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slicers/slicer2.xml" ContentType="application/vnd.ms-excel.slicer+xml"/>
  <Override PartName="/xl/comments1.xml" ContentType="application/vnd.openxmlformats-officedocument.spreadsheetml.comments+xml"/>
  <Override PartName="/xl/threadedComments/threadedComment1.xml" ContentType="application/vnd.ms-excel.threaded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3.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slicers/slicer3.xml" ContentType="application/vnd.ms-excel.slicer+xml"/>
  <Override PartName="/xl/charts/chartEx2.xml" ContentType="application/vnd.ms-office.chartex+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C:\Users\alway\Downloads\"/>
    </mc:Choice>
  </mc:AlternateContent>
  <xr:revisionPtr revIDLastSave="0" documentId="13_ncr:1_{1A3EAB15-B19B-4E48-920A-9951906B5AA4}" xr6:coauthVersionLast="47" xr6:coauthVersionMax="47" xr10:uidLastSave="{00000000-0000-0000-0000-000000000000}"/>
  <bookViews>
    <workbookView xWindow="-120" yWindow="-120" windowWidth="38640" windowHeight="21120" activeTab="4" xr2:uid="{551C85A8-2380-4551-84EE-66AE116CF732}"/>
  </bookViews>
  <sheets>
    <sheet name="Dashboard" sheetId="27" r:id="rId1"/>
    <sheet name="Model" sheetId="21" r:id="rId2"/>
    <sheet name="Lookup table" sheetId="3" r:id="rId3"/>
    <sheet name="GDHI data" sheetId="8" r:id="rId4"/>
    <sheet name="sensitivity analysis" sheetId="28" r:id="rId5"/>
    <sheet name="YAG 1 regression" sheetId="17" r:id="rId6"/>
    <sheet name="YAG 3 regression" sheetId="18" r:id="rId7"/>
    <sheet name="YAG 5 regression" sheetId="19" r:id="rId8"/>
    <sheet name="Dashboard Reference " sheetId="26" state="hidden" r:id="rId9"/>
    <sheet name="Provider level data" sheetId="9" r:id="rId10"/>
  </sheets>
  <definedNames>
    <definedName name="_xlchart.v6.0" hidden="1">'Dashboard Reference '!$J$2:$L$2</definedName>
    <definedName name="_xlchart.v6.1" hidden="1">'Dashboard Reference '!$J$3:$L$52</definedName>
    <definedName name="_xlchart.v6.2" hidden="1">'Dashboard Reference '!$M$2</definedName>
    <definedName name="_xlchart.v6.3" hidden="1">'Dashboard Reference '!$M$3:$M$52</definedName>
    <definedName name="_xlchart.v6.4" hidden="1">'Dashboard Reference '!$J$2:$L$2</definedName>
    <definedName name="_xlchart.v6.5" hidden="1">'Dashboard Reference '!$J$3:$L$52</definedName>
    <definedName name="_xlchart.v6.6" hidden="1">'Dashboard Reference '!$M$2</definedName>
    <definedName name="_xlchart.v6.7" hidden="1">'Dashboard Reference '!$M$3:$M$52</definedName>
    <definedName name="Biosciences">'Dashboard Reference '!$D$61:$D$100</definedName>
    <definedName name="Computing">'Dashboard Reference '!$C$61:$C$100</definedName>
    <definedName name="Creati">'Dashboard Reference '!$E$61:$E$100</definedName>
    <definedName name="CreativeArts">'Dashboard Reference '!$E$61:$E$100</definedName>
    <definedName name="Law">'Dashboard Reference '!$A$61:$A$100</definedName>
    <definedName name="Psychology">'Dashboard Reference '!$B$61:$B$100</definedName>
    <definedName name="Slicer_Country">#N/A</definedName>
    <definedName name="Slicer_Degree">#N/A</definedName>
    <definedName name="Slicer_Region">#N/A</definedName>
  </definedNames>
  <calcPr calcId="191028"/>
  <pivotCaches>
    <pivotCache cacheId="0" r:id="rId11"/>
    <pivotCache cacheId="1" r:id="rId12"/>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3"/>
        <x14:slicerCache r:id="rId14"/>
        <x14:slicerCache r:id="rId15"/>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 i="28" l="1"/>
  <c r="AE3" i="21"/>
  <c r="AF3" i="21"/>
  <c r="AG3" i="21"/>
  <c r="AE4" i="21"/>
  <c r="AF4" i="21"/>
  <c r="AG4" i="21"/>
  <c r="AE5" i="21"/>
  <c r="AF5" i="21"/>
  <c r="AG5" i="21"/>
  <c r="AE6" i="21"/>
  <c r="AF6" i="21"/>
  <c r="AG6" i="21"/>
  <c r="AE7" i="21"/>
  <c r="AF7" i="21"/>
  <c r="AG7" i="21"/>
  <c r="AA26" i="27" a="1"/>
  <c r="AA26" i="27" s="1"/>
  <c r="T2" i="21"/>
  <c r="T3" i="21"/>
  <c r="T4" i="21"/>
  <c r="T5" i="21"/>
  <c r="T6" i="21"/>
  <c r="T7" i="21"/>
  <c r="T8" i="21"/>
  <c r="T9" i="21"/>
  <c r="T10" i="21"/>
  <c r="T11" i="21"/>
  <c r="T12" i="21"/>
  <c r="T13" i="21"/>
  <c r="T14" i="21"/>
  <c r="T15" i="21"/>
  <c r="T16" i="21"/>
  <c r="T17" i="21"/>
  <c r="T18" i="21"/>
  <c r="T19" i="21"/>
  <c r="T20" i="21"/>
  <c r="T21" i="21"/>
  <c r="T22" i="21"/>
  <c r="T23" i="21"/>
  <c r="T24" i="21"/>
  <c r="T25" i="21"/>
  <c r="T26" i="21"/>
  <c r="T27" i="21"/>
  <c r="T28" i="21"/>
  <c r="T29" i="21"/>
  <c r="T30" i="21"/>
  <c r="T31" i="21"/>
  <c r="T32" i="21"/>
  <c r="T33" i="21"/>
  <c r="T34" i="21"/>
  <c r="T35" i="21"/>
  <c r="T36" i="21"/>
  <c r="T37" i="21"/>
  <c r="T38" i="21"/>
  <c r="T39" i="21"/>
  <c r="T40" i="21"/>
  <c r="T41" i="21"/>
  <c r="T42" i="21"/>
  <c r="T43" i="21"/>
  <c r="T44" i="21"/>
  <c r="T45" i="21"/>
  <c r="T46" i="21"/>
  <c r="T47" i="21"/>
  <c r="T48" i="21"/>
  <c r="T49" i="21"/>
  <c r="T50" i="21"/>
  <c r="T51" i="21"/>
  <c r="T52" i="21"/>
  <c r="T53" i="21"/>
  <c r="T54" i="21"/>
  <c r="T55" i="21"/>
  <c r="T56" i="21"/>
  <c r="T57" i="21"/>
  <c r="T58" i="21"/>
  <c r="T59" i="21"/>
  <c r="T60" i="21"/>
  <c r="T61" i="21"/>
  <c r="T62" i="21"/>
  <c r="T63" i="21"/>
  <c r="T64" i="21"/>
  <c r="T65" i="21"/>
  <c r="T66" i="21"/>
  <c r="T67" i="21"/>
  <c r="T68" i="21"/>
  <c r="T69" i="21"/>
  <c r="T70" i="21"/>
  <c r="T71" i="21"/>
  <c r="T72" i="21"/>
  <c r="T73" i="21"/>
  <c r="T74" i="21"/>
  <c r="T75" i="21"/>
  <c r="T76" i="21"/>
  <c r="T77" i="21"/>
  <c r="T78" i="21"/>
  <c r="T79" i="21"/>
  <c r="T80" i="21"/>
  <c r="T81" i="21"/>
  <c r="T82" i="21"/>
  <c r="T83" i="21"/>
  <c r="T84" i="21"/>
  <c r="T85" i="21"/>
  <c r="T86" i="21"/>
  <c r="T87" i="21"/>
  <c r="T88" i="21"/>
  <c r="T89" i="21"/>
  <c r="T90" i="21"/>
  <c r="T91" i="21"/>
  <c r="T92" i="21"/>
  <c r="T93" i="21"/>
  <c r="T94" i="21"/>
  <c r="T95" i="21"/>
  <c r="T96" i="21"/>
  <c r="T97" i="21"/>
  <c r="T98" i="21"/>
  <c r="T99" i="21"/>
  <c r="T100" i="21"/>
  <c r="T101" i="21"/>
  <c r="T102" i="21"/>
  <c r="T103" i="21"/>
  <c r="T104" i="21"/>
  <c r="T105" i="21"/>
  <c r="T106" i="21"/>
  <c r="T107" i="21"/>
  <c r="T108" i="21"/>
  <c r="T109" i="21"/>
  <c r="T110" i="21"/>
  <c r="T111" i="21"/>
  <c r="T112" i="21"/>
  <c r="T113" i="21"/>
  <c r="T114" i="21"/>
  <c r="T115" i="21"/>
  <c r="T116" i="21"/>
  <c r="T117" i="21"/>
  <c r="T118" i="21"/>
  <c r="T119" i="21"/>
  <c r="T120" i="21"/>
  <c r="T121" i="21"/>
  <c r="T122" i="21"/>
  <c r="T123" i="21"/>
  <c r="T124" i="21"/>
  <c r="T125" i="21"/>
  <c r="T126" i="21"/>
  <c r="T127" i="21"/>
  <c r="T128" i="21"/>
  <c r="T129" i="21"/>
  <c r="T130" i="21"/>
  <c r="T131" i="21"/>
  <c r="T132" i="21"/>
  <c r="T133" i="21"/>
  <c r="T134" i="21"/>
  <c r="T135" i="21"/>
  <c r="T136" i="21"/>
  <c r="T137" i="21"/>
  <c r="T138" i="21"/>
  <c r="T139" i="21"/>
  <c r="T140" i="21"/>
  <c r="T141" i="21"/>
  <c r="T142" i="21"/>
  <c r="T143" i="21"/>
  <c r="T144" i="21"/>
  <c r="T145" i="21"/>
  <c r="T146" i="21"/>
  <c r="T147" i="21"/>
  <c r="T148" i="21"/>
  <c r="T149" i="21"/>
  <c r="T150" i="21"/>
  <c r="T151" i="21"/>
  <c r="T152" i="21"/>
  <c r="T153" i="21"/>
  <c r="T154" i="21"/>
  <c r="T155" i="21"/>
  <c r="T156" i="21"/>
  <c r="T157" i="21"/>
  <c r="T158" i="21"/>
  <c r="T159" i="21"/>
  <c r="T160" i="21"/>
  <c r="T161" i="21"/>
  <c r="T162" i="21"/>
  <c r="T163" i="21"/>
  <c r="T164" i="21"/>
  <c r="T165" i="21"/>
  <c r="T166" i="21"/>
  <c r="T167" i="21"/>
  <c r="T168" i="21"/>
  <c r="T169" i="21"/>
  <c r="T170" i="21"/>
  <c r="T171" i="21"/>
  <c r="T172" i="21"/>
  <c r="T173" i="21"/>
  <c r="T174" i="21"/>
  <c r="T175" i="21"/>
  <c r="T176" i="21"/>
  <c r="T177" i="21"/>
  <c r="T178" i="21"/>
  <c r="T179" i="21"/>
  <c r="T180" i="21"/>
  <c r="T181" i="21"/>
  <c r="T182" i="21"/>
  <c r="T183" i="21"/>
  <c r="T184" i="21"/>
  <c r="T185" i="21"/>
  <c r="T186" i="21"/>
  <c r="T187" i="21"/>
  <c r="T188" i="21"/>
  <c r="T189" i="21"/>
  <c r="T190" i="21"/>
  <c r="T191" i="21"/>
  <c r="T192" i="21"/>
  <c r="T193" i="21"/>
  <c r="T194" i="21"/>
  <c r="T195" i="21"/>
  <c r="T196" i="21"/>
  <c r="T197" i="21"/>
  <c r="T198" i="21"/>
  <c r="T199" i="21"/>
  <c r="T200" i="21"/>
  <c r="T201" i="21"/>
  <c r="R6" i="21"/>
  <c r="R5" i="21"/>
  <c r="R9" i="21"/>
  <c r="AA22" i="27" a="1"/>
  <c r="AA22" i="27" s="1"/>
  <c r="AA21" i="27" a="1"/>
  <c r="AA21" i="27" s="1"/>
  <c r="AA23" i="27" a="1"/>
  <c r="AA23" i="27" s="1"/>
  <c r="AA24" i="27" a="1"/>
  <c r="AA24" i="27" s="1"/>
  <c r="AA25" i="27" a="1"/>
  <c r="AA25" i="27" s="1"/>
  <c r="C6" i="28" l="1"/>
  <c r="D4" i="28"/>
  <c r="E4" i="28"/>
  <c r="F4" i="28"/>
  <c r="G4" i="28"/>
  <c r="C5" i="28"/>
  <c r="D5" i="28"/>
  <c r="E5" i="28"/>
  <c r="F5" i="28"/>
  <c r="G5" i="28"/>
  <c r="D6" i="28"/>
  <c r="E6" i="28"/>
  <c r="F6" i="28"/>
  <c r="G6" i="28"/>
  <c r="C7" i="28"/>
  <c r="D7" i="28"/>
  <c r="E7" i="28"/>
  <c r="F7" i="28"/>
  <c r="G7" i="28"/>
  <c r="C8" i="28"/>
  <c r="D8" i="28"/>
  <c r="E8" i="28"/>
  <c r="F8" i="28"/>
  <c r="G8" i="28"/>
  <c r="S3" i="21"/>
  <c r="S4" i="21"/>
  <c r="S5" i="21"/>
  <c r="S6" i="21"/>
  <c r="S7" i="21"/>
  <c r="S8" i="21"/>
  <c r="S9" i="21"/>
  <c r="S10" i="21"/>
  <c r="S11" i="21"/>
  <c r="S12" i="21"/>
  <c r="S13" i="21"/>
  <c r="S14" i="21"/>
  <c r="S15" i="21"/>
  <c r="S16" i="21"/>
  <c r="S17" i="21"/>
  <c r="S18" i="21"/>
  <c r="S19" i="21"/>
  <c r="S20" i="21"/>
  <c r="S21" i="21"/>
  <c r="S22" i="21"/>
  <c r="S23" i="21"/>
  <c r="S24" i="21"/>
  <c r="S25" i="21"/>
  <c r="S26" i="21"/>
  <c r="S27" i="21"/>
  <c r="S28" i="21"/>
  <c r="S29" i="21"/>
  <c r="S30" i="21"/>
  <c r="S31" i="21"/>
  <c r="S32" i="21"/>
  <c r="S33" i="21"/>
  <c r="S34" i="21"/>
  <c r="S35" i="21"/>
  <c r="S36" i="21"/>
  <c r="S37" i="21"/>
  <c r="S38" i="21"/>
  <c r="S39" i="21"/>
  <c r="S40" i="21"/>
  <c r="S41" i="21"/>
  <c r="S42" i="21"/>
  <c r="S43" i="21"/>
  <c r="S44" i="21"/>
  <c r="S45" i="21"/>
  <c r="S46" i="21"/>
  <c r="S47" i="21"/>
  <c r="S48" i="21"/>
  <c r="S49" i="21"/>
  <c r="S50" i="21"/>
  <c r="S51" i="21"/>
  <c r="S52" i="21"/>
  <c r="S53" i="21"/>
  <c r="S54" i="21"/>
  <c r="S55" i="21"/>
  <c r="S56" i="21"/>
  <c r="S57" i="21"/>
  <c r="S58" i="21"/>
  <c r="S59" i="21"/>
  <c r="S60" i="21"/>
  <c r="S61" i="21"/>
  <c r="S62" i="21"/>
  <c r="S63" i="21"/>
  <c r="S64" i="21"/>
  <c r="S65" i="21"/>
  <c r="S66" i="21"/>
  <c r="S67" i="21"/>
  <c r="S68" i="21"/>
  <c r="S69" i="21"/>
  <c r="S70" i="21"/>
  <c r="S71" i="21"/>
  <c r="S72" i="21"/>
  <c r="S73" i="21"/>
  <c r="S74" i="21"/>
  <c r="S75" i="21"/>
  <c r="S76" i="21"/>
  <c r="S77" i="21"/>
  <c r="S78" i="21"/>
  <c r="S79" i="21"/>
  <c r="S80" i="21"/>
  <c r="S81" i="21"/>
  <c r="S82" i="21"/>
  <c r="S83" i="21"/>
  <c r="S84" i="21"/>
  <c r="S85" i="21"/>
  <c r="AA29" i="27" s="1" a="1"/>
  <c r="AA29" i="27" s="1"/>
  <c r="S86" i="21"/>
  <c r="S87" i="21"/>
  <c r="S88" i="21"/>
  <c r="S89" i="21"/>
  <c r="S90" i="21"/>
  <c r="S91" i="21"/>
  <c r="S92" i="21"/>
  <c r="S93" i="21"/>
  <c r="S94" i="21"/>
  <c r="S95" i="21"/>
  <c r="S96" i="21"/>
  <c r="S97" i="21"/>
  <c r="S98" i="21"/>
  <c r="S99" i="21"/>
  <c r="S100" i="21"/>
  <c r="S101" i="21"/>
  <c r="S102" i="21"/>
  <c r="S103" i="21"/>
  <c r="S104" i="21"/>
  <c r="S105" i="21"/>
  <c r="S106" i="21"/>
  <c r="S107" i="21"/>
  <c r="S108" i="21"/>
  <c r="S109" i="21"/>
  <c r="S110" i="21"/>
  <c r="S111" i="21"/>
  <c r="S112" i="21"/>
  <c r="S113" i="21"/>
  <c r="S114" i="21"/>
  <c r="S115" i="21"/>
  <c r="S116" i="21"/>
  <c r="S117" i="21"/>
  <c r="S118" i="21"/>
  <c r="S119" i="21"/>
  <c r="S120" i="21"/>
  <c r="S121" i="21"/>
  <c r="S122" i="21"/>
  <c r="S123" i="21"/>
  <c r="S124" i="21"/>
  <c r="S125" i="21"/>
  <c r="S126" i="21"/>
  <c r="S127" i="21"/>
  <c r="S128" i="21"/>
  <c r="S129" i="21"/>
  <c r="S130" i="21"/>
  <c r="S131" i="21"/>
  <c r="S132" i="21"/>
  <c r="S133" i="21"/>
  <c r="S134" i="21"/>
  <c r="S135" i="21"/>
  <c r="S136" i="21"/>
  <c r="S137" i="21"/>
  <c r="S138" i="21"/>
  <c r="S139" i="21"/>
  <c r="S140" i="21"/>
  <c r="S141" i="21"/>
  <c r="S142" i="21"/>
  <c r="S143" i="21"/>
  <c r="S144" i="21"/>
  <c r="S145" i="21"/>
  <c r="S146" i="21"/>
  <c r="S147" i="21"/>
  <c r="S148" i="21"/>
  <c r="S149" i="21"/>
  <c r="S150" i="21"/>
  <c r="S151" i="21"/>
  <c r="S152" i="21"/>
  <c r="S153" i="21"/>
  <c r="S154" i="21"/>
  <c r="S155" i="21"/>
  <c r="S156" i="21"/>
  <c r="S157" i="21"/>
  <c r="S158" i="21"/>
  <c r="S159" i="21"/>
  <c r="S160" i="21"/>
  <c r="S161" i="21"/>
  <c r="S162" i="21"/>
  <c r="S163" i="21"/>
  <c r="S164" i="21"/>
  <c r="S165" i="21"/>
  <c r="S166" i="21"/>
  <c r="S167" i="21"/>
  <c r="S168" i="21"/>
  <c r="S169" i="21"/>
  <c r="S170" i="21"/>
  <c r="S171" i="21"/>
  <c r="S172" i="21"/>
  <c r="S173" i="21"/>
  <c r="S174" i="21"/>
  <c r="S175" i="21"/>
  <c r="S176" i="21"/>
  <c r="S177" i="21"/>
  <c r="S178" i="21"/>
  <c r="S179" i="21"/>
  <c r="S180" i="21"/>
  <c r="S181" i="21"/>
  <c r="S182" i="21"/>
  <c r="S183" i="21"/>
  <c r="S184" i="21"/>
  <c r="S185" i="21"/>
  <c r="S186" i="21"/>
  <c r="S187" i="21"/>
  <c r="S188" i="21"/>
  <c r="S189" i="21"/>
  <c r="S190" i="21"/>
  <c r="S191" i="21"/>
  <c r="S192" i="21"/>
  <c r="S193" i="21"/>
  <c r="S194" i="21"/>
  <c r="S195" i="21"/>
  <c r="S196" i="21"/>
  <c r="S197" i="21"/>
  <c r="S198" i="21"/>
  <c r="S199" i="21"/>
  <c r="S200" i="21"/>
  <c r="S201" i="21"/>
  <c r="S2" i="21"/>
  <c r="N184" i="3"/>
  <c r="N185" i="3"/>
  <c r="N186" i="3"/>
  <c r="N187" i="3"/>
  <c r="N188" i="3"/>
  <c r="N189" i="3"/>
  <c r="N190" i="3"/>
  <c r="N191" i="3"/>
  <c r="N192" i="3"/>
  <c r="N193" i="3"/>
  <c r="N194" i="3"/>
  <c r="N195" i="3"/>
  <c r="N196" i="3"/>
  <c r="N197" i="3"/>
  <c r="N198" i="3"/>
  <c r="N199" i="3"/>
  <c r="N200" i="3"/>
  <c r="N201" i="3"/>
  <c r="N202" i="3"/>
  <c r="N183" i="3"/>
  <c r="N164" i="3"/>
  <c r="N165" i="3"/>
  <c r="N166" i="3"/>
  <c r="N167" i="3"/>
  <c r="N168" i="3"/>
  <c r="N169" i="3"/>
  <c r="N170" i="3"/>
  <c r="N171" i="3"/>
  <c r="N172" i="3"/>
  <c r="N173" i="3"/>
  <c r="N174" i="3"/>
  <c r="N175" i="3"/>
  <c r="N176" i="3"/>
  <c r="N177" i="3"/>
  <c r="N178" i="3"/>
  <c r="N179" i="3"/>
  <c r="N180" i="3"/>
  <c r="N181" i="3"/>
  <c r="N182" i="3"/>
  <c r="N163" i="3"/>
  <c r="N143" i="3"/>
  <c r="N144" i="3"/>
  <c r="N145" i="3"/>
  <c r="N146" i="3"/>
  <c r="N147" i="3"/>
  <c r="N148" i="3"/>
  <c r="N149" i="3"/>
  <c r="N150" i="3"/>
  <c r="N151" i="3"/>
  <c r="N152" i="3"/>
  <c r="N153" i="3"/>
  <c r="N154" i="3"/>
  <c r="N155" i="3"/>
  <c r="N156" i="3"/>
  <c r="N157" i="3"/>
  <c r="N158" i="3"/>
  <c r="N159" i="3"/>
  <c r="N160" i="3"/>
  <c r="N161" i="3"/>
  <c r="N162" i="3"/>
  <c r="N142" i="3"/>
  <c r="N123" i="3"/>
  <c r="N124" i="3"/>
  <c r="N125" i="3"/>
  <c r="N126" i="3"/>
  <c r="N127" i="3"/>
  <c r="N128" i="3"/>
  <c r="N129" i="3"/>
  <c r="N130" i="3"/>
  <c r="N131" i="3"/>
  <c r="N132" i="3"/>
  <c r="N133" i="3"/>
  <c r="N134" i="3"/>
  <c r="N135" i="3"/>
  <c r="N136" i="3"/>
  <c r="N137" i="3"/>
  <c r="N138" i="3"/>
  <c r="N139" i="3"/>
  <c r="N140" i="3"/>
  <c r="N141" i="3"/>
  <c r="N122" i="3"/>
  <c r="N103" i="3"/>
  <c r="N104" i="3"/>
  <c r="N105" i="3"/>
  <c r="N106" i="3"/>
  <c r="N107" i="3"/>
  <c r="N108" i="3"/>
  <c r="N109" i="3"/>
  <c r="N110" i="3"/>
  <c r="N111" i="3"/>
  <c r="N112" i="3"/>
  <c r="N113" i="3"/>
  <c r="N114" i="3"/>
  <c r="N115" i="3"/>
  <c r="N116" i="3"/>
  <c r="N117" i="3"/>
  <c r="N118" i="3"/>
  <c r="N119" i="3"/>
  <c r="N120" i="3"/>
  <c r="N121" i="3"/>
  <c r="N102" i="3"/>
  <c r="N83" i="3"/>
  <c r="N84" i="3"/>
  <c r="N85" i="3"/>
  <c r="N86" i="3"/>
  <c r="N87" i="3"/>
  <c r="N88" i="3"/>
  <c r="N89" i="3"/>
  <c r="N90" i="3"/>
  <c r="N91" i="3"/>
  <c r="N92" i="3"/>
  <c r="N93" i="3"/>
  <c r="N94" i="3"/>
  <c r="N95" i="3"/>
  <c r="N96" i="3"/>
  <c r="N97" i="3"/>
  <c r="N98" i="3"/>
  <c r="N99" i="3"/>
  <c r="N100" i="3"/>
  <c r="N101" i="3"/>
  <c r="N82" i="3"/>
  <c r="N63" i="3"/>
  <c r="N64" i="3"/>
  <c r="N65" i="3"/>
  <c r="N66" i="3"/>
  <c r="N67" i="3"/>
  <c r="N68" i="3"/>
  <c r="N69" i="3"/>
  <c r="N70" i="3"/>
  <c r="N71" i="3"/>
  <c r="N72" i="3"/>
  <c r="N73" i="3"/>
  <c r="N74" i="3"/>
  <c r="N75" i="3"/>
  <c r="N76" i="3"/>
  <c r="N77" i="3"/>
  <c r="N78" i="3"/>
  <c r="N79" i="3"/>
  <c r="N80" i="3"/>
  <c r="N81" i="3"/>
  <c r="N62" i="3"/>
  <c r="N43" i="3"/>
  <c r="N44" i="3"/>
  <c r="N45" i="3"/>
  <c r="N46" i="3"/>
  <c r="N47" i="3"/>
  <c r="N48" i="3"/>
  <c r="N49" i="3"/>
  <c r="N50" i="3"/>
  <c r="N51" i="3"/>
  <c r="N52" i="3"/>
  <c r="N53" i="3"/>
  <c r="N54" i="3"/>
  <c r="N55" i="3"/>
  <c r="N56" i="3"/>
  <c r="N57" i="3"/>
  <c r="N58" i="3"/>
  <c r="N59" i="3"/>
  <c r="N60" i="3"/>
  <c r="N61" i="3"/>
  <c r="N42" i="3"/>
  <c r="N23" i="3"/>
  <c r="N24" i="3"/>
  <c r="N25" i="3"/>
  <c r="N26" i="3"/>
  <c r="N27" i="3"/>
  <c r="N28" i="3"/>
  <c r="N29" i="3"/>
  <c r="N30" i="3"/>
  <c r="N31" i="3"/>
  <c r="N32" i="3"/>
  <c r="N33" i="3"/>
  <c r="N34" i="3"/>
  <c r="N35" i="3"/>
  <c r="N36" i="3"/>
  <c r="N37" i="3"/>
  <c r="N38" i="3"/>
  <c r="N39" i="3"/>
  <c r="N40" i="3"/>
  <c r="N41" i="3"/>
  <c r="N22" i="3"/>
  <c r="N3" i="3"/>
  <c r="N4" i="3"/>
  <c r="N5" i="3"/>
  <c r="N6" i="3"/>
  <c r="N7" i="3"/>
  <c r="N8" i="3"/>
  <c r="N9" i="3"/>
  <c r="N10" i="3"/>
  <c r="N11" i="3"/>
  <c r="N12" i="3"/>
  <c r="N13" i="3"/>
  <c r="N14" i="3"/>
  <c r="N15" i="3"/>
  <c r="N16" i="3"/>
  <c r="N17" i="3"/>
  <c r="N18" i="3"/>
  <c r="N19" i="3"/>
  <c r="N20" i="3"/>
  <c r="N21" i="3"/>
  <c r="N2" i="3"/>
  <c r="R201" i="21"/>
  <c r="E6" i="21"/>
  <c r="R2" i="21"/>
  <c r="O201" i="21"/>
  <c r="P201" i="21" s="1"/>
  <c r="Q201" i="21" s="1"/>
  <c r="H201" i="21"/>
  <c r="G201" i="21"/>
  <c r="F201" i="21"/>
  <c r="E201" i="21"/>
  <c r="R200" i="21"/>
  <c r="O200" i="21"/>
  <c r="P200" i="21" s="1"/>
  <c r="Q200" i="21" s="1"/>
  <c r="H200" i="21"/>
  <c r="G200" i="21"/>
  <c r="F200" i="21"/>
  <c r="E200" i="21"/>
  <c r="R199" i="21"/>
  <c r="O199" i="21"/>
  <c r="P199" i="21" s="1"/>
  <c r="Q199" i="21" s="1"/>
  <c r="H199" i="21"/>
  <c r="G199" i="21"/>
  <c r="F199" i="21"/>
  <c r="E199" i="21"/>
  <c r="R198" i="21"/>
  <c r="O198" i="21"/>
  <c r="P198" i="21" s="1"/>
  <c r="Q198" i="21" s="1"/>
  <c r="H198" i="21"/>
  <c r="G198" i="21"/>
  <c r="F198" i="21"/>
  <c r="E198" i="21"/>
  <c r="R197" i="21"/>
  <c r="O197" i="21"/>
  <c r="P197" i="21" s="1"/>
  <c r="Q197" i="21" s="1"/>
  <c r="H197" i="21"/>
  <c r="G197" i="21"/>
  <c r="F197" i="21"/>
  <c r="E197" i="21"/>
  <c r="R196" i="21"/>
  <c r="O196" i="21"/>
  <c r="P196" i="21" s="1"/>
  <c r="Q196" i="21" s="1"/>
  <c r="H196" i="21"/>
  <c r="G196" i="21"/>
  <c r="F196" i="21"/>
  <c r="E196" i="21"/>
  <c r="R195" i="21"/>
  <c r="O195" i="21"/>
  <c r="P195" i="21" s="1"/>
  <c r="Q195" i="21" s="1"/>
  <c r="H195" i="21"/>
  <c r="G195" i="21"/>
  <c r="F195" i="21"/>
  <c r="E195" i="21"/>
  <c r="R194" i="21"/>
  <c r="O194" i="21"/>
  <c r="P194" i="21" s="1"/>
  <c r="Q194" i="21" s="1"/>
  <c r="H194" i="21"/>
  <c r="G194" i="21"/>
  <c r="F194" i="21"/>
  <c r="E194" i="21"/>
  <c r="R193" i="21"/>
  <c r="O193" i="21"/>
  <c r="P193" i="21" s="1"/>
  <c r="Q193" i="21" s="1"/>
  <c r="H193" i="21"/>
  <c r="G193" i="21"/>
  <c r="F193" i="21"/>
  <c r="E193" i="21"/>
  <c r="R192" i="21"/>
  <c r="O192" i="21"/>
  <c r="P192" i="21" s="1"/>
  <c r="Q192" i="21" s="1"/>
  <c r="H192" i="21"/>
  <c r="G192" i="21"/>
  <c r="F192" i="21"/>
  <c r="E192" i="21"/>
  <c r="R191" i="21"/>
  <c r="O191" i="21"/>
  <c r="P191" i="21" s="1"/>
  <c r="Q191" i="21" s="1"/>
  <c r="H191" i="21"/>
  <c r="G191" i="21"/>
  <c r="F191" i="21"/>
  <c r="E191" i="21"/>
  <c r="R190" i="21"/>
  <c r="O190" i="21"/>
  <c r="P190" i="21" s="1"/>
  <c r="Q190" i="21" s="1"/>
  <c r="H190" i="21"/>
  <c r="G190" i="21"/>
  <c r="F190" i="21"/>
  <c r="E190" i="21"/>
  <c r="R189" i="21"/>
  <c r="O189" i="21"/>
  <c r="P189" i="21" s="1"/>
  <c r="Q189" i="21" s="1"/>
  <c r="H189" i="21"/>
  <c r="G189" i="21"/>
  <c r="F189" i="21"/>
  <c r="E189" i="21"/>
  <c r="R188" i="21"/>
  <c r="O188" i="21"/>
  <c r="P188" i="21" s="1"/>
  <c r="Q188" i="21" s="1"/>
  <c r="H188" i="21"/>
  <c r="G188" i="21"/>
  <c r="F188" i="21"/>
  <c r="E188" i="21"/>
  <c r="R187" i="21"/>
  <c r="O187" i="21"/>
  <c r="P187" i="21" s="1"/>
  <c r="Q187" i="21" s="1"/>
  <c r="H187" i="21"/>
  <c r="G187" i="21"/>
  <c r="F187" i="21"/>
  <c r="E187" i="21"/>
  <c r="R186" i="21"/>
  <c r="O186" i="21"/>
  <c r="P186" i="21" s="1"/>
  <c r="Q186" i="21" s="1"/>
  <c r="H186" i="21"/>
  <c r="G186" i="21"/>
  <c r="F186" i="21"/>
  <c r="E186" i="21"/>
  <c r="R185" i="21"/>
  <c r="O185" i="21"/>
  <c r="P185" i="21" s="1"/>
  <c r="Q185" i="21" s="1"/>
  <c r="H185" i="21"/>
  <c r="G185" i="21"/>
  <c r="F185" i="21"/>
  <c r="E185" i="21"/>
  <c r="R184" i="21"/>
  <c r="O184" i="21"/>
  <c r="P184" i="21" s="1"/>
  <c r="Q184" i="21" s="1"/>
  <c r="H184" i="21"/>
  <c r="G184" i="21"/>
  <c r="F184" i="21"/>
  <c r="E184" i="21"/>
  <c r="R183" i="21"/>
  <c r="O183" i="21"/>
  <c r="P183" i="21" s="1"/>
  <c r="Q183" i="21" s="1"/>
  <c r="H183" i="21"/>
  <c r="G183" i="21"/>
  <c r="F183" i="21"/>
  <c r="E183" i="21"/>
  <c r="R182" i="21"/>
  <c r="O182" i="21"/>
  <c r="P182" i="21" s="1"/>
  <c r="Q182" i="21" s="1"/>
  <c r="H182" i="21"/>
  <c r="G182" i="21"/>
  <c r="F182" i="21"/>
  <c r="E182" i="21"/>
  <c r="R181" i="21"/>
  <c r="O181" i="21"/>
  <c r="P181" i="21" s="1"/>
  <c r="Q181" i="21" s="1"/>
  <c r="H181" i="21"/>
  <c r="G181" i="21"/>
  <c r="F181" i="21"/>
  <c r="E181" i="21"/>
  <c r="R180" i="21"/>
  <c r="O180" i="21"/>
  <c r="P180" i="21" s="1"/>
  <c r="Q180" i="21" s="1"/>
  <c r="H180" i="21"/>
  <c r="G180" i="21"/>
  <c r="F180" i="21"/>
  <c r="E180" i="21"/>
  <c r="R179" i="21"/>
  <c r="O179" i="21"/>
  <c r="P179" i="21" s="1"/>
  <c r="Q179" i="21" s="1"/>
  <c r="H179" i="21"/>
  <c r="G179" i="21"/>
  <c r="F179" i="21"/>
  <c r="E179" i="21"/>
  <c r="R178" i="21"/>
  <c r="O178" i="21"/>
  <c r="P178" i="21" s="1"/>
  <c r="Q178" i="21" s="1"/>
  <c r="H178" i="21"/>
  <c r="G178" i="21"/>
  <c r="F178" i="21"/>
  <c r="E178" i="21"/>
  <c r="R177" i="21"/>
  <c r="O177" i="21"/>
  <c r="P177" i="21" s="1"/>
  <c r="Q177" i="21" s="1"/>
  <c r="H177" i="21"/>
  <c r="G177" i="21"/>
  <c r="F177" i="21"/>
  <c r="E177" i="21"/>
  <c r="R176" i="21"/>
  <c r="O176" i="21"/>
  <c r="P176" i="21" s="1"/>
  <c r="Q176" i="21" s="1"/>
  <c r="H176" i="21"/>
  <c r="G176" i="21"/>
  <c r="F176" i="21"/>
  <c r="E176" i="21"/>
  <c r="R175" i="21"/>
  <c r="O175" i="21"/>
  <c r="P175" i="21" s="1"/>
  <c r="Q175" i="21" s="1"/>
  <c r="H175" i="21"/>
  <c r="G175" i="21"/>
  <c r="F175" i="21"/>
  <c r="E175" i="21"/>
  <c r="R174" i="21"/>
  <c r="O174" i="21"/>
  <c r="P174" i="21" s="1"/>
  <c r="Q174" i="21" s="1"/>
  <c r="H174" i="21"/>
  <c r="G174" i="21"/>
  <c r="F174" i="21"/>
  <c r="E174" i="21"/>
  <c r="R173" i="21"/>
  <c r="O173" i="21"/>
  <c r="P173" i="21" s="1"/>
  <c r="Q173" i="21" s="1"/>
  <c r="H173" i="21"/>
  <c r="G173" i="21"/>
  <c r="F173" i="21"/>
  <c r="E173" i="21"/>
  <c r="R172" i="21"/>
  <c r="O172" i="21"/>
  <c r="P172" i="21" s="1"/>
  <c r="Q172" i="21" s="1"/>
  <c r="H172" i="21"/>
  <c r="G172" i="21"/>
  <c r="F172" i="21"/>
  <c r="E172" i="21"/>
  <c r="R171" i="21"/>
  <c r="O171" i="21"/>
  <c r="P171" i="21" s="1"/>
  <c r="Q171" i="21" s="1"/>
  <c r="H171" i="21"/>
  <c r="G171" i="21"/>
  <c r="F171" i="21"/>
  <c r="E171" i="21"/>
  <c r="R170" i="21"/>
  <c r="O170" i="21"/>
  <c r="P170" i="21" s="1"/>
  <c r="Q170" i="21" s="1"/>
  <c r="H170" i="21"/>
  <c r="G170" i="21"/>
  <c r="F170" i="21"/>
  <c r="E170" i="21"/>
  <c r="R169" i="21"/>
  <c r="O169" i="21"/>
  <c r="P169" i="21" s="1"/>
  <c r="Q169" i="21" s="1"/>
  <c r="H169" i="21"/>
  <c r="G169" i="21"/>
  <c r="F169" i="21"/>
  <c r="E169" i="21"/>
  <c r="R168" i="21"/>
  <c r="O168" i="21"/>
  <c r="P168" i="21" s="1"/>
  <c r="Q168" i="21" s="1"/>
  <c r="H168" i="21"/>
  <c r="G168" i="21"/>
  <c r="F168" i="21"/>
  <c r="E168" i="21"/>
  <c r="R167" i="21"/>
  <c r="O167" i="21"/>
  <c r="P167" i="21" s="1"/>
  <c r="Q167" i="21" s="1"/>
  <c r="H167" i="21"/>
  <c r="G167" i="21"/>
  <c r="F167" i="21"/>
  <c r="E167" i="21"/>
  <c r="R166" i="21"/>
  <c r="O166" i="21"/>
  <c r="P166" i="21" s="1"/>
  <c r="Q166" i="21" s="1"/>
  <c r="H166" i="21"/>
  <c r="G166" i="21"/>
  <c r="F166" i="21"/>
  <c r="E166" i="21"/>
  <c r="R165" i="21"/>
  <c r="O165" i="21"/>
  <c r="P165" i="21" s="1"/>
  <c r="Q165" i="21" s="1"/>
  <c r="H165" i="21"/>
  <c r="G165" i="21"/>
  <c r="F165" i="21"/>
  <c r="E165" i="21"/>
  <c r="R164" i="21"/>
  <c r="O164" i="21"/>
  <c r="P164" i="21" s="1"/>
  <c r="Q164" i="21" s="1"/>
  <c r="H164" i="21"/>
  <c r="G164" i="21"/>
  <c r="F164" i="21"/>
  <c r="E164" i="21"/>
  <c r="R163" i="21"/>
  <c r="O163" i="21"/>
  <c r="P163" i="21" s="1"/>
  <c r="Q163" i="21" s="1"/>
  <c r="H163" i="21"/>
  <c r="G163" i="21"/>
  <c r="F163" i="21"/>
  <c r="E163" i="21"/>
  <c r="R162" i="21"/>
  <c r="O162" i="21"/>
  <c r="P162" i="21" s="1"/>
  <c r="Q162" i="21" s="1"/>
  <c r="H162" i="21"/>
  <c r="G162" i="21"/>
  <c r="F162" i="21"/>
  <c r="E162" i="21"/>
  <c r="R161" i="21"/>
  <c r="O161" i="21"/>
  <c r="P161" i="21" s="1"/>
  <c r="Q161" i="21" s="1"/>
  <c r="H161" i="21"/>
  <c r="G161" i="21"/>
  <c r="F161" i="21"/>
  <c r="E161" i="21"/>
  <c r="R160" i="21"/>
  <c r="O160" i="21"/>
  <c r="P160" i="21" s="1"/>
  <c r="Q160" i="21" s="1"/>
  <c r="H160" i="21"/>
  <c r="G160" i="21"/>
  <c r="F160" i="21"/>
  <c r="E160" i="21"/>
  <c r="R159" i="21"/>
  <c r="O159" i="21"/>
  <c r="P159" i="21" s="1"/>
  <c r="Q159" i="21" s="1"/>
  <c r="H159" i="21"/>
  <c r="G159" i="21"/>
  <c r="F159" i="21"/>
  <c r="E159" i="21"/>
  <c r="R158" i="21"/>
  <c r="O158" i="21"/>
  <c r="P158" i="21" s="1"/>
  <c r="Q158" i="21" s="1"/>
  <c r="H158" i="21"/>
  <c r="G158" i="21"/>
  <c r="F158" i="21"/>
  <c r="E158" i="21"/>
  <c r="R157" i="21"/>
  <c r="O157" i="21"/>
  <c r="P157" i="21" s="1"/>
  <c r="Q157" i="21" s="1"/>
  <c r="H157" i="21"/>
  <c r="G157" i="21"/>
  <c r="F157" i="21"/>
  <c r="E157" i="21"/>
  <c r="R156" i="21"/>
  <c r="O156" i="21"/>
  <c r="P156" i="21" s="1"/>
  <c r="Q156" i="21" s="1"/>
  <c r="H156" i="21"/>
  <c r="G156" i="21"/>
  <c r="F156" i="21"/>
  <c r="E156" i="21"/>
  <c r="R155" i="21"/>
  <c r="O155" i="21"/>
  <c r="P155" i="21" s="1"/>
  <c r="Q155" i="21" s="1"/>
  <c r="H155" i="21"/>
  <c r="G155" i="21"/>
  <c r="F155" i="21"/>
  <c r="E155" i="21"/>
  <c r="R154" i="21"/>
  <c r="O154" i="21"/>
  <c r="P154" i="21" s="1"/>
  <c r="Q154" i="21" s="1"/>
  <c r="H154" i="21"/>
  <c r="G154" i="21"/>
  <c r="F154" i="21"/>
  <c r="E154" i="21"/>
  <c r="R153" i="21"/>
  <c r="O153" i="21"/>
  <c r="P153" i="21" s="1"/>
  <c r="Q153" i="21" s="1"/>
  <c r="H153" i="21"/>
  <c r="G153" i="21"/>
  <c r="F153" i="21"/>
  <c r="E153" i="21"/>
  <c r="R152" i="21"/>
  <c r="O152" i="21"/>
  <c r="P152" i="21" s="1"/>
  <c r="Q152" i="21" s="1"/>
  <c r="H152" i="21"/>
  <c r="G152" i="21"/>
  <c r="F152" i="21"/>
  <c r="E152" i="21"/>
  <c r="R151" i="21"/>
  <c r="O151" i="21"/>
  <c r="P151" i="21" s="1"/>
  <c r="Q151" i="21" s="1"/>
  <c r="H151" i="21"/>
  <c r="G151" i="21"/>
  <c r="F151" i="21"/>
  <c r="E151" i="21"/>
  <c r="R150" i="21"/>
  <c r="O150" i="21"/>
  <c r="P150" i="21" s="1"/>
  <c r="Q150" i="21" s="1"/>
  <c r="H150" i="21"/>
  <c r="G150" i="21"/>
  <c r="F150" i="21"/>
  <c r="E150" i="21"/>
  <c r="R149" i="21"/>
  <c r="O149" i="21"/>
  <c r="P149" i="21" s="1"/>
  <c r="Q149" i="21" s="1"/>
  <c r="H149" i="21"/>
  <c r="G149" i="21"/>
  <c r="F149" i="21"/>
  <c r="E149" i="21"/>
  <c r="R148" i="21"/>
  <c r="O148" i="21"/>
  <c r="P148" i="21" s="1"/>
  <c r="Q148" i="21" s="1"/>
  <c r="H148" i="21"/>
  <c r="G148" i="21"/>
  <c r="F148" i="21"/>
  <c r="E148" i="21"/>
  <c r="R147" i="21"/>
  <c r="O147" i="21"/>
  <c r="P147" i="21" s="1"/>
  <c r="Q147" i="21" s="1"/>
  <c r="H147" i="21"/>
  <c r="G147" i="21"/>
  <c r="F147" i="21"/>
  <c r="E147" i="21"/>
  <c r="R146" i="21"/>
  <c r="O146" i="21"/>
  <c r="P146" i="21" s="1"/>
  <c r="Q146" i="21" s="1"/>
  <c r="H146" i="21"/>
  <c r="G146" i="21"/>
  <c r="F146" i="21"/>
  <c r="E146" i="21"/>
  <c r="R145" i="21"/>
  <c r="O145" i="21"/>
  <c r="P145" i="21" s="1"/>
  <c r="Q145" i="21" s="1"/>
  <c r="H145" i="21"/>
  <c r="G145" i="21"/>
  <c r="F145" i="21"/>
  <c r="E145" i="21"/>
  <c r="R144" i="21"/>
  <c r="O144" i="21"/>
  <c r="P144" i="21" s="1"/>
  <c r="Q144" i="21" s="1"/>
  <c r="H144" i="21"/>
  <c r="G144" i="21"/>
  <c r="F144" i="21"/>
  <c r="E144" i="21"/>
  <c r="R143" i="21"/>
  <c r="O143" i="21"/>
  <c r="P143" i="21" s="1"/>
  <c r="Q143" i="21" s="1"/>
  <c r="H143" i="21"/>
  <c r="G143" i="21"/>
  <c r="F143" i="21"/>
  <c r="E143" i="21"/>
  <c r="R142" i="21"/>
  <c r="O142" i="21"/>
  <c r="P142" i="21" s="1"/>
  <c r="Q142" i="21" s="1"/>
  <c r="H142" i="21"/>
  <c r="G142" i="21"/>
  <c r="F142" i="21"/>
  <c r="E142" i="21"/>
  <c r="R141" i="21"/>
  <c r="O141" i="21"/>
  <c r="P141" i="21" s="1"/>
  <c r="Q141" i="21" s="1"/>
  <c r="H141" i="21"/>
  <c r="G141" i="21"/>
  <c r="F141" i="21"/>
  <c r="E141" i="21"/>
  <c r="R140" i="21"/>
  <c r="O140" i="21"/>
  <c r="P140" i="21" s="1"/>
  <c r="Q140" i="21" s="1"/>
  <c r="H140" i="21"/>
  <c r="G140" i="21"/>
  <c r="F140" i="21"/>
  <c r="E140" i="21"/>
  <c r="R139" i="21"/>
  <c r="O139" i="21"/>
  <c r="P139" i="21" s="1"/>
  <c r="Q139" i="21" s="1"/>
  <c r="H139" i="21"/>
  <c r="G139" i="21"/>
  <c r="F139" i="21"/>
  <c r="E139" i="21"/>
  <c r="R138" i="21"/>
  <c r="O138" i="21"/>
  <c r="P138" i="21" s="1"/>
  <c r="Q138" i="21" s="1"/>
  <c r="H138" i="21"/>
  <c r="G138" i="21"/>
  <c r="F138" i="21"/>
  <c r="E138" i="21"/>
  <c r="R137" i="21"/>
  <c r="O137" i="21"/>
  <c r="P137" i="21" s="1"/>
  <c r="Q137" i="21" s="1"/>
  <c r="H137" i="21"/>
  <c r="G137" i="21"/>
  <c r="F137" i="21"/>
  <c r="E137" i="21"/>
  <c r="R136" i="21"/>
  <c r="O136" i="21"/>
  <c r="P136" i="21" s="1"/>
  <c r="Q136" i="21" s="1"/>
  <c r="H136" i="21"/>
  <c r="G136" i="21"/>
  <c r="F136" i="21"/>
  <c r="E136" i="21"/>
  <c r="R135" i="21"/>
  <c r="O135" i="21"/>
  <c r="P135" i="21" s="1"/>
  <c r="Q135" i="21" s="1"/>
  <c r="H135" i="21"/>
  <c r="G135" i="21"/>
  <c r="F135" i="21"/>
  <c r="E135" i="21"/>
  <c r="R134" i="21"/>
  <c r="O134" i="21"/>
  <c r="P134" i="21" s="1"/>
  <c r="Q134" i="21" s="1"/>
  <c r="H134" i="21"/>
  <c r="G134" i="21"/>
  <c r="F134" i="21"/>
  <c r="E134" i="21"/>
  <c r="R133" i="21"/>
  <c r="O133" i="21"/>
  <c r="P133" i="21" s="1"/>
  <c r="Q133" i="21" s="1"/>
  <c r="H133" i="21"/>
  <c r="G133" i="21"/>
  <c r="F133" i="21"/>
  <c r="E133" i="21"/>
  <c r="R132" i="21"/>
  <c r="O132" i="21"/>
  <c r="P132" i="21" s="1"/>
  <c r="Q132" i="21" s="1"/>
  <c r="H132" i="21"/>
  <c r="G132" i="21"/>
  <c r="F132" i="21"/>
  <c r="E132" i="21"/>
  <c r="R131" i="21"/>
  <c r="O131" i="21"/>
  <c r="P131" i="21" s="1"/>
  <c r="Q131" i="21" s="1"/>
  <c r="H131" i="21"/>
  <c r="G131" i="21"/>
  <c r="F131" i="21"/>
  <c r="E131" i="21"/>
  <c r="R130" i="21"/>
  <c r="O130" i="21"/>
  <c r="P130" i="21" s="1"/>
  <c r="Q130" i="21" s="1"/>
  <c r="H130" i="21"/>
  <c r="G130" i="21"/>
  <c r="F130" i="21"/>
  <c r="E130" i="21"/>
  <c r="R129" i="21"/>
  <c r="O129" i="21"/>
  <c r="P129" i="21" s="1"/>
  <c r="Q129" i="21" s="1"/>
  <c r="H129" i="21"/>
  <c r="G129" i="21"/>
  <c r="F129" i="21"/>
  <c r="E129" i="21"/>
  <c r="R128" i="21"/>
  <c r="O128" i="21"/>
  <c r="P128" i="21" s="1"/>
  <c r="Q128" i="21" s="1"/>
  <c r="H128" i="21"/>
  <c r="G128" i="21"/>
  <c r="F128" i="21"/>
  <c r="E128" i="21"/>
  <c r="R127" i="21"/>
  <c r="O127" i="21"/>
  <c r="P127" i="21" s="1"/>
  <c r="Q127" i="21" s="1"/>
  <c r="H127" i="21"/>
  <c r="G127" i="21"/>
  <c r="F127" i="21"/>
  <c r="E127" i="21"/>
  <c r="R126" i="21"/>
  <c r="O126" i="21"/>
  <c r="P126" i="21" s="1"/>
  <c r="Q126" i="21" s="1"/>
  <c r="H126" i="21"/>
  <c r="G126" i="21"/>
  <c r="F126" i="21"/>
  <c r="E126" i="21"/>
  <c r="R125" i="21"/>
  <c r="O125" i="21"/>
  <c r="P125" i="21" s="1"/>
  <c r="Q125" i="21" s="1"/>
  <c r="H125" i="21"/>
  <c r="G125" i="21"/>
  <c r="F125" i="21"/>
  <c r="E125" i="21"/>
  <c r="R124" i="21"/>
  <c r="O124" i="21"/>
  <c r="P124" i="21" s="1"/>
  <c r="Q124" i="21" s="1"/>
  <c r="H124" i="21"/>
  <c r="G124" i="21"/>
  <c r="F124" i="21"/>
  <c r="E124" i="21"/>
  <c r="R123" i="21"/>
  <c r="O123" i="21"/>
  <c r="P123" i="21" s="1"/>
  <c r="Q123" i="21" s="1"/>
  <c r="H123" i="21"/>
  <c r="G123" i="21"/>
  <c r="F123" i="21"/>
  <c r="E123" i="21"/>
  <c r="R122" i="21"/>
  <c r="O122" i="21"/>
  <c r="P122" i="21" s="1"/>
  <c r="Q122" i="21" s="1"/>
  <c r="H122" i="21"/>
  <c r="G122" i="21"/>
  <c r="F122" i="21"/>
  <c r="E122" i="21"/>
  <c r="R121" i="21"/>
  <c r="O121" i="21"/>
  <c r="P121" i="21" s="1"/>
  <c r="Q121" i="21" s="1"/>
  <c r="H121" i="21"/>
  <c r="G121" i="21"/>
  <c r="F121" i="21"/>
  <c r="E121" i="21"/>
  <c r="R120" i="21"/>
  <c r="O120" i="21"/>
  <c r="P120" i="21" s="1"/>
  <c r="Q120" i="21" s="1"/>
  <c r="H120" i="21"/>
  <c r="G120" i="21"/>
  <c r="F120" i="21"/>
  <c r="E120" i="21"/>
  <c r="R119" i="21"/>
  <c r="O119" i="21"/>
  <c r="P119" i="21" s="1"/>
  <c r="Q119" i="21" s="1"/>
  <c r="H119" i="21"/>
  <c r="G119" i="21"/>
  <c r="F119" i="21"/>
  <c r="E119" i="21"/>
  <c r="R118" i="21"/>
  <c r="O118" i="21"/>
  <c r="P118" i="21" s="1"/>
  <c r="Q118" i="21" s="1"/>
  <c r="H118" i="21"/>
  <c r="G118" i="21"/>
  <c r="F118" i="21"/>
  <c r="E118" i="21"/>
  <c r="R117" i="21"/>
  <c r="O117" i="21"/>
  <c r="P117" i="21" s="1"/>
  <c r="Q117" i="21" s="1"/>
  <c r="H117" i="21"/>
  <c r="G117" i="21"/>
  <c r="F117" i="21"/>
  <c r="E117" i="21"/>
  <c r="R116" i="21"/>
  <c r="O116" i="21"/>
  <c r="P116" i="21" s="1"/>
  <c r="Q116" i="21" s="1"/>
  <c r="H116" i="21"/>
  <c r="G116" i="21"/>
  <c r="F116" i="21"/>
  <c r="E116" i="21"/>
  <c r="R115" i="21"/>
  <c r="O115" i="21"/>
  <c r="P115" i="21" s="1"/>
  <c r="Q115" i="21" s="1"/>
  <c r="H115" i="21"/>
  <c r="G115" i="21"/>
  <c r="F115" i="21"/>
  <c r="E115" i="21"/>
  <c r="R114" i="21"/>
  <c r="O114" i="21"/>
  <c r="P114" i="21" s="1"/>
  <c r="Q114" i="21" s="1"/>
  <c r="H114" i="21"/>
  <c r="G114" i="21"/>
  <c r="F114" i="21"/>
  <c r="E114" i="21"/>
  <c r="R113" i="21"/>
  <c r="O113" i="21"/>
  <c r="P113" i="21" s="1"/>
  <c r="Q113" i="21" s="1"/>
  <c r="H113" i="21"/>
  <c r="G113" i="21"/>
  <c r="F113" i="21"/>
  <c r="E113" i="21"/>
  <c r="R112" i="21"/>
  <c r="O112" i="21"/>
  <c r="P112" i="21" s="1"/>
  <c r="Q112" i="21" s="1"/>
  <c r="H112" i="21"/>
  <c r="G112" i="21"/>
  <c r="F112" i="21"/>
  <c r="E112" i="21"/>
  <c r="R111" i="21"/>
  <c r="O111" i="21"/>
  <c r="P111" i="21" s="1"/>
  <c r="Q111" i="21" s="1"/>
  <c r="H111" i="21"/>
  <c r="G111" i="21"/>
  <c r="F111" i="21"/>
  <c r="E111" i="21"/>
  <c r="R110" i="21"/>
  <c r="O110" i="21"/>
  <c r="P110" i="21" s="1"/>
  <c r="Q110" i="21" s="1"/>
  <c r="H110" i="21"/>
  <c r="G110" i="21"/>
  <c r="F110" i="21"/>
  <c r="E110" i="21"/>
  <c r="R109" i="21"/>
  <c r="O109" i="21"/>
  <c r="P109" i="21" s="1"/>
  <c r="Q109" i="21" s="1"/>
  <c r="H109" i="21"/>
  <c r="G109" i="21"/>
  <c r="F109" i="21"/>
  <c r="E109" i="21"/>
  <c r="R108" i="21"/>
  <c r="O108" i="21"/>
  <c r="P108" i="21" s="1"/>
  <c r="Q108" i="21" s="1"/>
  <c r="H108" i="21"/>
  <c r="G108" i="21"/>
  <c r="F108" i="21"/>
  <c r="E108" i="21"/>
  <c r="R107" i="21"/>
  <c r="O107" i="21"/>
  <c r="P107" i="21" s="1"/>
  <c r="Q107" i="21" s="1"/>
  <c r="H107" i="21"/>
  <c r="G107" i="21"/>
  <c r="F107" i="21"/>
  <c r="E107" i="21"/>
  <c r="R106" i="21"/>
  <c r="O106" i="21"/>
  <c r="P106" i="21" s="1"/>
  <c r="Q106" i="21" s="1"/>
  <c r="H106" i="21"/>
  <c r="G106" i="21"/>
  <c r="F106" i="21"/>
  <c r="E106" i="21"/>
  <c r="R105" i="21"/>
  <c r="O105" i="21"/>
  <c r="P105" i="21" s="1"/>
  <c r="Q105" i="21" s="1"/>
  <c r="H105" i="21"/>
  <c r="G105" i="21"/>
  <c r="F105" i="21"/>
  <c r="E105" i="21"/>
  <c r="R104" i="21"/>
  <c r="O104" i="21"/>
  <c r="P104" i="21" s="1"/>
  <c r="Q104" i="21" s="1"/>
  <c r="H104" i="21"/>
  <c r="G104" i="21"/>
  <c r="F104" i="21"/>
  <c r="E104" i="21"/>
  <c r="R103" i="21"/>
  <c r="O103" i="21"/>
  <c r="P103" i="21" s="1"/>
  <c r="Q103" i="21" s="1"/>
  <c r="H103" i="21"/>
  <c r="G103" i="21"/>
  <c r="F103" i="21"/>
  <c r="E103" i="21"/>
  <c r="R102" i="21"/>
  <c r="O102" i="21"/>
  <c r="P102" i="21" s="1"/>
  <c r="Q102" i="21" s="1"/>
  <c r="H102" i="21"/>
  <c r="G102" i="21"/>
  <c r="F102" i="21"/>
  <c r="E102" i="21"/>
  <c r="R101" i="21"/>
  <c r="O101" i="21"/>
  <c r="P101" i="21" s="1"/>
  <c r="Q101" i="21" s="1"/>
  <c r="H101" i="21"/>
  <c r="G101" i="21"/>
  <c r="F101" i="21"/>
  <c r="E101" i="21"/>
  <c r="R100" i="21"/>
  <c r="O100" i="21"/>
  <c r="P100" i="21" s="1"/>
  <c r="Q100" i="21" s="1"/>
  <c r="H100" i="21"/>
  <c r="G100" i="21"/>
  <c r="F100" i="21"/>
  <c r="E100" i="21"/>
  <c r="R99" i="21"/>
  <c r="O99" i="21"/>
  <c r="P99" i="21" s="1"/>
  <c r="Q99" i="21" s="1"/>
  <c r="H99" i="21"/>
  <c r="G99" i="21"/>
  <c r="F99" i="21"/>
  <c r="E99" i="21"/>
  <c r="R98" i="21"/>
  <c r="O98" i="21"/>
  <c r="P98" i="21" s="1"/>
  <c r="Q98" i="21" s="1"/>
  <c r="H98" i="21"/>
  <c r="G98" i="21"/>
  <c r="F98" i="21"/>
  <c r="E98" i="21"/>
  <c r="R97" i="21"/>
  <c r="O97" i="21"/>
  <c r="P97" i="21" s="1"/>
  <c r="Q97" i="21" s="1"/>
  <c r="H97" i="21"/>
  <c r="G97" i="21"/>
  <c r="F97" i="21"/>
  <c r="E97" i="21"/>
  <c r="R96" i="21"/>
  <c r="O96" i="21"/>
  <c r="P96" i="21" s="1"/>
  <c r="Q96" i="21" s="1"/>
  <c r="H96" i="21"/>
  <c r="G96" i="21"/>
  <c r="F96" i="21"/>
  <c r="E96" i="21"/>
  <c r="R95" i="21"/>
  <c r="O95" i="21"/>
  <c r="P95" i="21" s="1"/>
  <c r="Q95" i="21" s="1"/>
  <c r="H95" i="21"/>
  <c r="G95" i="21"/>
  <c r="F95" i="21"/>
  <c r="E95" i="21"/>
  <c r="R94" i="21"/>
  <c r="O94" i="21"/>
  <c r="P94" i="21" s="1"/>
  <c r="Q94" i="21" s="1"/>
  <c r="H94" i="21"/>
  <c r="G94" i="21"/>
  <c r="F94" i="21"/>
  <c r="E94" i="21"/>
  <c r="R93" i="21"/>
  <c r="O93" i="21"/>
  <c r="P93" i="21" s="1"/>
  <c r="Q93" i="21" s="1"/>
  <c r="H93" i="21"/>
  <c r="G93" i="21"/>
  <c r="F93" i="21"/>
  <c r="E93" i="21"/>
  <c r="R92" i="21"/>
  <c r="O92" i="21"/>
  <c r="P92" i="21" s="1"/>
  <c r="Q92" i="21" s="1"/>
  <c r="H92" i="21"/>
  <c r="G92" i="21"/>
  <c r="F92" i="21"/>
  <c r="E92" i="21"/>
  <c r="R91" i="21"/>
  <c r="O91" i="21"/>
  <c r="P91" i="21" s="1"/>
  <c r="Q91" i="21" s="1"/>
  <c r="H91" i="21"/>
  <c r="G91" i="21"/>
  <c r="F91" i="21"/>
  <c r="E91" i="21"/>
  <c r="R90" i="21"/>
  <c r="O90" i="21"/>
  <c r="P90" i="21" s="1"/>
  <c r="Q90" i="21" s="1"/>
  <c r="H90" i="21"/>
  <c r="G90" i="21"/>
  <c r="F90" i="21"/>
  <c r="E90" i="21"/>
  <c r="R89" i="21"/>
  <c r="O89" i="21"/>
  <c r="P89" i="21" s="1"/>
  <c r="Q89" i="21" s="1"/>
  <c r="H89" i="21"/>
  <c r="G89" i="21"/>
  <c r="F89" i="21"/>
  <c r="E89" i="21"/>
  <c r="R88" i="21"/>
  <c r="O88" i="21"/>
  <c r="P88" i="21" s="1"/>
  <c r="Q88" i="21" s="1"/>
  <c r="H88" i="21"/>
  <c r="G88" i="21"/>
  <c r="F88" i="21"/>
  <c r="E88" i="21"/>
  <c r="R87" i="21"/>
  <c r="O87" i="21"/>
  <c r="P87" i="21" s="1"/>
  <c r="Q87" i="21" s="1"/>
  <c r="H87" i="21"/>
  <c r="G87" i="21"/>
  <c r="F87" i="21"/>
  <c r="E87" i="21"/>
  <c r="R86" i="21"/>
  <c r="O86" i="21"/>
  <c r="P86" i="21" s="1"/>
  <c r="Q86" i="21" s="1"/>
  <c r="H86" i="21"/>
  <c r="G86" i="21"/>
  <c r="F86" i="21"/>
  <c r="E86" i="21"/>
  <c r="R85" i="21"/>
  <c r="AA28" i="27" s="1" a="1"/>
  <c r="AA28" i="27" s="1"/>
  <c r="O85" i="21"/>
  <c r="P85" i="21" s="1"/>
  <c r="H85" i="21"/>
  <c r="G85" i="21"/>
  <c r="F85" i="21"/>
  <c r="E85" i="21"/>
  <c r="R84" i="21"/>
  <c r="O84" i="21"/>
  <c r="P84" i="21" s="1"/>
  <c r="Q84" i="21" s="1"/>
  <c r="H84" i="21"/>
  <c r="G84" i="21"/>
  <c r="F84" i="21"/>
  <c r="E84" i="21"/>
  <c r="R83" i="21"/>
  <c r="O83" i="21"/>
  <c r="P83" i="21" s="1"/>
  <c r="Q83" i="21" s="1"/>
  <c r="H83" i="21"/>
  <c r="G83" i="21"/>
  <c r="F83" i="21"/>
  <c r="E83" i="21"/>
  <c r="R82" i="21"/>
  <c r="O82" i="21"/>
  <c r="P82" i="21" s="1"/>
  <c r="Q82" i="21" s="1"/>
  <c r="H82" i="21"/>
  <c r="G82" i="21"/>
  <c r="F82" i="21"/>
  <c r="E82" i="21"/>
  <c r="R81" i="21"/>
  <c r="O81" i="21"/>
  <c r="P81" i="21" s="1"/>
  <c r="Q81" i="21" s="1"/>
  <c r="H81" i="21"/>
  <c r="G81" i="21"/>
  <c r="F81" i="21"/>
  <c r="E81" i="21"/>
  <c r="R80" i="21"/>
  <c r="O80" i="21"/>
  <c r="P80" i="21" s="1"/>
  <c r="Q80" i="21" s="1"/>
  <c r="H80" i="21"/>
  <c r="G80" i="21"/>
  <c r="F80" i="21"/>
  <c r="E80" i="21"/>
  <c r="R79" i="21"/>
  <c r="O79" i="21"/>
  <c r="P79" i="21" s="1"/>
  <c r="Q79" i="21" s="1"/>
  <c r="H79" i="21"/>
  <c r="G79" i="21"/>
  <c r="F79" i="21"/>
  <c r="E79" i="21"/>
  <c r="R78" i="21"/>
  <c r="O78" i="21"/>
  <c r="P78" i="21" s="1"/>
  <c r="Q78" i="21" s="1"/>
  <c r="H78" i="21"/>
  <c r="G78" i="21"/>
  <c r="F78" i="21"/>
  <c r="E78" i="21"/>
  <c r="R77" i="21"/>
  <c r="O77" i="21"/>
  <c r="P77" i="21" s="1"/>
  <c r="Q77" i="21" s="1"/>
  <c r="H77" i="21"/>
  <c r="G77" i="21"/>
  <c r="F77" i="21"/>
  <c r="E77" i="21"/>
  <c r="R76" i="21"/>
  <c r="O76" i="21"/>
  <c r="P76" i="21" s="1"/>
  <c r="Q76" i="21" s="1"/>
  <c r="H76" i="21"/>
  <c r="G76" i="21"/>
  <c r="F76" i="21"/>
  <c r="E76" i="21"/>
  <c r="R75" i="21"/>
  <c r="O75" i="21"/>
  <c r="P75" i="21" s="1"/>
  <c r="Q75" i="21" s="1"/>
  <c r="H75" i="21"/>
  <c r="G75" i="21"/>
  <c r="F75" i="21"/>
  <c r="E75" i="21"/>
  <c r="R74" i="21"/>
  <c r="O74" i="21"/>
  <c r="P74" i="21" s="1"/>
  <c r="Q74" i="21" s="1"/>
  <c r="H74" i="21"/>
  <c r="G74" i="21"/>
  <c r="F74" i="21"/>
  <c r="E74" i="21"/>
  <c r="R73" i="21"/>
  <c r="O73" i="21"/>
  <c r="P73" i="21" s="1"/>
  <c r="Q73" i="21" s="1"/>
  <c r="H73" i="21"/>
  <c r="G73" i="21"/>
  <c r="F73" i="21"/>
  <c r="E73" i="21"/>
  <c r="R72" i="21"/>
  <c r="O72" i="21"/>
  <c r="P72" i="21" s="1"/>
  <c r="Q72" i="21" s="1"/>
  <c r="H72" i="21"/>
  <c r="G72" i="21"/>
  <c r="F72" i="21"/>
  <c r="E72" i="21"/>
  <c r="R71" i="21"/>
  <c r="O71" i="21"/>
  <c r="P71" i="21" s="1"/>
  <c r="Q71" i="21" s="1"/>
  <c r="H71" i="21"/>
  <c r="G71" i="21"/>
  <c r="F71" i="21"/>
  <c r="E71" i="21"/>
  <c r="R70" i="21"/>
  <c r="O70" i="21"/>
  <c r="P70" i="21" s="1"/>
  <c r="Q70" i="21" s="1"/>
  <c r="H70" i="21"/>
  <c r="G70" i="21"/>
  <c r="F70" i="21"/>
  <c r="E70" i="21"/>
  <c r="R69" i="21"/>
  <c r="O69" i="21"/>
  <c r="P69" i="21" s="1"/>
  <c r="Q69" i="21" s="1"/>
  <c r="H69" i="21"/>
  <c r="G69" i="21"/>
  <c r="F69" i="21"/>
  <c r="E69" i="21"/>
  <c r="R68" i="21"/>
  <c r="O68" i="21"/>
  <c r="P68" i="21" s="1"/>
  <c r="Q68" i="21" s="1"/>
  <c r="H68" i="21"/>
  <c r="G68" i="21"/>
  <c r="F68" i="21"/>
  <c r="E68" i="21"/>
  <c r="R67" i="21"/>
  <c r="O67" i="21"/>
  <c r="P67" i="21" s="1"/>
  <c r="Q67" i="21" s="1"/>
  <c r="H67" i="21"/>
  <c r="G67" i="21"/>
  <c r="F67" i="21"/>
  <c r="E67" i="21"/>
  <c r="R66" i="21"/>
  <c r="O66" i="21"/>
  <c r="P66" i="21" s="1"/>
  <c r="Q66" i="21" s="1"/>
  <c r="H66" i="21"/>
  <c r="G66" i="21"/>
  <c r="F66" i="21"/>
  <c r="E66" i="21"/>
  <c r="R65" i="21"/>
  <c r="O65" i="21"/>
  <c r="P65" i="21" s="1"/>
  <c r="Q65" i="21" s="1"/>
  <c r="H65" i="21"/>
  <c r="G65" i="21"/>
  <c r="F65" i="21"/>
  <c r="E65" i="21"/>
  <c r="R64" i="21"/>
  <c r="O64" i="21"/>
  <c r="P64" i="21" s="1"/>
  <c r="Q64" i="21" s="1"/>
  <c r="H64" i="21"/>
  <c r="G64" i="21"/>
  <c r="F64" i="21"/>
  <c r="E64" i="21"/>
  <c r="R63" i="21"/>
  <c r="O63" i="21"/>
  <c r="P63" i="21" s="1"/>
  <c r="Q63" i="21" s="1"/>
  <c r="H63" i="21"/>
  <c r="G63" i="21"/>
  <c r="F63" i="21"/>
  <c r="E63" i="21"/>
  <c r="R62" i="21"/>
  <c r="O62" i="21"/>
  <c r="P62" i="21" s="1"/>
  <c r="Q62" i="21" s="1"/>
  <c r="H62" i="21"/>
  <c r="G62" i="21"/>
  <c r="F62" i="21"/>
  <c r="E62" i="21"/>
  <c r="R61" i="21"/>
  <c r="O61" i="21"/>
  <c r="P61" i="21" s="1"/>
  <c r="Q61" i="21" s="1"/>
  <c r="H61" i="21"/>
  <c r="G61" i="21"/>
  <c r="F61" i="21"/>
  <c r="E61" i="21"/>
  <c r="R60" i="21"/>
  <c r="O60" i="21"/>
  <c r="P60" i="21" s="1"/>
  <c r="Q60" i="21" s="1"/>
  <c r="H60" i="21"/>
  <c r="G60" i="21"/>
  <c r="F60" i="21"/>
  <c r="E60" i="21"/>
  <c r="R59" i="21"/>
  <c r="O59" i="21"/>
  <c r="P59" i="21" s="1"/>
  <c r="Q59" i="21" s="1"/>
  <c r="H59" i="21"/>
  <c r="G59" i="21"/>
  <c r="F59" i="21"/>
  <c r="E59" i="21"/>
  <c r="R58" i="21"/>
  <c r="O58" i="21"/>
  <c r="P58" i="21" s="1"/>
  <c r="Q58" i="21" s="1"/>
  <c r="H58" i="21"/>
  <c r="G58" i="21"/>
  <c r="F58" i="21"/>
  <c r="E58" i="21"/>
  <c r="R57" i="21"/>
  <c r="O57" i="21"/>
  <c r="P57" i="21" s="1"/>
  <c r="Q57" i="21" s="1"/>
  <c r="H57" i="21"/>
  <c r="G57" i="21"/>
  <c r="F57" i="21"/>
  <c r="E57" i="21"/>
  <c r="R56" i="21"/>
  <c r="O56" i="21"/>
  <c r="P56" i="21" s="1"/>
  <c r="Q56" i="21" s="1"/>
  <c r="H56" i="21"/>
  <c r="G56" i="21"/>
  <c r="F56" i="21"/>
  <c r="E56" i="21"/>
  <c r="R55" i="21"/>
  <c r="O55" i="21"/>
  <c r="P55" i="21" s="1"/>
  <c r="Q55" i="21" s="1"/>
  <c r="H55" i="21"/>
  <c r="G55" i="21"/>
  <c r="F55" i="21"/>
  <c r="E55" i="21"/>
  <c r="R54" i="21"/>
  <c r="O54" i="21"/>
  <c r="P54" i="21" s="1"/>
  <c r="Q54" i="21" s="1"/>
  <c r="H54" i="21"/>
  <c r="G54" i="21"/>
  <c r="F54" i="21"/>
  <c r="E54" i="21"/>
  <c r="R53" i="21"/>
  <c r="O53" i="21"/>
  <c r="P53" i="21" s="1"/>
  <c r="Q53" i="21" s="1"/>
  <c r="H53" i="21"/>
  <c r="G53" i="21"/>
  <c r="F53" i="21"/>
  <c r="E53" i="21"/>
  <c r="R52" i="21"/>
  <c r="O52" i="21"/>
  <c r="P52" i="21" s="1"/>
  <c r="Q52" i="21" s="1"/>
  <c r="H52" i="21"/>
  <c r="G52" i="21"/>
  <c r="F52" i="21"/>
  <c r="E52" i="21"/>
  <c r="R51" i="21"/>
  <c r="O51" i="21"/>
  <c r="P51" i="21" s="1"/>
  <c r="Q51" i="21" s="1"/>
  <c r="H51" i="21"/>
  <c r="G51" i="21"/>
  <c r="F51" i="21"/>
  <c r="E51" i="21"/>
  <c r="R50" i="21"/>
  <c r="O50" i="21"/>
  <c r="P50" i="21" s="1"/>
  <c r="Q50" i="21" s="1"/>
  <c r="H50" i="21"/>
  <c r="G50" i="21"/>
  <c r="F50" i="21"/>
  <c r="E50" i="21"/>
  <c r="R49" i="21"/>
  <c r="O49" i="21"/>
  <c r="P49" i="21" s="1"/>
  <c r="Q49" i="21" s="1"/>
  <c r="H49" i="21"/>
  <c r="G49" i="21"/>
  <c r="F49" i="21"/>
  <c r="E49" i="21"/>
  <c r="R48" i="21"/>
  <c r="O48" i="21"/>
  <c r="P48" i="21" s="1"/>
  <c r="Q48" i="21" s="1"/>
  <c r="H48" i="21"/>
  <c r="G48" i="21"/>
  <c r="F48" i="21"/>
  <c r="E48" i="21"/>
  <c r="R47" i="21"/>
  <c r="O47" i="21"/>
  <c r="P47" i="21" s="1"/>
  <c r="Q47" i="21" s="1"/>
  <c r="H47" i="21"/>
  <c r="G47" i="21"/>
  <c r="F47" i="21"/>
  <c r="E47" i="21"/>
  <c r="R46" i="21"/>
  <c r="O46" i="21"/>
  <c r="P46" i="21" s="1"/>
  <c r="Q46" i="21" s="1"/>
  <c r="H46" i="21"/>
  <c r="G46" i="21"/>
  <c r="F46" i="21"/>
  <c r="E46" i="21"/>
  <c r="R45" i="21"/>
  <c r="O45" i="21"/>
  <c r="P45" i="21" s="1"/>
  <c r="Q45" i="21" s="1"/>
  <c r="H45" i="21"/>
  <c r="G45" i="21"/>
  <c r="F45" i="21"/>
  <c r="E45" i="21"/>
  <c r="R44" i="21"/>
  <c r="O44" i="21"/>
  <c r="P44" i="21" s="1"/>
  <c r="Q44" i="21" s="1"/>
  <c r="H44" i="21"/>
  <c r="G44" i="21"/>
  <c r="F44" i="21"/>
  <c r="E44" i="21"/>
  <c r="R43" i="21"/>
  <c r="O43" i="21"/>
  <c r="P43" i="21" s="1"/>
  <c r="Q43" i="21" s="1"/>
  <c r="H43" i="21"/>
  <c r="G43" i="21"/>
  <c r="F43" i="21"/>
  <c r="E43" i="21"/>
  <c r="R42" i="21"/>
  <c r="O42" i="21"/>
  <c r="P42" i="21" s="1"/>
  <c r="Q42" i="21" s="1"/>
  <c r="H42" i="21"/>
  <c r="G42" i="21"/>
  <c r="F42" i="21"/>
  <c r="E42" i="21"/>
  <c r="R41" i="21"/>
  <c r="O41" i="21"/>
  <c r="P41" i="21" s="1"/>
  <c r="Q41" i="21" s="1"/>
  <c r="H41" i="21"/>
  <c r="G41" i="21"/>
  <c r="F41" i="21"/>
  <c r="E41" i="21"/>
  <c r="R40" i="21"/>
  <c r="O40" i="21"/>
  <c r="P40" i="21" s="1"/>
  <c r="Q40" i="21" s="1"/>
  <c r="H40" i="21"/>
  <c r="G40" i="21"/>
  <c r="F40" i="21"/>
  <c r="E40" i="21"/>
  <c r="R39" i="21"/>
  <c r="O39" i="21"/>
  <c r="P39" i="21" s="1"/>
  <c r="Q39" i="21" s="1"/>
  <c r="H39" i="21"/>
  <c r="G39" i="21"/>
  <c r="F39" i="21"/>
  <c r="E39" i="21"/>
  <c r="R38" i="21"/>
  <c r="O38" i="21"/>
  <c r="P38" i="21" s="1"/>
  <c r="Q38" i="21" s="1"/>
  <c r="H38" i="21"/>
  <c r="G38" i="21"/>
  <c r="F38" i="21"/>
  <c r="E38" i="21"/>
  <c r="R37" i="21"/>
  <c r="O37" i="21"/>
  <c r="P37" i="21" s="1"/>
  <c r="Q37" i="21" s="1"/>
  <c r="H37" i="21"/>
  <c r="G37" i="21"/>
  <c r="F37" i="21"/>
  <c r="E37" i="21"/>
  <c r="R36" i="21"/>
  <c r="O36" i="21"/>
  <c r="P36" i="21" s="1"/>
  <c r="Q36" i="21" s="1"/>
  <c r="H36" i="21"/>
  <c r="G36" i="21"/>
  <c r="F36" i="21"/>
  <c r="E36" i="21"/>
  <c r="R35" i="21"/>
  <c r="O35" i="21"/>
  <c r="P35" i="21" s="1"/>
  <c r="Q35" i="21" s="1"/>
  <c r="H35" i="21"/>
  <c r="G35" i="21"/>
  <c r="F35" i="21"/>
  <c r="E35" i="21"/>
  <c r="R34" i="21"/>
  <c r="O34" i="21"/>
  <c r="P34" i="21" s="1"/>
  <c r="Q34" i="21" s="1"/>
  <c r="H34" i="21"/>
  <c r="G34" i="21"/>
  <c r="F34" i="21"/>
  <c r="E34" i="21"/>
  <c r="R33" i="21"/>
  <c r="O33" i="21"/>
  <c r="P33" i="21" s="1"/>
  <c r="Q33" i="21" s="1"/>
  <c r="H33" i="21"/>
  <c r="G33" i="21"/>
  <c r="F33" i="21"/>
  <c r="E33" i="21"/>
  <c r="R32" i="21"/>
  <c r="O32" i="21"/>
  <c r="P32" i="21" s="1"/>
  <c r="Q32" i="21" s="1"/>
  <c r="H32" i="21"/>
  <c r="G32" i="21"/>
  <c r="F32" i="21"/>
  <c r="E32" i="21"/>
  <c r="R31" i="21"/>
  <c r="O31" i="21"/>
  <c r="P31" i="21" s="1"/>
  <c r="Q31" i="21" s="1"/>
  <c r="H31" i="21"/>
  <c r="G31" i="21"/>
  <c r="F31" i="21"/>
  <c r="E31" i="21"/>
  <c r="R30" i="21"/>
  <c r="O30" i="21"/>
  <c r="P30" i="21" s="1"/>
  <c r="Q30" i="21" s="1"/>
  <c r="H30" i="21"/>
  <c r="G30" i="21"/>
  <c r="F30" i="21"/>
  <c r="E30" i="21"/>
  <c r="R29" i="21"/>
  <c r="O29" i="21"/>
  <c r="P29" i="21" s="1"/>
  <c r="Q29" i="21" s="1"/>
  <c r="H29" i="21"/>
  <c r="G29" i="21"/>
  <c r="F29" i="21"/>
  <c r="E29" i="21"/>
  <c r="R28" i="21"/>
  <c r="O28" i="21"/>
  <c r="P28" i="21" s="1"/>
  <c r="Q28" i="21" s="1"/>
  <c r="H28" i="21"/>
  <c r="G28" i="21"/>
  <c r="F28" i="21"/>
  <c r="E28" i="21"/>
  <c r="R27" i="21"/>
  <c r="O27" i="21"/>
  <c r="P27" i="21" s="1"/>
  <c r="Q27" i="21" s="1"/>
  <c r="H27" i="21"/>
  <c r="G27" i="21"/>
  <c r="F27" i="21"/>
  <c r="E27" i="21"/>
  <c r="R26" i="21"/>
  <c r="O26" i="21"/>
  <c r="P26" i="21" s="1"/>
  <c r="Q26" i="21" s="1"/>
  <c r="H26" i="21"/>
  <c r="G26" i="21"/>
  <c r="F26" i="21"/>
  <c r="E26" i="21"/>
  <c r="R25" i="21"/>
  <c r="O25" i="21"/>
  <c r="P25" i="21" s="1"/>
  <c r="Q25" i="21" s="1"/>
  <c r="H25" i="21"/>
  <c r="G25" i="21"/>
  <c r="F25" i="21"/>
  <c r="E25" i="21"/>
  <c r="R24" i="21"/>
  <c r="O24" i="21"/>
  <c r="P24" i="21" s="1"/>
  <c r="Q24" i="21" s="1"/>
  <c r="H24" i="21"/>
  <c r="G24" i="21"/>
  <c r="F24" i="21"/>
  <c r="E24" i="21"/>
  <c r="R23" i="21"/>
  <c r="O23" i="21"/>
  <c r="P23" i="21" s="1"/>
  <c r="Q23" i="21" s="1"/>
  <c r="H23" i="21"/>
  <c r="G23" i="21"/>
  <c r="F23" i="21"/>
  <c r="E23" i="21"/>
  <c r="R22" i="21"/>
  <c r="O22" i="21"/>
  <c r="P22" i="21" s="1"/>
  <c r="Q22" i="21" s="1"/>
  <c r="H22" i="21"/>
  <c r="G22" i="21"/>
  <c r="F22" i="21"/>
  <c r="E22" i="21"/>
  <c r="R21" i="21"/>
  <c r="O21" i="21"/>
  <c r="P21" i="21" s="1"/>
  <c r="Q21" i="21" s="1"/>
  <c r="H21" i="21"/>
  <c r="G21" i="21"/>
  <c r="F21" i="21"/>
  <c r="E21" i="21"/>
  <c r="R20" i="21"/>
  <c r="O20" i="21"/>
  <c r="P20" i="21" s="1"/>
  <c r="Q20" i="21" s="1"/>
  <c r="H20" i="21"/>
  <c r="G20" i="21"/>
  <c r="F20" i="21"/>
  <c r="E20" i="21"/>
  <c r="R19" i="21"/>
  <c r="O19" i="21"/>
  <c r="P19" i="21" s="1"/>
  <c r="Q19" i="21" s="1"/>
  <c r="H19" i="21"/>
  <c r="G19" i="21"/>
  <c r="F19" i="21"/>
  <c r="E19" i="21"/>
  <c r="R18" i="21"/>
  <c r="O18" i="21"/>
  <c r="P18" i="21" s="1"/>
  <c r="Q18" i="21" s="1"/>
  <c r="H18" i="21"/>
  <c r="G18" i="21"/>
  <c r="F18" i="21"/>
  <c r="E18" i="21"/>
  <c r="R17" i="21"/>
  <c r="O17" i="21"/>
  <c r="P17" i="21" s="1"/>
  <c r="Q17" i="21" s="1"/>
  <c r="H17" i="21"/>
  <c r="G17" i="21"/>
  <c r="F17" i="21"/>
  <c r="E17" i="21"/>
  <c r="R16" i="21"/>
  <c r="O16" i="21"/>
  <c r="P16" i="21" s="1"/>
  <c r="Q16" i="21" s="1"/>
  <c r="H16" i="21"/>
  <c r="G16" i="21"/>
  <c r="F16" i="21"/>
  <c r="E16" i="21"/>
  <c r="R15" i="21"/>
  <c r="O15" i="21"/>
  <c r="P15" i="21" s="1"/>
  <c r="Q15" i="21" s="1"/>
  <c r="H15" i="21"/>
  <c r="G15" i="21"/>
  <c r="F15" i="21"/>
  <c r="E15" i="21"/>
  <c r="R14" i="21"/>
  <c r="O14" i="21"/>
  <c r="P14" i="21" s="1"/>
  <c r="Q14" i="21" s="1"/>
  <c r="H14" i="21"/>
  <c r="G14" i="21"/>
  <c r="F14" i="21"/>
  <c r="E14" i="21"/>
  <c r="R13" i="21"/>
  <c r="O13" i="21"/>
  <c r="P13" i="21" s="1"/>
  <c r="Q13" i="21" s="1"/>
  <c r="H13" i="21"/>
  <c r="G13" i="21"/>
  <c r="F13" i="21"/>
  <c r="E13" i="21"/>
  <c r="R12" i="21"/>
  <c r="O12" i="21"/>
  <c r="P12" i="21" s="1"/>
  <c r="Q12" i="21" s="1"/>
  <c r="H12" i="21"/>
  <c r="G12" i="21"/>
  <c r="F12" i="21"/>
  <c r="E12" i="21"/>
  <c r="R11" i="21"/>
  <c r="O11" i="21"/>
  <c r="P11" i="21" s="1"/>
  <c r="Q11" i="21" s="1"/>
  <c r="H11" i="21"/>
  <c r="G11" i="21"/>
  <c r="F11" i="21"/>
  <c r="E11" i="21"/>
  <c r="R10" i="21"/>
  <c r="O10" i="21"/>
  <c r="P10" i="21" s="1"/>
  <c r="Q10" i="21" s="1"/>
  <c r="H10" i="21"/>
  <c r="G10" i="21"/>
  <c r="F10" i="21"/>
  <c r="E10" i="21"/>
  <c r="O9" i="21"/>
  <c r="P9" i="21" s="1"/>
  <c r="Q9" i="21" s="1"/>
  <c r="H9" i="21"/>
  <c r="G9" i="21"/>
  <c r="F9" i="21"/>
  <c r="E9" i="21"/>
  <c r="R8" i="21"/>
  <c r="O8" i="21"/>
  <c r="P8" i="21" s="1"/>
  <c r="Q8" i="21" s="1"/>
  <c r="H8" i="21"/>
  <c r="G8" i="21"/>
  <c r="F8" i="21"/>
  <c r="E8" i="21"/>
  <c r="R7" i="21"/>
  <c r="O7" i="21"/>
  <c r="P7" i="21" s="1"/>
  <c r="Q7" i="21" s="1"/>
  <c r="H7" i="21"/>
  <c r="G7" i="21"/>
  <c r="F7" i="21"/>
  <c r="E7" i="21"/>
  <c r="O6" i="21"/>
  <c r="P6" i="21" s="1"/>
  <c r="Q6" i="21" s="1"/>
  <c r="H6" i="21"/>
  <c r="G6" i="21"/>
  <c r="F6" i="21"/>
  <c r="O5" i="21"/>
  <c r="P5" i="21" s="1"/>
  <c r="Q5" i="21" s="1"/>
  <c r="H5" i="21"/>
  <c r="G5" i="21"/>
  <c r="F5" i="21"/>
  <c r="E5" i="21"/>
  <c r="R4" i="21"/>
  <c r="O4" i="21"/>
  <c r="P4" i="21" s="1"/>
  <c r="Q4" i="21" s="1"/>
  <c r="H4" i="21"/>
  <c r="G4" i="21"/>
  <c r="F4" i="21"/>
  <c r="E4" i="21"/>
  <c r="R3" i="21"/>
  <c r="O3" i="21"/>
  <c r="P3" i="21" s="1"/>
  <c r="Q3" i="21" s="1"/>
  <c r="H3" i="21"/>
  <c r="G3" i="21"/>
  <c r="F3" i="21"/>
  <c r="E3" i="21"/>
  <c r="O2" i="21"/>
  <c r="P2" i="21" s="1"/>
  <c r="Q2" i="21" s="1"/>
  <c r="H2" i="21"/>
  <c r="G2" i="21"/>
  <c r="F2" i="21"/>
  <c r="E2" i="21"/>
  <c r="Q85" i="21" l="1"/>
  <c r="AA27" i="27" s="1" a="1"/>
  <c r="AA27" i="2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tc={28EA1AF4-89E8-4D33-8CB5-60E798B6E805}</author>
    <author>tc={EB310AB4-9548-4AE8-B19D-DA7AFDEB4D2A}</author>
    <author>tc={D37A0FFD-5B52-4B5E-82A7-9BF038737310}</author>
    <author>tc={87786930-51BB-425F-BCC0-F41AD22B583A}</author>
  </authors>
  <commentList>
    <comment ref="J1" authorId="0" shapeId="0" xr:uid="{28EA1AF4-89E8-4D33-8CB5-60E798B6E805}">
      <text>
        <t>[Threaded comment]
Your version of Excel allows you to read this threaded comment; however, any edits to it will get removed if the file is opened in a newer version of Excel. Learn more: https://go.microsoft.com/fwlink/?linkid=870924
Comment:
    These are the salary figures based off of the data in the "salary data" sheet</t>
      </text>
    </comment>
    <comment ref="N1" authorId="1" shapeId="0" xr:uid="{EB310AB4-9548-4AE8-B19D-DA7AFDEB4D2A}">
      <text>
        <t>[Threaded comment]
Your version of Excel allows you to read this threaded comment; however, any edits to it will get removed if the file is opened in a newer version of Excel. Learn more: https://go.microsoft.com/fwlink/?linkid=870924
Comment:
    This just records the loan repayment %. This is the same for all unis currently however in the report we should acknowledge that it would be different for international students.</t>
      </text>
    </comment>
    <comment ref="O1" authorId="2" shapeId="0" xr:uid="{D37A0FFD-5B52-4B5E-82A7-9BF038737310}">
      <text>
        <t>[Threaded comment]
Your version of Excel allows you to read this threaded comment; however, any edits to it will get removed if the file is opened in a newer version of Excel. Learn more: https://go.microsoft.com/fwlink/?linkid=870924
Comment:
    This measures the cost of living (COL) in the area, and increases/decreases the adjusted salary dependant o this. It might be worth mentioning that this will apply twice for london arease due to the london dummy so may need changing</t>
      </text>
    </comment>
    <comment ref="P1" authorId="3" shapeId="0" xr:uid="{87786930-51BB-425F-BCC0-F41AD22B583A}">
      <text>
        <t xml:space="preserve">[Threaded comment]
Your version of Excel allows you to read this threaded comment; however, any edits to it will get removed if the file is opened in a newer version of Excel. Learn more: https://go.microsoft.com/fwlink/?linkid=870924
Comment:
    I found data to suggest the average COL for a uni student is £13704, so this multiplies the COL by the COL index to get a more accurate COL for the area.
</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59">
    <bk>
      <extLst>
        <ext uri="{3e2802c4-a4d2-4d8b-9148-e3be6c30e623}">
          <xlrd:rvb i="0"/>
        </ext>
      </extLst>
    </bk>
    <bk>
      <extLst>
        <ext uri="{3e2802c4-a4d2-4d8b-9148-e3be6c30e623}">
          <xlrd:rvb i="1"/>
        </ext>
      </extLst>
    </bk>
    <bk>
      <extLst>
        <ext uri="{3e2802c4-a4d2-4d8b-9148-e3be6c30e623}">
          <xlrd:rvb i="45"/>
        </ext>
      </extLst>
    </bk>
    <bk>
      <extLst>
        <ext uri="{3e2802c4-a4d2-4d8b-9148-e3be6c30e623}">
          <xlrd:rvb i="52"/>
        </ext>
      </extLst>
    </bk>
    <bk>
      <extLst>
        <ext uri="{3e2802c4-a4d2-4d8b-9148-e3be6c30e623}">
          <xlrd:rvb i="59"/>
        </ext>
      </extLst>
    </bk>
    <bk>
      <extLst>
        <ext uri="{3e2802c4-a4d2-4d8b-9148-e3be6c30e623}">
          <xlrd:rvb i="60"/>
        </ext>
      </extLst>
    </bk>
    <bk>
      <extLst>
        <ext uri="{3e2802c4-a4d2-4d8b-9148-e3be6c30e623}">
          <xlrd:rvb i="73"/>
        </ext>
      </extLst>
    </bk>
    <bk>
      <extLst>
        <ext uri="{3e2802c4-a4d2-4d8b-9148-e3be6c30e623}">
          <xlrd:rvb i="80"/>
        </ext>
      </extLst>
    </bk>
    <bk>
      <extLst>
        <ext uri="{3e2802c4-a4d2-4d8b-9148-e3be6c30e623}">
          <xlrd:rvb i="87"/>
        </ext>
      </extLst>
    </bk>
    <bk>
      <extLst>
        <ext uri="{3e2802c4-a4d2-4d8b-9148-e3be6c30e623}">
          <xlrd:rvb i="94"/>
        </ext>
      </extLst>
    </bk>
    <bk>
      <extLst>
        <ext uri="{3e2802c4-a4d2-4d8b-9148-e3be6c30e623}">
          <xlrd:rvb i="101"/>
        </ext>
      </extLst>
    </bk>
    <bk>
      <extLst>
        <ext uri="{3e2802c4-a4d2-4d8b-9148-e3be6c30e623}">
          <xlrd:rvb i="102"/>
        </ext>
      </extLst>
    </bk>
    <bk>
      <extLst>
        <ext uri="{3e2802c4-a4d2-4d8b-9148-e3be6c30e623}">
          <xlrd:rvb i="116"/>
        </ext>
      </extLst>
    </bk>
    <bk>
      <extLst>
        <ext uri="{3e2802c4-a4d2-4d8b-9148-e3be6c30e623}">
          <xlrd:rvb i="123"/>
        </ext>
      </extLst>
    </bk>
    <bk>
      <extLst>
        <ext uri="{3e2802c4-a4d2-4d8b-9148-e3be6c30e623}">
          <xlrd:rvb i="129"/>
        </ext>
      </extLst>
    </bk>
    <bk>
      <extLst>
        <ext uri="{3e2802c4-a4d2-4d8b-9148-e3be6c30e623}">
          <xlrd:rvb i="136"/>
        </ext>
      </extLst>
    </bk>
    <bk>
      <extLst>
        <ext uri="{3e2802c4-a4d2-4d8b-9148-e3be6c30e623}">
          <xlrd:rvb i="137"/>
        </ext>
      </extLst>
    </bk>
    <bk>
      <extLst>
        <ext uri="{3e2802c4-a4d2-4d8b-9148-e3be6c30e623}">
          <xlrd:rvb i="150"/>
        </ext>
      </extLst>
    </bk>
    <bk>
      <extLst>
        <ext uri="{3e2802c4-a4d2-4d8b-9148-e3be6c30e623}">
          <xlrd:rvb i="156"/>
        </ext>
      </extLst>
    </bk>
    <bk>
      <extLst>
        <ext uri="{3e2802c4-a4d2-4d8b-9148-e3be6c30e623}">
          <xlrd:rvb i="163"/>
        </ext>
      </extLst>
    </bk>
    <bk>
      <extLst>
        <ext uri="{3e2802c4-a4d2-4d8b-9148-e3be6c30e623}">
          <xlrd:rvb i="170"/>
        </ext>
      </extLst>
    </bk>
    <bk>
      <extLst>
        <ext uri="{3e2802c4-a4d2-4d8b-9148-e3be6c30e623}">
          <xlrd:rvb i="177"/>
        </ext>
      </extLst>
    </bk>
    <bk>
      <extLst>
        <ext uri="{3e2802c4-a4d2-4d8b-9148-e3be6c30e623}">
          <xlrd:rvb i="184"/>
        </ext>
      </extLst>
    </bk>
    <bk>
      <extLst>
        <ext uri="{3e2802c4-a4d2-4d8b-9148-e3be6c30e623}">
          <xlrd:rvb i="185"/>
        </ext>
      </extLst>
    </bk>
    <bk>
      <extLst>
        <ext uri="{3e2802c4-a4d2-4d8b-9148-e3be6c30e623}">
          <xlrd:rvb i="198"/>
        </ext>
      </extLst>
    </bk>
    <bk>
      <extLst>
        <ext uri="{3e2802c4-a4d2-4d8b-9148-e3be6c30e623}">
          <xlrd:rvb i="205"/>
        </ext>
      </extLst>
    </bk>
    <bk>
      <extLst>
        <ext uri="{3e2802c4-a4d2-4d8b-9148-e3be6c30e623}">
          <xlrd:rvb i="212"/>
        </ext>
      </extLst>
    </bk>
    <bk>
      <extLst>
        <ext uri="{3e2802c4-a4d2-4d8b-9148-e3be6c30e623}">
          <xlrd:rvb i="219"/>
        </ext>
      </extLst>
    </bk>
    <bk>
      <extLst>
        <ext uri="{3e2802c4-a4d2-4d8b-9148-e3be6c30e623}">
          <xlrd:rvb i="225"/>
        </ext>
      </extLst>
    </bk>
    <bk>
      <extLst>
        <ext uri="{3e2802c4-a4d2-4d8b-9148-e3be6c30e623}">
          <xlrd:rvb i="232"/>
        </ext>
      </extLst>
    </bk>
    <bk>
      <extLst>
        <ext uri="{3e2802c4-a4d2-4d8b-9148-e3be6c30e623}">
          <xlrd:rvb i="233"/>
        </ext>
      </extLst>
    </bk>
    <bk>
      <extLst>
        <ext uri="{3e2802c4-a4d2-4d8b-9148-e3be6c30e623}">
          <xlrd:rvb i="247"/>
        </ext>
      </extLst>
    </bk>
    <bk>
      <extLst>
        <ext uri="{3e2802c4-a4d2-4d8b-9148-e3be6c30e623}">
          <xlrd:rvb i="254"/>
        </ext>
      </extLst>
    </bk>
    <bk>
      <extLst>
        <ext uri="{3e2802c4-a4d2-4d8b-9148-e3be6c30e623}">
          <xlrd:rvb i="261"/>
        </ext>
      </extLst>
    </bk>
    <bk>
      <extLst>
        <ext uri="{3e2802c4-a4d2-4d8b-9148-e3be6c30e623}">
          <xlrd:rvb i="268"/>
        </ext>
      </extLst>
    </bk>
    <bk>
      <extLst>
        <ext uri="{3e2802c4-a4d2-4d8b-9148-e3be6c30e623}">
          <xlrd:rvb i="276"/>
        </ext>
      </extLst>
    </bk>
    <bk>
      <extLst>
        <ext uri="{3e2802c4-a4d2-4d8b-9148-e3be6c30e623}">
          <xlrd:rvb i="283"/>
        </ext>
      </extLst>
    </bk>
    <bk>
      <extLst>
        <ext uri="{3e2802c4-a4d2-4d8b-9148-e3be6c30e623}">
          <xlrd:rvb i="290"/>
        </ext>
      </extLst>
    </bk>
    <bk>
      <extLst>
        <ext uri="{3e2802c4-a4d2-4d8b-9148-e3be6c30e623}">
          <xlrd:rvb i="297"/>
        </ext>
      </extLst>
    </bk>
    <bk>
      <extLst>
        <ext uri="{3e2802c4-a4d2-4d8b-9148-e3be6c30e623}">
          <xlrd:rvb i="304"/>
        </ext>
      </extLst>
    </bk>
    <bk>
      <extLst>
        <ext uri="{3e2802c4-a4d2-4d8b-9148-e3be6c30e623}">
          <xlrd:rvb i="305"/>
        </ext>
      </extLst>
    </bk>
    <bk>
      <extLst>
        <ext uri="{3e2802c4-a4d2-4d8b-9148-e3be6c30e623}">
          <xlrd:rvb i="318"/>
        </ext>
      </extLst>
    </bk>
    <bk>
      <extLst>
        <ext uri="{3e2802c4-a4d2-4d8b-9148-e3be6c30e623}">
          <xlrd:rvb i="325"/>
        </ext>
      </extLst>
    </bk>
    <bk>
      <extLst>
        <ext uri="{3e2802c4-a4d2-4d8b-9148-e3be6c30e623}">
          <xlrd:rvb i="332"/>
        </ext>
      </extLst>
    </bk>
    <bk>
      <extLst>
        <ext uri="{3e2802c4-a4d2-4d8b-9148-e3be6c30e623}">
          <xlrd:rvb i="339"/>
        </ext>
      </extLst>
    </bk>
    <bk>
      <extLst>
        <ext uri="{3e2802c4-a4d2-4d8b-9148-e3be6c30e623}">
          <xlrd:rvb i="346"/>
        </ext>
      </extLst>
    </bk>
    <bk>
      <extLst>
        <ext uri="{3e2802c4-a4d2-4d8b-9148-e3be6c30e623}">
          <xlrd:rvb i="353"/>
        </ext>
      </extLst>
    </bk>
    <bk>
      <extLst>
        <ext uri="{3e2802c4-a4d2-4d8b-9148-e3be6c30e623}">
          <xlrd:rvb i="30"/>
        </ext>
      </extLst>
    </bk>
    <bk>
      <extLst>
        <ext uri="{3e2802c4-a4d2-4d8b-9148-e3be6c30e623}">
          <xlrd:rvb i="18"/>
        </ext>
      </extLst>
    </bk>
    <bk>
      <extLst>
        <ext uri="{3e2802c4-a4d2-4d8b-9148-e3be6c30e623}">
          <xlrd:rvb i="360"/>
        </ext>
      </extLst>
    </bk>
    <bk>
      <extLst>
        <ext uri="{3e2802c4-a4d2-4d8b-9148-e3be6c30e623}">
          <xlrd:rvb i="373"/>
        </ext>
      </extLst>
    </bk>
    <bk>
      <extLst>
        <ext uri="{3e2802c4-a4d2-4d8b-9148-e3be6c30e623}">
          <xlrd:rvb i="386"/>
        </ext>
      </extLst>
    </bk>
    <bk>
      <extLst>
        <ext uri="{3e2802c4-a4d2-4d8b-9148-e3be6c30e623}">
          <xlrd:rvb i="401"/>
        </ext>
      </extLst>
    </bk>
    <bk>
      <extLst>
        <ext uri="{3e2802c4-a4d2-4d8b-9148-e3be6c30e623}">
          <xlrd:rvb i="402"/>
        </ext>
      </extLst>
    </bk>
    <bk>
      <extLst>
        <ext uri="{3e2802c4-a4d2-4d8b-9148-e3be6c30e623}">
          <xlrd:rvb i="416"/>
        </ext>
      </extLst>
    </bk>
    <bk>
      <extLst>
        <ext uri="{3e2802c4-a4d2-4d8b-9148-e3be6c30e623}">
          <xlrd:rvb i="423"/>
        </ext>
      </extLst>
    </bk>
    <bk>
      <extLst>
        <ext uri="{3e2802c4-a4d2-4d8b-9148-e3be6c30e623}">
          <xlrd:rvb i="430"/>
        </ext>
      </extLst>
    </bk>
    <bk>
      <extLst>
        <ext uri="{3e2802c4-a4d2-4d8b-9148-e3be6c30e623}">
          <xlrd:rvb i="437"/>
        </ext>
      </extLst>
    </bk>
    <bk>
      <extLst>
        <ext uri="{3e2802c4-a4d2-4d8b-9148-e3be6c30e623}">
          <xlrd:rvb i="444"/>
        </ext>
      </extLst>
    </bk>
  </futureMetadata>
  <futureMetadata name="XLDAPR" count="1">
    <bk>
      <extLst>
        <ext uri="{bdbb8cdc-fa1e-496e-a857-3c3f30c029c3}">
          <xda:dynamicArrayProperties fDynamic="1" fCollapsed="0"/>
        </ext>
      </extLst>
    </bk>
  </futureMetadata>
  <cellMetadata count="1">
    <bk>
      <rc t="2" v="0"/>
    </bk>
  </cellMetadata>
  <valueMetadata count="59">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bk>
      <rc t="1" v="43"/>
    </bk>
    <bk>
      <rc t="1" v="44"/>
    </bk>
    <bk>
      <rc t="1" v="45"/>
    </bk>
    <bk>
      <rc t="1" v="46"/>
    </bk>
    <bk>
      <rc t="1" v="47"/>
    </bk>
    <bk>
      <rc t="1" v="48"/>
    </bk>
    <bk>
      <rc t="1" v="49"/>
    </bk>
    <bk>
      <rc t="1" v="50"/>
    </bk>
    <bk>
      <rc t="1" v="51"/>
    </bk>
    <bk>
      <rc t="1" v="52"/>
    </bk>
    <bk>
      <rc t="1" v="53"/>
    </bk>
    <bk>
      <rc t="1" v="54"/>
    </bk>
    <bk>
      <rc t="1" v="55"/>
    </bk>
    <bk>
      <rc t="1" v="56"/>
    </bk>
    <bk>
      <rc t="1" v="57"/>
    </bk>
    <bk>
      <rc t="1" v="58"/>
    </bk>
  </valueMetadata>
</metadata>
</file>

<file path=xl/sharedStrings.xml><?xml version="1.0" encoding="utf-8"?>
<sst xmlns="http://schemas.openxmlformats.org/spreadsheetml/2006/main" count="51182" uniqueCount="669">
  <si>
    <t>Graduate Decision System</t>
  </si>
  <si>
    <t>Select degree first, then university</t>
  </si>
  <si>
    <t>Select degree:</t>
  </si>
  <si>
    <t>Computing</t>
  </si>
  <si>
    <t xml:space="preserve">Select University: </t>
  </si>
  <si>
    <t>Imperial College of Science, Technology and Medicine</t>
  </si>
  <si>
    <t>Region</t>
  </si>
  <si>
    <t>Guardian Score</t>
  </si>
  <si>
    <t>1 Year Salary</t>
  </si>
  <si>
    <t>3 Year Salary</t>
  </si>
  <si>
    <t>5 Year Salary</t>
  </si>
  <si>
    <t>Adjusted Cost of Living</t>
  </si>
  <si>
    <t>Predicted ROI</t>
  </si>
  <si>
    <t>Payback Period (years)</t>
  </si>
  <si>
    <t>Salary Outpaces Loan Interest?</t>
  </si>
  <si>
    <t>University</t>
  </si>
  <si>
    <t>Degree</t>
  </si>
  <si>
    <t>Dummy Psychology</t>
  </si>
  <si>
    <t>Dummy computing</t>
  </si>
  <si>
    <t>Dummy Bio Sci</t>
  </si>
  <si>
    <t>Dummy Creative arts and design</t>
  </si>
  <si>
    <t>Group</t>
  </si>
  <si>
    <t>1 Year salary</t>
  </si>
  <si>
    <t>3 Year salary</t>
  </si>
  <si>
    <t>5 Year salary</t>
  </si>
  <si>
    <t>Chart</t>
  </si>
  <si>
    <t>Loan repayment</t>
  </si>
  <si>
    <t>COL index</t>
  </si>
  <si>
    <t>Adjusted COL</t>
  </si>
  <si>
    <t xml:space="preserve">predicted ROI </t>
  </si>
  <si>
    <t>Payback period (in years)</t>
  </si>
  <si>
    <t>Does the salary rate outpace interest?</t>
  </si>
  <si>
    <t>Annual growth rate of salary</t>
  </si>
  <si>
    <t>The University of Cambridge</t>
  </si>
  <si>
    <t>Law</t>
  </si>
  <si>
    <t>East</t>
  </si>
  <si>
    <t>Top 20</t>
  </si>
  <si>
    <t>Avg CAGR</t>
  </si>
  <si>
    <t>Avg 1 YAG</t>
  </si>
  <si>
    <t>Avg 5 YAG</t>
  </si>
  <si>
    <t>University College London</t>
  </si>
  <si>
    <t>London</t>
  </si>
  <si>
    <t>The University of Oxford</t>
  </si>
  <si>
    <t>South East</t>
  </si>
  <si>
    <t>Psychology</t>
  </si>
  <si>
    <t>The London School of Economics and Political Science</t>
  </si>
  <si>
    <t>Solent University</t>
  </si>
  <si>
    <t>Biosciences</t>
  </si>
  <si>
    <t>University of Durham</t>
  </si>
  <si>
    <t>North East</t>
  </si>
  <si>
    <t>Creative arts and design</t>
  </si>
  <si>
    <t>King's College London</t>
  </si>
  <si>
    <t>The University of Glasgow</t>
  </si>
  <si>
    <t>Scotland</t>
  </si>
  <si>
    <t>Leeds Trinity University</t>
  </si>
  <si>
    <t>Yorkshire and The Humber</t>
  </si>
  <si>
    <t>The University of Edinburgh</t>
  </si>
  <si>
    <t>The University of Warwick</t>
  </si>
  <si>
    <t>West Midlands</t>
  </si>
  <si>
    <t>Queen Mary University of London</t>
  </si>
  <si>
    <t>University of Gloucestershire</t>
  </si>
  <si>
    <t>South West</t>
  </si>
  <si>
    <t>Bangor University</t>
  </si>
  <si>
    <t>Wales</t>
  </si>
  <si>
    <t>The University of Cumbria</t>
  </si>
  <si>
    <t>North West</t>
  </si>
  <si>
    <t>The University of Aberdeen</t>
  </si>
  <si>
    <t>University of Bristol</t>
  </si>
  <si>
    <t>University of Southampton</t>
  </si>
  <si>
    <t>University of South Wales</t>
  </si>
  <si>
    <t>The University of Lancaster</t>
  </si>
  <si>
    <t>University of East London</t>
  </si>
  <si>
    <t>Bottom 20</t>
  </si>
  <si>
    <t>Oxford Brookes University</t>
  </si>
  <si>
    <t>University of Lincoln</t>
  </si>
  <si>
    <t>East Midlands</t>
  </si>
  <si>
    <t>Liverpool John Moores University</t>
  </si>
  <si>
    <t>Anglia Ruskin University</t>
  </si>
  <si>
    <t>The University of Bradford</t>
  </si>
  <si>
    <t>Staffordshire University</t>
  </si>
  <si>
    <t>Robert Gordon University</t>
  </si>
  <si>
    <t>Brunel University London</t>
  </si>
  <si>
    <t>University of Winchester</t>
  </si>
  <si>
    <t>Royal Holloway and Bedford New College</t>
  </si>
  <si>
    <t>Roehampton University</t>
  </si>
  <si>
    <t>University of Brighton</t>
  </si>
  <si>
    <t>Liverpool Hope University</t>
  </si>
  <si>
    <t>The University of Huddersfield</t>
  </si>
  <si>
    <t>Leeds Beckett University</t>
  </si>
  <si>
    <t>Birmingham City University</t>
  </si>
  <si>
    <t>The University of The West of Scotland</t>
  </si>
  <si>
    <t>The University of Bolton</t>
  </si>
  <si>
    <t>The University of Northampton</t>
  </si>
  <si>
    <t>The University of St Andrews</t>
  </si>
  <si>
    <t>The University of Bath</t>
  </si>
  <si>
    <t>Ulster</t>
  </si>
  <si>
    <t>Northern Ireland</t>
  </si>
  <si>
    <t>Loughborough University</t>
  </si>
  <si>
    <t>University of Exeter</t>
  </si>
  <si>
    <t>University of York</t>
  </si>
  <si>
    <t>The University of Chichester</t>
  </si>
  <si>
    <t>Glasgow Caledonian University</t>
  </si>
  <si>
    <t>Cardiff University</t>
  </si>
  <si>
    <t>The University of Surrey</t>
  </si>
  <si>
    <t>Queen's, Belfast</t>
  </si>
  <si>
    <t>University of Wales Trinity Saint David</t>
  </si>
  <si>
    <t>Abertay University</t>
  </si>
  <si>
    <t>The University of Westminster</t>
  </si>
  <si>
    <t>Bath Spa University</t>
  </si>
  <si>
    <t>University of Worcester</t>
  </si>
  <si>
    <t>Middlesex University</t>
  </si>
  <si>
    <t>Kingston University</t>
  </si>
  <si>
    <t>University of Greenwich</t>
  </si>
  <si>
    <t>Cardiff Metropolitan University</t>
  </si>
  <si>
    <t>Birmingham Newman University</t>
  </si>
  <si>
    <t>Queen Margaret University, Edinburgh</t>
  </si>
  <si>
    <t>De Montfort University</t>
  </si>
  <si>
    <t>Bishop Grosseteste University</t>
  </si>
  <si>
    <t>The University of Salford</t>
  </si>
  <si>
    <t>The University of Dundee</t>
  </si>
  <si>
    <t>The University of Sheffield</t>
  </si>
  <si>
    <t>Aston University</t>
  </si>
  <si>
    <t>The University of Manchester</t>
  </si>
  <si>
    <t>The University of Birmingham</t>
  </si>
  <si>
    <t>The University of Stirling</t>
  </si>
  <si>
    <t>University of Sunderland</t>
  </si>
  <si>
    <t>Goldsmiths' College</t>
  </si>
  <si>
    <t>University of Derby</t>
  </si>
  <si>
    <t>University of Hertfordshire</t>
  </si>
  <si>
    <t>York St John University</t>
  </si>
  <si>
    <t>University of Plymouth</t>
  </si>
  <si>
    <t>Teesside University</t>
  </si>
  <si>
    <t>University of Bedfordshire</t>
  </si>
  <si>
    <t>University of Central Lancashire</t>
  </si>
  <si>
    <t>Wrexham</t>
  </si>
  <si>
    <t>Canterbury Christ Church University</t>
  </si>
  <si>
    <t>The University of Essex</t>
  </si>
  <si>
    <t>University of Portsmouth</t>
  </si>
  <si>
    <t>The University of Liverpool</t>
  </si>
  <si>
    <t>University of Keele</t>
  </si>
  <si>
    <t>University of Wolverhampton</t>
  </si>
  <si>
    <t>University of Chester</t>
  </si>
  <si>
    <t>Manchester Metropolitan University</t>
  </si>
  <si>
    <t>University of Northumbria At Newcastle</t>
  </si>
  <si>
    <t>University of Newcastle Upon Tyne</t>
  </si>
  <si>
    <t>Coventry University</t>
  </si>
  <si>
    <t>Bournemouth University</t>
  </si>
  <si>
    <t>LAMDA</t>
  </si>
  <si>
    <t>Conservatoire for Dance and Drama</t>
  </si>
  <si>
    <t>Royal Welsh College of Music and Drama</t>
  </si>
  <si>
    <t>Royal Conservatoire of Scotland</t>
  </si>
  <si>
    <t>Guildhall School of Music and Drama</t>
  </si>
  <si>
    <t>Edge Hill University</t>
  </si>
  <si>
    <t>The University of Kent</t>
  </si>
  <si>
    <t>Falmouth University</t>
  </si>
  <si>
    <t>St Mary's University, Twickenham</t>
  </si>
  <si>
    <t>London South Bank University</t>
  </si>
  <si>
    <t>The University of Leeds</t>
  </si>
  <si>
    <t>University of The Arts, London</t>
  </si>
  <si>
    <t>The University of Reading</t>
  </si>
  <si>
    <t>Aberystwyth University</t>
  </si>
  <si>
    <t>Ranking</t>
  </si>
  <si>
    <t>Guardian score</t>
  </si>
  <si>
    <t>Satisfied with teaching</t>
  </si>
  <si>
    <t>Satisfied with feedback</t>
  </si>
  <si>
    <t>Student to staff ratio</t>
  </si>
  <si>
    <t>Spend per student/10</t>
  </si>
  <si>
    <t>Average entry tariff</t>
  </si>
  <si>
    <t>Value added score/10</t>
  </si>
  <si>
    <t>Career after 15 months</t>
  </si>
  <si>
    <t>Continuation</t>
  </si>
  <si>
    <t>Bottom or Top 20</t>
  </si>
  <si>
    <t>Average Career After 15 Months</t>
  </si>
  <si>
    <t>Cambridge - Law</t>
  </si>
  <si>
    <t>UCL - Law</t>
  </si>
  <si>
    <t>Oxford - Law</t>
  </si>
  <si>
    <t>London School of Economics - Law</t>
  </si>
  <si>
    <t>Solent - Law</t>
  </si>
  <si>
    <t>Durham - Law</t>
  </si>
  <si>
    <t>King's College London - Law</t>
  </si>
  <si>
    <t>Glasgow - Law</t>
  </si>
  <si>
    <t>Leeds Trinity - Law</t>
  </si>
  <si>
    <t>Edinburgh - Law</t>
  </si>
  <si>
    <t>Warwick - Law</t>
  </si>
  <si>
    <t>Queen Mary - Law</t>
  </si>
  <si>
    <t>Gloucestershire - Law</t>
  </si>
  <si>
    <t>Bangor - Law</t>
  </si>
  <si>
    <t>Cumbria - Law</t>
  </si>
  <si>
    <t>Aberdeen - Law</t>
  </si>
  <si>
    <t>Bristol - Law</t>
  </si>
  <si>
    <t>Southampton - Law</t>
  </si>
  <si>
    <t>South Wales - Law</t>
  </si>
  <si>
    <t>Lancaster - Law</t>
  </si>
  <si>
    <t>East London - Law</t>
  </si>
  <si>
    <t>Oxford Brookes - Law</t>
  </si>
  <si>
    <t>Lincoln - Law</t>
  </si>
  <si>
    <t>Liverpool John Moores - Law</t>
  </si>
  <si>
    <t>Anglia Ruskin - Law</t>
  </si>
  <si>
    <t>Bradford - Law</t>
  </si>
  <si>
    <t>Staffordshire - Law</t>
  </si>
  <si>
    <t>Robert Gordon - Law</t>
  </si>
  <si>
    <t>Brunel - Law</t>
  </si>
  <si>
    <t>Winchester - Law</t>
  </si>
  <si>
    <t>Royal Holloway - Law</t>
  </si>
  <si>
    <t>Roehampton - Law</t>
  </si>
  <si>
    <t>Brighton - Law</t>
  </si>
  <si>
    <t>Liverpool Hope - Law</t>
  </si>
  <si>
    <t>Huddersfield - Law</t>
  </si>
  <si>
    <t>Leeds Beckett - Law</t>
  </si>
  <si>
    <t>Birmingham City - Law</t>
  </si>
  <si>
    <t>West of Scotland - Law</t>
  </si>
  <si>
    <t>Bolton - Law</t>
  </si>
  <si>
    <t>Northampton - Law</t>
  </si>
  <si>
    <t>Oxford - Psychology</t>
  </si>
  <si>
    <t>Cambridge - Psychology</t>
  </si>
  <si>
    <t>St Andrews - Psychology</t>
  </si>
  <si>
    <t>Bath - Psychology</t>
  </si>
  <si>
    <t>Glasgow - Psychology</t>
  </si>
  <si>
    <t>UCL - Psychology</t>
  </si>
  <si>
    <t>Ulster - Psychology</t>
  </si>
  <si>
    <t>Loughborough - Psychology</t>
  </si>
  <si>
    <t>Exeter - Psychology</t>
  </si>
  <si>
    <t>King's College London - Psychology</t>
  </si>
  <si>
    <t>York - Psychology</t>
  </si>
  <si>
    <t>Chichester - Psychology</t>
  </si>
  <si>
    <t>Glasgow Caledonian - Psychology</t>
  </si>
  <si>
    <t>Warwick - Psychology</t>
  </si>
  <si>
    <t>Durham - Psychology</t>
  </si>
  <si>
    <t>Cardiff - Psychology</t>
  </si>
  <si>
    <t>Surrey - Psychology</t>
  </si>
  <si>
    <t>Queen's, Belfast - Psychology</t>
  </si>
  <si>
    <t>Trinity Saint David - Psychology</t>
  </si>
  <si>
    <t>Abertay - Psychology</t>
  </si>
  <si>
    <t>Westminster - Psychology</t>
  </si>
  <si>
    <t>Bath Spa - Psychology</t>
  </si>
  <si>
    <t>Worcester - Psychology</t>
  </si>
  <si>
    <t>Liverpool Hope - Psychology</t>
  </si>
  <si>
    <t>Middlesex - Psychology</t>
  </si>
  <si>
    <t>Kingston - Psychology</t>
  </si>
  <si>
    <t>Bradford - Psychology</t>
  </si>
  <si>
    <t>Winchester - Psychology</t>
  </si>
  <si>
    <t>Greenwich - Psychology</t>
  </si>
  <si>
    <t>Cardiff Met - Psychology</t>
  </si>
  <si>
    <t>Brunel - Psychology</t>
  </si>
  <si>
    <t>Birmingham Newman University - Psychology</t>
  </si>
  <si>
    <t>Queen Margaret - Psychology</t>
  </si>
  <si>
    <t>Leeds Beckett - Psychology</t>
  </si>
  <si>
    <t>De Montfort - Psychology</t>
  </si>
  <si>
    <t>Bishop Grosseteste - Psychology</t>
  </si>
  <si>
    <t>Leeds Trinity - Psychology</t>
  </si>
  <si>
    <t>Solent - Psychology</t>
  </si>
  <si>
    <t>Northampton - Psychology</t>
  </si>
  <si>
    <t>Salford - Psychology</t>
  </si>
  <si>
    <t>Cambridge - Computing</t>
  </si>
  <si>
    <t>St Andrews - Computing</t>
  </si>
  <si>
    <t>Oxford - Computing</t>
  </si>
  <si>
    <t>Imperial College - Computing</t>
  </si>
  <si>
    <t>Dundee - Computing</t>
  </si>
  <si>
    <t>Edinburgh - Computing</t>
  </si>
  <si>
    <t>Bristol - Computing</t>
  </si>
  <si>
    <t>UCL - Computing</t>
  </si>
  <si>
    <t>Sheffield - Computing</t>
  </si>
  <si>
    <t>Bath - Computing</t>
  </si>
  <si>
    <t>Durham - Computing</t>
  </si>
  <si>
    <t>Aston - Computing</t>
  </si>
  <si>
    <t>Lancaster - Computing</t>
  </si>
  <si>
    <t>Manchester - Computing</t>
  </si>
  <si>
    <t>Birmingham - Computing</t>
  </si>
  <si>
    <t>Stirling - Computing</t>
  </si>
  <si>
    <t>Sunderland - Computing</t>
  </si>
  <si>
    <t>King's College London - Computing</t>
  </si>
  <si>
    <t>Glasgow - Computing</t>
  </si>
  <si>
    <t>Trinity Saint David - Computing</t>
  </si>
  <si>
    <t>Goldsmiths - Computing</t>
  </si>
  <si>
    <t>Anglia Ruskin - Computing</t>
  </si>
  <si>
    <t>Middlesex - Computing</t>
  </si>
  <si>
    <t>Greenwich - Computing</t>
  </si>
  <si>
    <t>De Montfort - Computing</t>
  </si>
  <si>
    <t>Derby - Computing</t>
  </si>
  <si>
    <t>Brunel - Computing</t>
  </si>
  <si>
    <t>Solent - Computing</t>
  </si>
  <si>
    <t>Salford - Computing</t>
  </si>
  <si>
    <t>Hertfordshire - Computing</t>
  </si>
  <si>
    <t>York St John - Computing</t>
  </si>
  <si>
    <t>West of Scotland - Computing</t>
  </si>
  <si>
    <t>Westminster - Computing</t>
  </si>
  <si>
    <t>Plymouth - Computing</t>
  </si>
  <si>
    <t>Teesside - Computing</t>
  </si>
  <si>
    <t>Bedfordshire - Computing</t>
  </si>
  <si>
    <t>Central Lancashire - Computing</t>
  </si>
  <si>
    <t>Gloucestershire - Computing</t>
  </si>
  <si>
    <t>Wrexham - Computing</t>
  </si>
  <si>
    <t>Canterbury Christ Church - Computing</t>
  </si>
  <si>
    <t>St Andrews - Biological and sport sciences</t>
  </si>
  <si>
    <t>Biological and Sport Sciences</t>
  </si>
  <si>
    <t>Cambridge - Biological and sport sciences</t>
  </si>
  <si>
    <t>Greenwich - Biological and sport sciences</t>
  </si>
  <si>
    <t>Durham - Biological and sport sciences</t>
  </si>
  <si>
    <t>Oxford - Biological and sport sciences</t>
  </si>
  <si>
    <t>Edinburgh - Biological and sport sciences</t>
  </si>
  <si>
    <t>Essex - Biological and sport sciences</t>
  </si>
  <si>
    <t>Glasgow - Biological and sport sciences</t>
  </si>
  <si>
    <t>Lincoln - Biological and sport sciences</t>
  </si>
  <si>
    <t>Bath - Biological and sport sciences</t>
  </si>
  <si>
    <t>UCL - Biological and sport sciences</t>
  </si>
  <si>
    <t>Exeter - Biological and sport sciences</t>
  </si>
  <si>
    <t>Portsmouth - Biological and sport sciences</t>
  </si>
  <si>
    <t>Ulster - Biological and sport sciences</t>
  </si>
  <si>
    <t>Bristol - Biological and sport sciences</t>
  </si>
  <si>
    <t>Imperial College - Biological and sport sciences</t>
  </si>
  <si>
    <t>Liverpool - Biological and sport sciences</t>
  </si>
  <si>
    <t>Dundee - Biological and sport sciences</t>
  </si>
  <si>
    <t>Warwick - Biological and sport sciences</t>
  </si>
  <si>
    <t>Aston - Biological and sport sciences</t>
  </si>
  <si>
    <t>Oxford Brookes - Biological and sport sciences</t>
  </si>
  <si>
    <t>Keele - Biological and sport sciences</t>
  </si>
  <si>
    <t>Wolverhampton - Biological and sport sciences</t>
  </si>
  <si>
    <t>Chester - Biological and sport sciences</t>
  </si>
  <si>
    <t>Kingston - Biological and sport sciences</t>
  </si>
  <si>
    <t>Manchester Met - Biological and sport sciences</t>
  </si>
  <si>
    <t>Northumbria - Biological and sport sciences</t>
  </si>
  <si>
    <t>Brunel - Biological and sport sciences</t>
  </si>
  <si>
    <t>Huddersfield - Biological and sport sciences</t>
  </si>
  <si>
    <t>Newcastle - Biological and sport sciences</t>
  </si>
  <si>
    <t>Canterbury Christ Church - Biological and sport sciences</t>
  </si>
  <si>
    <t>South Wales - Biological and sport sciences</t>
  </si>
  <si>
    <t>Coventry - Biological and sport sciences</t>
  </si>
  <si>
    <t>Derby - Biological and sport sciences</t>
  </si>
  <si>
    <t>Bournemouth - Biological and sport sciences</t>
  </si>
  <si>
    <t>Worcester - Biological and sport sciences</t>
  </si>
  <si>
    <t>Westminster - Biological and sport sciences</t>
  </si>
  <si>
    <t>Middlesex - Biological and sport sciences</t>
  </si>
  <si>
    <t>Roehampton - Biological and sport sciences</t>
  </si>
  <si>
    <t>Liverpool Hope - Biological and sport sciences</t>
  </si>
  <si>
    <t>Cumbria - Biological and sport sciences</t>
  </si>
  <si>
    <t>LAMDA - Design and creative performing arts</t>
  </si>
  <si>
    <t>Design and Creative Performing Arts</t>
  </si>
  <si>
    <t>Conservatoire for Dance and Drama - Design and creative performing arts</t>
  </si>
  <si>
    <t>Royal Welsh College of Music and Drama - Design and creative performing arts</t>
  </si>
  <si>
    <t>Birmingham City - Design and creative performing arts</t>
  </si>
  <si>
    <t>Royal Conservatoire of Scotland - Design and creative performing arts</t>
  </si>
  <si>
    <t>Lincoln - Design and creative performing arts</t>
  </si>
  <si>
    <t>Central Lancashire - Design and creative performing arts</t>
  </si>
  <si>
    <t>Essex - Design and creative performing arts</t>
  </si>
  <si>
    <t>Guildhall School of Music and Drama - Design and creative performing arts</t>
  </si>
  <si>
    <t>Sunderland - Design and creative performing arts</t>
  </si>
  <si>
    <t>Queen Margaret - Design and creative performing arts</t>
  </si>
  <si>
    <t>Birmingham - Design and creative performing arts</t>
  </si>
  <si>
    <t>Lancaster - Design and creative performing arts</t>
  </si>
  <si>
    <t>Anglia Ruskin - Design and creative performing arts</t>
  </si>
  <si>
    <t>Edge Hill - Design and creative performing arts</t>
  </si>
  <si>
    <t>Greenwich - Design and creative performing arts</t>
  </si>
  <si>
    <t>Surrey - Design and creative performing arts</t>
  </si>
  <si>
    <t>East London - Design and creative performing arts</t>
  </si>
  <si>
    <t>Kent - Design and creative performing arts</t>
  </si>
  <si>
    <t>Staffordshire - Design and creative performing arts</t>
  </si>
  <si>
    <t>Canterbury Christ Church - Design and creative performing arts</t>
  </si>
  <si>
    <t>Falmouth - Design and creative performing arts</t>
  </si>
  <si>
    <t>St Mary's, Twickenham - Design and creative performing arts</t>
  </si>
  <si>
    <t>London South Bank - Design and creative performing arts</t>
  </si>
  <si>
    <t>Northampton - Design and creative performing arts</t>
  </si>
  <si>
    <t>Leeds - Design and creative performing arts</t>
  </si>
  <si>
    <t>Kingston - Design and creative performing arts</t>
  </si>
  <si>
    <t>Gloucestershire - Design and creative performing arts</t>
  </si>
  <si>
    <t>York St John - Design and creative performing arts</t>
  </si>
  <si>
    <t>York - Design and creative performing arts</t>
  </si>
  <si>
    <t>Trinity Saint David - Design and creative performing arts</t>
  </si>
  <si>
    <t>Bolton - Design and creative performing arts</t>
  </si>
  <si>
    <t>University of the Arts London - Design and creative performing arts</t>
  </si>
  <si>
    <t>Queen's, Belfast - Design and creative performing arts</t>
  </si>
  <si>
    <t>Plymouth - Design and creative performing arts</t>
  </si>
  <si>
    <t>Reading - Design and creative performing arts</t>
  </si>
  <si>
    <t>Aberystwyth - Design and creative performing arts</t>
  </si>
  <si>
    <t>Leeds Beckett - Design and creative performing arts</t>
  </si>
  <si>
    <t>Ulster - Design and creative performing arts</t>
  </si>
  <si>
    <t>Winchester - Design and creative performing arts</t>
  </si>
  <si>
    <t>Countries 
and 
regions 
of the UK</t>
  </si>
  <si>
    <t>Population 
(million)</t>
  </si>
  <si>
    <t>GDHI 
per 
head 
(£)</t>
  </si>
  <si>
    <t>Growth in 
GDHI 
per head 
(percentage)</t>
  </si>
  <si>
    <t>GDHI 
per head 
index 
(UK=100)</t>
  </si>
  <si>
    <t>Total 
GDHI 
(£ million)</t>
  </si>
  <si>
    <t>Total GDHI 
growth from 
2022 to 2023 
(percentage)</t>
  </si>
  <si>
    <t>Share of UK total GDHI (percentage)</t>
  </si>
  <si>
    <t>United 
Kingdom</t>
  </si>
  <si>
    <t>England</t>
  </si>
  <si>
    <t>Source: Numbeo Cost of Living Index (Current, April 2026) — numbeo.com/cost-of-living/rankings_current.jsp | Cities without direct Numbeo data use nearest city or regional average.</t>
  </si>
  <si>
    <t>Sensitivity analysis - how does a change in x Guardian score effect predicted salary (based on 5 YAG)</t>
  </si>
  <si>
    <t>Design</t>
  </si>
  <si>
    <t>Source: Regression coefficients from YAG 5 regression — all variables significant at p&lt;0.05</t>
  </si>
  <si>
    <t>YAG 1 Regression — Predicted Salary vs Guardian Score and Degree Dummies</t>
  </si>
  <si>
    <t>Regression Statistics</t>
  </si>
  <si>
    <t>Multiple R</t>
  </si>
  <si>
    <t>R Square</t>
  </si>
  <si>
    <t>Adjusted R Square</t>
  </si>
  <si>
    <t>Standard Error</t>
  </si>
  <si>
    <t>Observations</t>
  </si>
  <si>
    <t>ANOVA</t>
  </si>
  <si>
    <t>df</t>
  </si>
  <si>
    <t>SS</t>
  </si>
  <si>
    <t>MS</t>
  </si>
  <si>
    <t>F</t>
  </si>
  <si>
    <t>Significance F</t>
  </si>
  <si>
    <t>Regression</t>
  </si>
  <si>
    <t>Residual</t>
  </si>
  <si>
    <t>Total</t>
  </si>
  <si>
    <t>Coefficients</t>
  </si>
  <si>
    <t>t Stat</t>
  </si>
  <si>
    <t>P-value</t>
  </si>
  <si>
    <t>Lower 95%</t>
  </si>
  <si>
    <t>Upper 95%</t>
  </si>
  <si>
    <t>Lower 95.0%</t>
  </si>
  <si>
    <t>Upper 95.0%</t>
  </si>
  <si>
    <t>Intercept</t>
  </si>
  <si>
    <t>Subject Guardian Score</t>
  </si>
  <si>
    <t>YAG 3 Regression — Predicted Salary vs Guardian Score and Degree Dummies</t>
  </si>
  <si>
    <t>YAG 5 Regression — Predicted Salary vs Guardian Score and Degree Dummies</t>
  </si>
  <si>
    <t xml:space="preserve">Average of predicted ROI </t>
  </si>
  <si>
    <t>Country</t>
  </si>
  <si>
    <t>County</t>
  </si>
  <si>
    <t>ROI</t>
  </si>
  <si>
    <t>YAG</t>
  </si>
  <si>
    <t>Bio Sci</t>
  </si>
  <si>
    <t>Creative Arts and Design</t>
  </si>
  <si>
    <t>Row Labels</t>
  </si>
  <si>
    <t>Mean Career After 15 Months</t>
  </si>
  <si>
    <t>North East England</t>
  </si>
  <si>
    <t>South West England</t>
  </si>
  <si>
    <t>North West England</t>
  </si>
  <si>
    <t>Yorkshire and the Humber</t>
  </si>
  <si>
    <t>South East England</t>
  </si>
  <si>
    <t>Grand Total</t>
  </si>
  <si>
    <t>R Squared Value</t>
  </si>
  <si>
    <t>University list helper</t>
  </si>
  <si>
    <t>tax_year</t>
  </si>
  <si>
    <t>academic_year</t>
  </si>
  <si>
    <t>home_region_code</t>
  </si>
  <si>
    <t>home_region_name</t>
  </si>
  <si>
    <t>ukprn</t>
  </si>
  <si>
    <t>provider_name</t>
  </si>
  <si>
    <t>provider_type</t>
  </si>
  <si>
    <t>provider_country_code</t>
  </si>
  <si>
    <t>provider_country_name</t>
  </si>
  <si>
    <t>provider_region_code</t>
  </si>
  <si>
    <t>provider_region_name</t>
  </si>
  <si>
    <t>current_region_code</t>
  </si>
  <si>
    <t>current_region_name</t>
  </si>
  <si>
    <t>cah2_code</t>
  </si>
  <si>
    <t>cah2_subject_name</t>
  </si>
  <si>
    <t>grads</t>
  </si>
  <si>
    <t>grads_uk</t>
  </si>
  <si>
    <t>grads_matched</t>
  </si>
  <si>
    <t>activity_not_captured</t>
  </si>
  <si>
    <t>no_sust_dest</t>
  </si>
  <si>
    <t>sust_emp_only</t>
  </si>
  <si>
    <t>sust_emp_with_or_without_fs</t>
  </si>
  <si>
    <t>sust_emp_fs_or_both</t>
  </si>
  <si>
    <t>fs_with_or_without_sust_emp</t>
  </si>
  <si>
    <t>fs_only</t>
  </si>
  <si>
    <t>grads_earnings_include</t>
  </si>
  <si>
    <t>earnings_lower</t>
  </si>
  <si>
    <t>earnings_LQ</t>
  </si>
  <si>
    <t>earnings_median</t>
  </si>
  <si>
    <t>earnings_UQ</t>
  </si>
  <si>
    <t>earnings_upper</t>
  </si>
  <si>
    <t>earnings_adjusted_lower</t>
  </si>
  <si>
    <t>earnings_adjusted_LQ</t>
  </si>
  <si>
    <t>earnings_adjusted_median</t>
  </si>
  <si>
    <t>earnings_adjusted_UQ</t>
  </si>
  <si>
    <t>earnings_adjusted_upper</t>
  </si>
  <si>
    <t>characteristic_type</t>
  </si>
  <si>
    <t>characteristic_value</t>
  </si>
  <si>
    <t>2022/2023</t>
  </si>
  <si>
    <t>2016/2017</t>
  </si>
  <si>
    <t>Accrington and Rossendale College</t>
  </si>
  <si>
    <t>FEC</t>
  </si>
  <si>
    <t>E92000001</t>
  </si>
  <si>
    <t>E12000002</t>
  </si>
  <si>
    <t>CAH11-01</t>
  </si>
  <si>
    <t>c</t>
  </si>
  <si>
    <t>low</t>
  </si>
  <si>
    <t>All graduates</t>
  </si>
  <si>
    <t>HEI</t>
  </si>
  <si>
    <t>E12000006</t>
  </si>
  <si>
    <t>East of England</t>
  </si>
  <si>
    <t>CAH03-01</t>
  </si>
  <si>
    <t>CAH04-01</t>
  </si>
  <si>
    <t>z</t>
  </si>
  <si>
    <t>CAH16-01</t>
  </si>
  <si>
    <t>CAH25-01</t>
  </si>
  <si>
    <t>Arts University Bournemouth</t>
  </si>
  <si>
    <t>E12000009</t>
  </si>
  <si>
    <t>Askham Bryan College</t>
  </si>
  <si>
    <t>E12000003</t>
  </si>
  <si>
    <t>Barking and Dagenham College</t>
  </si>
  <si>
    <t>E12000007</t>
  </si>
  <si>
    <t>Barnet and Southgate College</t>
  </si>
  <si>
    <t>Barnsley College</t>
  </si>
  <si>
    <t>Basingstoke College of Technology</t>
  </si>
  <si>
    <t>E12000008</t>
  </si>
  <si>
    <t>Bishop Burton College</t>
  </si>
  <si>
    <t>Blackburn College</t>
  </si>
  <si>
    <t>Blackpool and The Fylde College</t>
  </si>
  <si>
    <t>Bradford College</t>
  </si>
  <si>
    <t>Bridgwater and Taunton College</t>
  </si>
  <si>
    <t>West London College</t>
  </si>
  <si>
    <t>AP</t>
  </si>
  <si>
    <t>The SMB Group</t>
  </si>
  <si>
    <t>E12000004</t>
  </si>
  <si>
    <t>Buckinghamshire New University</t>
  </si>
  <si>
    <t>Burnley College</t>
  </si>
  <si>
    <t>Calderdale College</t>
  </si>
  <si>
    <t>Canterbury College</t>
  </si>
  <si>
    <t>E12000001</t>
  </si>
  <si>
    <t>Chesterfield College</t>
  </si>
  <si>
    <t>City College Brighton and Hove</t>
  </si>
  <si>
    <t>Bath College</t>
  </si>
  <si>
    <t>City St George's, University of London</t>
  </si>
  <si>
    <t>The Northern School of Art</t>
  </si>
  <si>
    <t>Colchester Institute</t>
  </si>
  <si>
    <t>Cornwall College</t>
  </si>
  <si>
    <t>E12000005</t>
  </si>
  <si>
    <t>Craven College</t>
  </si>
  <si>
    <t>Croydon College</t>
  </si>
  <si>
    <t>Doncaster College</t>
  </si>
  <si>
    <t>East Riding College</t>
  </si>
  <si>
    <t>Farnborough College of Technology</t>
  </si>
  <si>
    <t>Furness College</t>
  </si>
  <si>
    <t>Glasgow School of Art</t>
  </si>
  <si>
    <t>S92000003</t>
  </si>
  <si>
    <t>S99999999</t>
  </si>
  <si>
    <t xml:space="preserve">Gloucestershire College </t>
  </si>
  <si>
    <t>Guildford College of Further and Higher Education</t>
  </si>
  <si>
    <t>Hartpury College</t>
  </si>
  <si>
    <t>Havering College of Further and Higher Education</t>
  </si>
  <si>
    <t>Hereford College of Arts</t>
  </si>
  <si>
    <t>Holy Cross College</t>
  </si>
  <si>
    <t>Kirklees College</t>
  </si>
  <si>
    <t>Hugh Baird College</t>
  </si>
  <si>
    <t>Hull College</t>
  </si>
  <si>
    <t>Regent's University London</t>
  </si>
  <si>
    <t>Kensington and Chelsea College</t>
  </si>
  <si>
    <t>South Thames Colleges Group</t>
  </si>
  <si>
    <t>Kingston Maurward College</t>
  </si>
  <si>
    <t>Leeds Arts University</t>
  </si>
  <si>
    <t>Lincoln College</t>
  </si>
  <si>
    <t>London Metropolitan University</t>
  </si>
  <si>
    <t>Bloomsbury Institute Limited</t>
  </si>
  <si>
    <t>Moulton College</t>
  </si>
  <si>
    <t>New College Durham</t>
  </si>
  <si>
    <t>Nottingham College</t>
  </si>
  <si>
    <t>NCG</t>
  </si>
  <si>
    <t>Newham College of Further Education</t>
  </si>
  <si>
    <t>North East Surrey College of Technology (NESCOT)</t>
  </si>
  <si>
    <t>Greater Brighton Metropolitan College</t>
  </si>
  <si>
    <t>City College Norwich</t>
  </si>
  <si>
    <t>Norwich University of The Arts</t>
  </si>
  <si>
    <t>Nottingham Trent University</t>
  </si>
  <si>
    <t>Arts University Plymouth</t>
  </si>
  <si>
    <t>Ravensbourne University London</t>
  </si>
  <si>
    <t>Arden University Limited</t>
  </si>
  <si>
    <t>Richmond American University London</t>
  </si>
  <si>
    <t>Rose Bruford College of Theatre and Performance</t>
  </si>
  <si>
    <t>RNN Group</t>
  </si>
  <si>
    <t>SRUC</t>
  </si>
  <si>
    <t>The Sheffield College</t>
  </si>
  <si>
    <t>Sheffield Hallam University</t>
  </si>
  <si>
    <t>South Devon College</t>
  </si>
  <si>
    <t>South Essex College of Further and Higher Education</t>
  </si>
  <si>
    <t>Sparsholt College</t>
  </si>
  <si>
    <t>St Helens College</t>
  </si>
  <si>
    <t>Stockport College</t>
  </si>
  <si>
    <t>University For The Creative Arts</t>
  </si>
  <si>
    <t>Sussex Downs College</t>
  </si>
  <si>
    <t>The University of West London</t>
  </si>
  <si>
    <t>The Oldham College</t>
  </si>
  <si>
    <t>Truro and Penwith College</t>
  </si>
  <si>
    <t>University of The Highlands and Islands</t>
  </si>
  <si>
    <t>The University of Hull</t>
  </si>
  <si>
    <t>The University of Nottingham</t>
  </si>
  <si>
    <t>The University of St. Andrews</t>
  </si>
  <si>
    <t>The University of Strathclyde</t>
  </si>
  <si>
    <t>2018/2019</t>
  </si>
  <si>
    <t>University of The West of England, Bristol</t>
  </si>
  <si>
    <t>Walsall College</t>
  </si>
  <si>
    <t>West Nottinghamshire College</t>
  </si>
  <si>
    <t>Weston College of Further and Higher Education</t>
  </si>
  <si>
    <t>Wigan and Leigh College</t>
  </si>
  <si>
    <t>Wiltshire College and University Centre</t>
  </si>
  <si>
    <t>Wirral Metropolitan College</t>
  </si>
  <si>
    <t>Writtle University College</t>
  </si>
  <si>
    <t>York College</t>
  </si>
  <si>
    <t>Birkbeck College</t>
  </si>
  <si>
    <t>Heriot-Watt University</t>
  </si>
  <si>
    <t>Edinburgh Napier University</t>
  </si>
  <si>
    <t>The Open University</t>
  </si>
  <si>
    <t>The Royal Veterinary College</t>
  </si>
  <si>
    <t>The School of Oriental and African Studies</t>
  </si>
  <si>
    <t>2020/2021</t>
  </si>
  <si>
    <t>The University of Buckingham</t>
  </si>
  <si>
    <t>The University of East Anglia</t>
  </si>
  <si>
    <t>W92000004</t>
  </si>
  <si>
    <t>W99999999</t>
  </si>
  <si>
    <t>The University of Leicester</t>
  </si>
  <si>
    <t>University of Sussex</t>
  </si>
  <si>
    <t>Grwp Llandrillo Menai</t>
  </si>
  <si>
    <t>Glyndwr University</t>
  </si>
  <si>
    <t>SAE Education Limited</t>
  </si>
  <si>
    <t>Swansea University</t>
  </si>
  <si>
    <t>Warwickshire College</t>
  </si>
  <si>
    <t>GSM London Limited</t>
  </si>
  <si>
    <t>TEC Partnership</t>
  </si>
  <si>
    <t>KLC Limited</t>
  </si>
  <si>
    <t>London School of Science and Technology Limited</t>
  </si>
  <si>
    <t>Istituto Marangoni Limited</t>
  </si>
  <si>
    <t>Cambridge Arts and Sciences Limited</t>
  </si>
  <si>
    <t>University of Suffolk</t>
  </si>
  <si>
    <t>Kaplan Open Learning (Essex) Limited</t>
  </si>
  <si>
    <t>Futureworks Training Limited</t>
  </si>
  <si>
    <t>LTE Group</t>
  </si>
  <si>
    <t>Luminate Education Group</t>
  </si>
  <si>
    <t>BPP University Limited</t>
  </si>
  <si>
    <t>City and Guilds of London Art School Limited</t>
  </si>
  <si>
    <t>The University of Law Limited</t>
  </si>
  <si>
    <t>AAP Education Limited</t>
  </si>
  <si>
    <t>Met Film School Limited</t>
  </si>
  <si>
    <t>Bury College</t>
  </si>
  <si>
    <t>East Sussex College Group</t>
  </si>
  <si>
    <t>QA Limited</t>
  </si>
  <si>
    <t>Kensington College of Business</t>
  </si>
  <si>
    <t>Myerscough College</t>
  </si>
  <si>
    <t>DN Colleges Group</t>
  </si>
  <si>
    <t>North Warwickshire and South Leicestershire College</t>
  </si>
  <si>
    <t>Plumpton College</t>
  </si>
  <si>
    <t>Solihull College and University Centre</t>
  </si>
  <si>
    <t>Cheshire College South and West</t>
  </si>
  <si>
    <t>The Trafford College Group</t>
  </si>
  <si>
    <t>Southport Education Group</t>
  </si>
  <si>
    <t>EKC Group</t>
  </si>
  <si>
    <t>Heart of Yorkshire Education Group</t>
  </si>
  <si>
    <t>South Gloucestershire and Stroud College</t>
  </si>
  <si>
    <t>University of St Mark and St John</t>
  </si>
  <si>
    <t>Hartpury University</t>
  </si>
  <si>
    <t>University College Birmingham</t>
  </si>
  <si>
    <t>Boston College</t>
  </si>
  <si>
    <t>Bournemouth and Poole College</t>
  </si>
  <si>
    <t>United Colleges Group</t>
  </si>
  <si>
    <t>East Surrey College</t>
  </si>
  <si>
    <t>Riverside College Halton</t>
  </si>
  <si>
    <t>The City of Liverpool College</t>
  </si>
  <si>
    <t>The Film Education Training Trust Limited</t>
  </si>
  <si>
    <t>Middlesbrough College</t>
  </si>
  <si>
    <t>Morley College Limited</t>
  </si>
  <si>
    <t>PETROC</t>
  </si>
  <si>
    <t>Activate Learning</t>
  </si>
  <si>
    <t>City College Plymouth</t>
  </si>
  <si>
    <t>Reaseheath College</t>
  </si>
  <si>
    <t>The Royal Agricultural University</t>
  </si>
  <si>
    <t>Selby College</t>
  </si>
  <si>
    <t>Skillnet Limited</t>
  </si>
  <si>
    <t>South and City College Birmingham</t>
  </si>
  <si>
    <t>Havant and South Downs College</t>
  </si>
  <si>
    <t>New City College</t>
  </si>
  <si>
    <t>University of London</t>
  </si>
  <si>
    <t>BIMM Limited</t>
  </si>
  <si>
    <t>Harper Adams University</t>
  </si>
  <si>
    <t>Northeastern University - London</t>
  </si>
  <si>
    <t>ACM Guildford Limited</t>
  </si>
  <si>
    <t>Regent's University London Limited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</si>
</sst>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quot;£&quot;* #,##0.00_-;_-&quot;£&quot;* &quot;-&quot;??_-;_-@_-"/>
    <numFmt numFmtId="164" formatCode="_-[$£-809]* #,##0.00_-;\-[$£-809]* #,##0.00_-;_-[$£-809]* &quot;-&quot;??_-;_-@_-"/>
    <numFmt numFmtId="165" formatCode="0.0%"/>
    <numFmt numFmtId="166" formatCode="&quot;£&quot;#,##0.00"/>
  </numFmts>
  <fonts count="13" x14ac:knownFonts="1">
    <font>
      <sz val="11"/>
      <color theme="1"/>
      <name val="Aptos Narrow"/>
      <family val="2"/>
      <scheme val="minor"/>
    </font>
    <font>
      <sz val="11"/>
      <color theme="1"/>
      <name val="Aptos Narrow"/>
      <family val="2"/>
      <scheme val="minor"/>
    </font>
    <font>
      <i/>
      <sz val="11"/>
      <color theme="1"/>
      <name val="Aptos Narrow"/>
      <family val="2"/>
      <scheme val="minor"/>
    </font>
    <font>
      <b/>
      <sz val="15"/>
      <color theme="3"/>
      <name val="Aptos Narrow"/>
      <family val="2"/>
      <scheme val="minor"/>
    </font>
    <font>
      <b/>
      <sz val="11"/>
      <color theme="0"/>
      <name val="Aptos Narrow"/>
      <family val="2"/>
      <scheme val="minor"/>
    </font>
    <font>
      <b/>
      <sz val="15"/>
      <color theme="0"/>
      <name val="Aptos Narrow"/>
      <family val="2"/>
      <scheme val="minor"/>
    </font>
    <font>
      <sz val="8"/>
      <name val="Aptos Narrow"/>
      <family val="2"/>
      <scheme val="minor"/>
    </font>
    <font>
      <i/>
      <sz val="11"/>
      <color theme="0"/>
      <name val="Aptos Narrow"/>
      <family val="2"/>
      <scheme val="minor"/>
    </font>
    <font>
      <b/>
      <sz val="11"/>
      <color theme="1"/>
      <name val="Aptos Narrow"/>
      <family val="2"/>
      <scheme val="minor"/>
    </font>
    <font>
      <sz val="18"/>
      <color theme="1"/>
      <name val="Aptos Narrow"/>
      <family val="2"/>
      <scheme val="minor"/>
    </font>
    <font>
      <sz val="18"/>
      <color theme="0"/>
      <name val="Aptos Narrow"/>
      <family val="2"/>
      <scheme val="minor"/>
    </font>
    <font>
      <sz val="11"/>
      <color theme="0"/>
      <name val="Aptos Narrow"/>
      <family val="2"/>
      <scheme val="minor"/>
    </font>
    <font>
      <sz val="14"/>
      <color theme="1"/>
      <name val="Aptos Narrow"/>
      <family val="2"/>
      <scheme val="minor"/>
    </font>
  </fonts>
  <fills count="12">
    <fill>
      <patternFill patternType="none"/>
    </fill>
    <fill>
      <patternFill patternType="gray125"/>
    </fill>
    <fill>
      <patternFill patternType="solid">
        <fgColor theme="0" tint="-0.14999847407452621"/>
        <bgColor theme="0" tint="-0.14999847407452621"/>
      </patternFill>
    </fill>
    <fill>
      <patternFill patternType="solid">
        <fgColor theme="4"/>
        <bgColor theme="4"/>
      </patternFill>
    </fill>
    <fill>
      <patternFill patternType="solid">
        <fgColor theme="0"/>
        <bgColor indexed="64"/>
      </patternFill>
    </fill>
    <fill>
      <patternFill patternType="solid">
        <fgColor theme="4"/>
        <bgColor indexed="64"/>
      </patternFill>
    </fill>
    <fill>
      <patternFill patternType="solid">
        <fgColor theme="0" tint="-4.9989318521683403E-2"/>
        <bgColor indexed="64"/>
      </patternFill>
    </fill>
    <fill>
      <patternFill patternType="solid">
        <fgColor theme="9"/>
        <bgColor indexed="64"/>
      </patternFill>
    </fill>
    <fill>
      <patternFill patternType="solid">
        <fgColor rgb="FFFF0000"/>
        <bgColor indexed="64"/>
      </patternFill>
    </fill>
    <fill>
      <patternFill patternType="solid">
        <fgColor theme="5" tint="0.39997558519241921"/>
        <bgColor indexed="64"/>
      </patternFill>
    </fill>
    <fill>
      <patternFill patternType="solid">
        <fgColor rgb="FFFFFF66"/>
        <bgColor indexed="64"/>
      </patternFill>
    </fill>
    <fill>
      <patternFill patternType="solid">
        <fgColor theme="3"/>
        <bgColor indexed="64"/>
      </patternFill>
    </fill>
  </fills>
  <borders count="16">
    <border>
      <left/>
      <right/>
      <top/>
      <bottom/>
      <diagonal/>
    </border>
    <border>
      <left/>
      <right/>
      <top/>
      <bottom style="thick">
        <color theme="4"/>
      </bottom>
      <diagonal/>
    </border>
    <border>
      <left/>
      <right/>
      <top style="medium">
        <color theme="1"/>
      </top>
      <bottom style="medium">
        <color theme="1"/>
      </bottom>
      <diagonal/>
    </border>
    <border>
      <left/>
      <right/>
      <top/>
      <bottom style="medium">
        <color theme="1"/>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medium">
        <color theme="1"/>
      </bottom>
      <diagonal/>
    </border>
  </borders>
  <cellStyleXfs count="3">
    <xf numFmtId="0" fontId="0" fillId="0" borderId="0"/>
    <xf numFmtId="44" fontId="1" fillId="0" borderId="0" applyFont="0" applyFill="0" applyBorder="0" applyAlignment="0" applyProtection="0"/>
    <xf numFmtId="0" fontId="3" fillId="0" borderId="1" applyNumberFormat="0" applyFill="0" applyAlignment="0" applyProtection="0"/>
  </cellStyleXfs>
  <cellXfs count="61">
    <xf numFmtId="0" fontId="0" fillId="0" borderId="0" xfId="0"/>
    <xf numFmtId="164" fontId="0" fillId="0" borderId="0" xfId="0" applyNumberFormat="1"/>
    <xf numFmtId="44" fontId="0" fillId="0" borderId="0" xfId="1" applyFont="1"/>
    <xf numFmtId="0" fontId="0" fillId="0" borderId="0" xfId="0" applyAlignment="1">
      <alignment vertical="center" wrapText="1"/>
    </xf>
    <xf numFmtId="0" fontId="0" fillId="0" borderId="0" xfId="0" applyAlignment="1">
      <alignment horizontal="center" vertical="center" wrapText="1"/>
    </xf>
    <xf numFmtId="0" fontId="0" fillId="0" borderId="0" xfId="0" applyAlignment="1">
      <alignment wrapText="1"/>
    </xf>
    <xf numFmtId="3" fontId="0" fillId="0" borderId="0" xfId="0" applyNumberFormat="1"/>
    <xf numFmtId="0" fontId="0" fillId="0" borderId="0" xfId="1" applyNumberFormat="1" applyFont="1"/>
    <xf numFmtId="11" fontId="0" fillId="0" borderId="0" xfId="0" applyNumberFormat="1"/>
    <xf numFmtId="0" fontId="0" fillId="2" borderId="0" xfId="0" applyFill="1"/>
    <xf numFmtId="0" fontId="5" fillId="0" borderId="1" xfId="2" applyFont="1"/>
    <xf numFmtId="0" fontId="0" fillId="0" borderId="0" xfId="0" pivotButton="1"/>
    <xf numFmtId="0" fontId="4" fillId="3" borderId="2" xfId="0" applyFont="1" applyFill="1" applyBorder="1"/>
    <xf numFmtId="0" fontId="0" fillId="4" borderId="0" xfId="0" applyFill="1"/>
    <xf numFmtId="0" fontId="0" fillId="6" borderId="4" xfId="0" applyFill="1" applyBorder="1"/>
    <xf numFmtId="0" fontId="0" fillId="6" borderId="5" xfId="0" applyFill="1" applyBorder="1"/>
    <xf numFmtId="0" fontId="0" fillId="6" borderId="0" xfId="0" applyFill="1"/>
    <xf numFmtId="0" fontId="0" fillId="6" borderId="6" xfId="0" applyFill="1" applyBorder="1"/>
    <xf numFmtId="0" fontId="0" fillId="6" borderId="7" xfId="0" applyFill="1" applyBorder="1"/>
    <xf numFmtId="0" fontId="0" fillId="6" borderId="8" xfId="0" applyFill="1" applyBorder="1"/>
    <xf numFmtId="0" fontId="0" fillId="6" borderId="9" xfId="0" applyFill="1" applyBorder="1"/>
    <xf numFmtId="0" fontId="0" fillId="6" borderId="10" xfId="0" applyFill="1" applyBorder="1"/>
    <xf numFmtId="0" fontId="0" fillId="6" borderId="11" xfId="0" applyFill="1" applyBorder="1"/>
    <xf numFmtId="0" fontId="7" fillId="5" borderId="12" xfId="0" applyFont="1" applyFill="1" applyBorder="1" applyAlignment="1">
      <alignment horizontal="center"/>
    </xf>
    <xf numFmtId="0" fontId="7" fillId="5" borderId="13" xfId="0" applyFont="1" applyFill="1" applyBorder="1" applyAlignment="1">
      <alignment horizontal="center"/>
    </xf>
    <xf numFmtId="0" fontId="7" fillId="5" borderId="14" xfId="0" applyFont="1" applyFill="1" applyBorder="1" applyAlignment="1">
      <alignment horizontal="center"/>
    </xf>
    <xf numFmtId="0" fontId="7" fillId="5" borderId="13" xfId="0" applyFont="1" applyFill="1" applyBorder="1" applyAlignment="1">
      <alignment horizontal="centerContinuous"/>
    </xf>
    <xf numFmtId="0" fontId="7" fillId="5" borderId="14" xfId="0" applyFont="1" applyFill="1" applyBorder="1" applyAlignment="1">
      <alignment horizontal="centerContinuous"/>
    </xf>
    <xf numFmtId="0" fontId="2" fillId="5" borderId="14" xfId="0" applyFont="1" applyFill="1" applyBorder="1" applyAlignment="1">
      <alignment horizontal="centerContinuous"/>
    </xf>
    <xf numFmtId="0" fontId="0" fillId="2" borderId="6" xfId="0" applyFill="1" applyBorder="1"/>
    <xf numFmtId="0" fontId="0" fillId="0" borderId="6" xfId="0" applyBorder="1"/>
    <xf numFmtId="0" fontId="0" fillId="2" borderId="15" xfId="0" applyFill="1" applyBorder="1"/>
    <xf numFmtId="0" fontId="0" fillId="2" borderId="3" xfId="0" applyFill="1" applyBorder="1"/>
    <xf numFmtId="0" fontId="0" fillId="0" borderId="0" xfId="0" applyAlignment="1">
      <alignment horizontal="left"/>
    </xf>
    <xf numFmtId="0" fontId="0" fillId="0" borderId="0" xfId="0" applyAlignment="1">
      <alignment horizontal="left" indent="1"/>
    </xf>
    <xf numFmtId="0" fontId="0" fillId="0" borderId="0" xfId="0" applyAlignment="1">
      <alignment horizontal="center" vertical="center"/>
    </xf>
    <xf numFmtId="0" fontId="5" fillId="0" borderId="1" xfId="2" applyFont="1" applyFill="1"/>
    <xf numFmtId="0" fontId="0" fillId="0" borderId="3" xfId="0" applyBorder="1"/>
    <xf numFmtId="0" fontId="8" fillId="6" borderId="8" xfId="0" applyFont="1" applyFill="1" applyBorder="1"/>
    <xf numFmtId="0" fontId="8" fillId="6" borderId="6" xfId="0" applyFont="1" applyFill="1" applyBorder="1"/>
    <xf numFmtId="0" fontId="8" fillId="6" borderId="0" xfId="0" applyFont="1" applyFill="1"/>
    <xf numFmtId="0" fontId="8" fillId="6" borderId="10" xfId="0" applyFont="1" applyFill="1" applyBorder="1"/>
    <xf numFmtId="0" fontId="8" fillId="7" borderId="0" xfId="0" applyFont="1" applyFill="1"/>
    <xf numFmtId="0" fontId="8" fillId="7" borderId="10" xfId="0" applyFont="1" applyFill="1" applyBorder="1"/>
    <xf numFmtId="0" fontId="8" fillId="8" borderId="0" xfId="0" applyFont="1" applyFill="1"/>
    <xf numFmtId="0" fontId="8" fillId="6" borderId="4" xfId="0" applyFont="1" applyFill="1" applyBorder="1"/>
    <xf numFmtId="0" fontId="8" fillId="7" borderId="4" xfId="0" applyFont="1" applyFill="1" applyBorder="1"/>
    <xf numFmtId="0" fontId="9" fillId="0" borderId="0" xfId="0" applyFont="1"/>
    <xf numFmtId="44" fontId="0" fillId="9" borderId="0" xfId="1" applyFont="1" applyFill="1"/>
    <xf numFmtId="44" fontId="0" fillId="4" borderId="0" xfId="0" applyNumberFormat="1" applyFill="1"/>
    <xf numFmtId="0" fontId="0" fillId="11" borderId="0" xfId="0" applyFill="1"/>
    <xf numFmtId="10" fontId="0" fillId="0" borderId="0" xfId="0" applyNumberFormat="1"/>
    <xf numFmtId="165" fontId="5" fillId="0" borderId="1" xfId="2" applyNumberFormat="1" applyFont="1" applyFill="1"/>
    <xf numFmtId="165" fontId="0" fillId="0" borderId="0" xfId="0" applyNumberFormat="1"/>
    <xf numFmtId="166" fontId="0" fillId="0" borderId="0" xfId="0" applyNumberFormat="1"/>
    <xf numFmtId="0" fontId="10" fillId="11" borderId="0" xfId="0" applyFont="1" applyFill="1" applyAlignment="1">
      <alignment horizontal="left" indent="14"/>
    </xf>
    <xf numFmtId="0" fontId="0" fillId="10" borderId="0" xfId="0" applyFill="1" applyAlignment="1">
      <alignment horizontal="left" indent="3"/>
    </xf>
    <xf numFmtId="44" fontId="0" fillId="0" borderId="0" xfId="1" applyFont="1" applyFill="1"/>
    <xf numFmtId="0" fontId="11" fillId="5" borderId="0" xfId="0" applyFont="1" applyFill="1"/>
    <xf numFmtId="0" fontId="12" fillId="0" borderId="0" xfId="0" applyFont="1"/>
    <xf numFmtId="0" fontId="11" fillId="5" borderId="0" xfId="0" applyFont="1" applyFill="1" applyAlignment="1">
      <alignment horizontal="center"/>
    </xf>
  </cellXfs>
  <cellStyles count="3">
    <cellStyle name="Currency" xfId="1" builtinId="4"/>
    <cellStyle name="Heading 1" xfId="2" builtinId="16"/>
    <cellStyle name="Normal" xfId="0" builtinId="0"/>
  </cellStyles>
  <dxfs count="53">
    <dxf>
      <font>
        <color rgb="FF9C0006"/>
      </font>
      <fill>
        <patternFill>
          <bgColor rgb="FFFFC7CE"/>
        </patternFill>
      </fill>
    </dxf>
    <dxf>
      <fill>
        <patternFill>
          <bgColor theme="9"/>
        </patternFill>
      </fill>
    </dxf>
    <dxf>
      <font>
        <color rgb="FF006100"/>
      </font>
      <fill>
        <patternFill>
          <bgColor rgb="FFC6EFCE"/>
        </patternFill>
      </fill>
    </dxf>
    <dxf>
      <font>
        <color rgb="FF9C0006"/>
      </font>
      <fill>
        <patternFill>
          <bgColor rgb="FFFFC7CE"/>
        </patternFill>
      </fill>
    </dxf>
    <dxf>
      <fill>
        <patternFill>
          <bgColor theme="9"/>
        </patternFill>
      </fill>
    </dxf>
    <dxf>
      <font>
        <color rgb="FF006100"/>
      </font>
      <fill>
        <patternFill>
          <bgColor rgb="FFC6EFCE"/>
        </patternFill>
      </fill>
    </dxf>
    <dxf>
      <font>
        <color rgb="FF9C0006"/>
      </font>
      <fill>
        <patternFill>
          <bgColor rgb="FFFFC7CE"/>
        </patternFill>
      </fill>
    </dxf>
    <dxf>
      <fill>
        <patternFill>
          <bgColor theme="9"/>
        </patternFill>
      </fill>
    </dxf>
    <dxf>
      <font>
        <color rgb="FF006100"/>
      </font>
      <fill>
        <patternFill>
          <bgColor rgb="FFC6EFCE"/>
        </patternFill>
      </fill>
    </dxf>
    <dxf>
      <font>
        <color theme="1"/>
      </font>
      <fill>
        <patternFill>
          <bgColor rgb="FF00B050"/>
        </patternFill>
      </fill>
    </dxf>
    <dxf>
      <font>
        <color rgb="FF9C0006"/>
      </font>
      <fill>
        <patternFill>
          <bgColor rgb="FFFFC7CE"/>
        </patternFill>
      </fill>
    </dxf>
    <dxf>
      <font>
        <color theme="1"/>
      </font>
      <fill>
        <patternFill>
          <bgColor rgb="FF00B050"/>
        </patternFill>
      </fill>
    </dxf>
    <dxf>
      <fill>
        <patternFill>
          <bgColor rgb="FFFFC000"/>
        </patternFill>
      </fill>
    </dxf>
    <dxf>
      <font>
        <color rgb="FF9C0006"/>
      </font>
      <fill>
        <patternFill>
          <bgColor rgb="FFFFC7CE"/>
        </patternFill>
      </fill>
    </dxf>
    <dxf>
      <font>
        <color theme="1"/>
      </font>
      <fill>
        <patternFill>
          <bgColor rgb="FF00B050"/>
        </patternFill>
      </fill>
    </dxf>
    <dxf>
      <font>
        <color rgb="FF9C0006"/>
      </font>
      <fill>
        <patternFill>
          <bgColor rgb="FFFFC7CE"/>
        </patternFill>
      </fill>
    </dxf>
    <dxf>
      <font>
        <color theme="1"/>
      </font>
      <fill>
        <patternFill>
          <bgColor rgb="FF00B050"/>
        </patternFill>
      </fill>
    </dxf>
    <dxf>
      <font>
        <color theme="1"/>
      </font>
      <fill>
        <patternFill>
          <bgColor rgb="FF00B050"/>
        </patternFill>
      </fill>
    </dxf>
    <dxf>
      <font>
        <color theme="1"/>
      </font>
      <fill>
        <patternFill>
          <bgColor rgb="FFFFC000"/>
        </patternFill>
      </fill>
    </dxf>
    <dxf>
      <font>
        <color theme="1"/>
      </font>
      <fill>
        <patternFill>
          <bgColor rgb="FF00B050"/>
        </patternFill>
      </fill>
    </dxf>
    <dxf>
      <fill>
        <patternFill>
          <bgColor rgb="FFFFC000"/>
        </patternFill>
      </fill>
    </dxf>
    <dxf>
      <font>
        <color rgb="FF9C0006"/>
      </font>
      <fill>
        <patternFill>
          <bgColor rgb="FFFFC7CE"/>
        </patternFill>
      </fill>
    </dxf>
    <dxf>
      <font>
        <color theme="1"/>
      </font>
      <fill>
        <patternFill>
          <bgColor rgb="FF00B050"/>
        </patternFill>
      </fill>
    </dxf>
    <dxf>
      <font>
        <color rgb="FF9C0006"/>
      </font>
      <fill>
        <patternFill>
          <bgColor rgb="FFFFC7CE"/>
        </patternFill>
      </fill>
    </dxf>
    <dxf>
      <fill>
        <patternFill>
          <bgColor rgb="FFFFC000"/>
        </patternFill>
      </fill>
    </dxf>
    <dxf>
      <font>
        <color theme="1"/>
      </font>
      <fill>
        <patternFill>
          <bgColor rgb="FF00B050"/>
        </patternFill>
      </fill>
    </dxf>
    <dxf>
      <fill>
        <patternFill>
          <bgColor rgb="FFFFC000"/>
        </patternFill>
      </fill>
    </dxf>
    <dxf>
      <font>
        <color rgb="FF9C0006"/>
      </font>
      <fill>
        <patternFill>
          <bgColor rgb="FFFFC7CE"/>
        </patternFill>
      </fill>
    </dxf>
    <dxf>
      <font>
        <color rgb="FF9C0006"/>
      </font>
      <fill>
        <patternFill>
          <bgColor rgb="FFFFC7CE"/>
        </patternFill>
      </fill>
    </dxf>
    <dxf>
      <fill>
        <patternFill>
          <bgColor rgb="FFFFC000"/>
        </patternFill>
      </fill>
    </dxf>
    <dxf>
      <font>
        <color theme="1"/>
      </font>
      <fill>
        <patternFill>
          <bgColor rgb="FF00B050"/>
        </patternFill>
      </fill>
    </dxf>
    <dxf>
      <fill>
        <patternFill patternType="solid">
          <fgColor indexed="64"/>
          <bgColor theme="0" tint="-4.9989318521683403E-2"/>
        </patternFill>
      </fill>
      <border diagonalUp="0" diagonalDown="0">
        <left/>
        <right/>
        <top/>
        <bottom style="thin">
          <color indexed="64"/>
        </bottom>
        <vertical/>
        <horizontal/>
      </border>
    </dxf>
    <dxf>
      <fill>
        <patternFill patternType="solid">
          <fgColor indexed="64"/>
          <bgColor theme="0" tint="-4.9989318521683403E-2"/>
        </patternFill>
      </fill>
    </dxf>
    <dxf>
      <fill>
        <patternFill patternType="solid">
          <fgColor indexed="64"/>
          <bgColor theme="0" tint="-4.9989318521683403E-2"/>
        </patternFill>
      </fill>
    </dxf>
    <dxf>
      <fill>
        <patternFill patternType="solid">
          <fgColor indexed="64"/>
          <bgColor theme="0" tint="-4.9989318521683403E-2"/>
        </patternFill>
      </fill>
    </dxf>
    <dxf>
      <font>
        <b val="0"/>
        <i/>
        <strike val="0"/>
        <condense val="0"/>
        <extend val="0"/>
        <outline val="0"/>
        <shadow val="0"/>
        <u val="none"/>
        <vertAlign val="baseline"/>
        <sz val="11"/>
        <color theme="0"/>
        <name val="Aptos Narrow"/>
        <family val="2"/>
        <scheme val="minor"/>
      </font>
      <fill>
        <patternFill patternType="solid">
          <fgColor indexed="64"/>
          <bgColor theme="4"/>
        </patternFill>
      </fill>
      <alignment horizontal="center" vertical="bottom" textRotation="0" wrapText="0" indent="0" justifyLastLine="0" shrinkToFit="0" readingOrder="0"/>
      <border diagonalUp="0" diagonalDown="0">
        <left/>
        <right/>
        <top style="thin">
          <color indexed="64"/>
        </top>
        <bottom style="thin">
          <color indexed="64"/>
        </bottom>
        <vertical/>
        <horizontal/>
      </border>
    </dxf>
    <dxf>
      <fill>
        <patternFill patternType="solid">
          <fgColor indexed="64"/>
          <bgColor theme="0" tint="-4.9989318521683403E-2"/>
        </patternFill>
      </fill>
    </dxf>
    <dxf>
      <font>
        <b val="0"/>
        <i val="0"/>
        <strike val="0"/>
        <condense val="0"/>
        <extend val="0"/>
        <outline val="0"/>
        <shadow val="0"/>
        <u val="none"/>
        <vertAlign val="baseline"/>
        <sz val="11"/>
        <color theme="1"/>
        <name val="Aptos Narrow"/>
        <family val="2"/>
        <scheme val="minor"/>
      </font>
      <numFmt numFmtId="0" formatCode="General"/>
      <fill>
        <patternFill patternType="none">
          <fgColor theme="0" tint="-0.14999847407452621"/>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0" formatCode="General"/>
    </dxf>
    <dxf>
      <numFmt numFmtId="165" formatCode="0.0%"/>
    </dxf>
    <dxf>
      <numFmt numFmtId="0" formatCode="General"/>
    </dxf>
    <dxf>
      <font>
        <b val="0"/>
        <i val="0"/>
        <strike val="0"/>
        <condense val="0"/>
        <extend val="0"/>
        <outline val="0"/>
        <shadow val="0"/>
        <u val="none"/>
        <vertAlign val="baseline"/>
        <sz val="11"/>
        <color theme="1"/>
        <name val="Aptos Narrow"/>
        <family val="2"/>
        <scheme val="minor"/>
      </font>
      <numFmt numFmtId="0" formatCode="General"/>
    </dxf>
    <dxf>
      <numFmt numFmtId="164" formatCode="_-[$£-809]* #,##0.00_-;\-[$£-809]* #,##0.00_-;_-[$£-809]* &quot;-&quot;??_-;_-@_-"/>
    </dxf>
    <dxf>
      <font>
        <b val="0"/>
        <i val="0"/>
        <strike val="0"/>
        <condense val="0"/>
        <extend val="0"/>
        <outline val="0"/>
        <shadow val="0"/>
        <u val="none"/>
        <vertAlign val="baseline"/>
        <sz val="11"/>
        <color theme="1"/>
        <name val="Aptos Narrow"/>
        <family val="2"/>
        <scheme val="minor"/>
      </font>
      <numFmt numFmtId="0" formatCode="General"/>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numFmt numFmtId="164" formatCode="_-[$£-809]* #,##0.00_-;\-[$£-809]* #,##0.00_-;_-[$£-809]* &quot;-&quot;??_-;_-@_-"/>
    </dxf>
    <dxf>
      <font>
        <strike val="0"/>
        <outline val="0"/>
        <shadow val="0"/>
        <u val="none"/>
        <vertAlign val="baseline"/>
        <sz val="15"/>
        <color theme="0"/>
        <name val="Aptos Narrow"/>
        <family val="2"/>
        <scheme val="minor"/>
      </font>
    </dxf>
  </dxfs>
  <tableStyles count="0" defaultTableStyle="TableStyleMedium2" defaultPivotStyle="PivotStyleLight16"/>
  <colors>
    <mruColors>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aredStrings" Target="sharedStrings.xml"/><Relationship Id="rId26" Type="http://schemas.microsoft.com/office/2017/06/relationships/rdSupportingPropertyBag" Target="richData/rdsupportingpropertybag.xml"/><Relationship Id="rId3" Type="http://schemas.openxmlformats.org/officeDocument/2006/relationships/worksheet" Target="worksheets/sheet3.xml"/><Relationship Id="rId21" Type="http://schemas.microsoft.com/office/2017/06/relationships/rdRichValue" Target="richData/rdrichvalue.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styles" Target="styles.xml"/><Relationship Id="rId25" Type="http://schemas.microsoft.com/office/2017/06/relationships/rdSupportingPropertyBagStructure" Target="richData/rdsupportingpropertybagstructure.xml"/><Relationship Id="rId2" Type="http://schemas.openxmlformats.org/officeDocument/2006/relationships/worksheet" Target="worksheets/sheet2.xml"/><Relationship Id="rId16" Type="http://schemas.openxmlformats.org/officeDocument/2006/relationships/theme" Target="theme/theme1.xml"/><Relationship Id="rId20" Type="http://schemas.microsoft.com/office/2020/07/relationships/rdRichValueWebImage" Target="richData/rdRichValueWebImage.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microsoft.com/office/2017/06/relationships/richStyles" Target="richData/richStyles.xml"/><Relationship Id="rId5" Type="http://schemas.openxmlformats.org/officeDocument/2006/relationships/worksheet" Target="worksheets/sheet5.xml"/><Relationship Id="rId15" Type="http://schemas.microsoft.com/office/2007/relationships/slicerCache" Target="slicerCaches/slicerCache3.xml"/><Relationship Id="rId23" Type="http://schemas.microsoft.com/office/2017/06/relationships/rdArray" Target="richData/rdarray.xml"/><Relationship Id="rId28"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microsoft.com/office/2017/06/relationships/rdRichValueStructure" Target="richData/rdrichvaluestructure.xml"/><Relationship Id="rId27" Type="http://schemas.microsoft.com/office/2017/06/relationships/rdRichValueTypes" Target="richData/rdRichValueType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 Squared Value Over Years After Graduating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'Dashboard Reference '!$P$32</c:f>
              <c:strCache>
                <c:ptCount val="1"/>
                <c:pt idx="0">
                  <c:v>R Squared Value</c:v>
                </c:pt>
              </c:strCache>
            </c:strRef>
          </c:tx>
          <c:spPr>
            <a:solidFill>
              <a:schemeClr val="accent1"/>
            </a:solidFill>
            <a:ln>
              <a:noFill/>
            </a:ln>
            <a:effectLst/>
          </c:spPr>
          <c:invertIfNegative val="0"/>
          <c:cat>
            <c:numRef>
              <c:f>'Dashboard Reference '!$Q$33:$Q$35</c:f>
              <c:numCache>
                <c:formatCode>General</c:formatCode>
                <c:ptCount val="3"/>
                <c:pt idx="0">
                  <c:v>1</c:v>
                </c:pt>
                <c:pt idx="1">
                  <c:v>3</c:v>
                </c:pt>
                <c:pt idx="2">
                  <c:v>5</c:v>
                </c:pt>
              </c:numCache>
            </c:numRef>
          </c:cat>
          <c:val>
            <c:numRef>
              <c:f>'Dashboard Reference '!$P$33:$P$35</c:f>
              <c:numCache>
                <c:formatCode>General</c:formatCode>
                <c:ptCount val="3"/>
                <c:pt idx="0">
                  <c:v>0.520233864724163</c:v>
                </c:pt>
                <c:pt idx="1">
                  <c:v>0.49922165590676826</c:v>
                </c:pt>
                <c:pt idx="2">
                  <c:v>0.48250109337867864</c:v>
                </c:pt>
              </c:numCache>
            </c:numRef>
          </c:val>
          <c:extLst>
            <c:ext xmlns:c16="http://schemas.microsoft.com/office/drawing/2014/chart" uri="{C3380CC4-5D6E-409C-BE32-E72D297353CC}">
              <c16:uniqueId val="{00000000-43E6-4DED-BBB2-7DB72EC17178}"/>
            </c:ext>
          </c:extLst>
        </c:ser>
        <c:dLbls>
          <c:showLegendKey val="0"/>
          <c:showVal val="0"/>
          <c:showCatName val="0"/>
          <c:showSerName val="0"/>
          <c:showPercent val="0"/>
          <c:showBubbleSize val="0"/>
        </c:dLbls>
        <c:gapWidth val="219"/>
        <c:overlap val="-27"/>
        <c:axId val="707197471"/>
        <c:axId val="707195071"/>
        <c:extLst>
          <c:ext xmlns:c15="http://schemas.microsoft.com/office/drawing/2012/chart" uri="{02D57815-91ED-43cb-92C2-25804820EDAC}">
            <c15:filteredBarSeries>
              <c15:ser>
                <c:idx val="1"/>
                <c:order val="1"/>
                <c:tx>
                  <c:strRef>
                    <c:extLst>
                      <c:ext uri="{02D57815-91ED-43cb-92C2-25804820EDAC}">
                        <c15:formulaRef>
                          <c15:sqref>'Dashboard Reference '!$Q$32</c15:sqref>
                        </c15:formulaRef>
                      </c:ext>
                    </c:extLst>
                    <c:strCache>
                      <c:ptCount val="1"/>
                      <c:pt idx="0">
                        <c:v>YAG</c:v>
                      </c:pt>
                    </c:strCache>
                  </c:strRef>
                </c:tx>
                <c:spPr>
                  <a:solidFill>
                    <a:schemeClr val="accent2"/>
                  </a:solidFill>
                  <a:ln>
                    <a:noFill/>
                  </a:ln>
                  <a:effectLst/>
                </c:spPr>
                <c:invertIfNegative val="0"/>
                <c:cat>
                  <c:numRef>
                    <c:extLst>
                      <c:ext uri="{02D57815-91ED-43cb-92C2-25804820EDAC}">
                        <c15:formulaRef>
                          <c15:sqref>'Dashboard Reference '!$Q$33:$Q$35</c15:sqref>
                        </c15:formulaRef>
                      </c:ext>
                    </c:extLst>
                    <c:numCache>
                      <c:formatCode>General</c:formatCode>
                      <c:ptCount val="3"/>
                      <c:pt idx="0">
                        <c:v>1</c:v>
                      </c:pt>
                      <c:pt idx="1">
                        <c:v>3</c:v>
                      </c:pt>
                      <c:pt idx="2">
                        <c:v>5</c:v>
                      </c:pt>
                    </c:numCache>
                  </c:numRef>
                </c:cat>
                <c:val>
                  <c:numRef>
                    <c:extLst>
                      <c:ext uri="{02D57815-91ED-43cb-92C2-25804820EDAC}">
                        <c15:formulaRef>
                          <c15:sqref>'Dashboard Reference '!$Q$33:$Q$35</c15:sqref>
                        </c15:formulaRef>
                      </c:ext>
                    </c:extLst>
                    <c:numCache>
                      <c:formatCode>General</c:formatCode>
                      <c:ptCount val="3"/>
                      <c:pt idx="0">
                        <c:v>1</c:v>
                      </c:pt>
                      <c:pt idx="1">
                        <c:v>3</c:v>
                      </c:pt>
                      <c:pt idx="2">
                        <c:v>5</c:v>
                      </c:pt>
                    </c:numCache>
                  </c:numRef>
                </c:val>
                <c:extLst>
                  <c:ext xmlns:c16="http://schemas.microsoft.com/office/drawing/2014/chart" uri="{C3380CC4-5D6E-409C-BE32-E72D297353CC}">
                    <c16:uniqueId val="{00000001-43E6-4DED-BBB2-7DB72EC17178}"/>
                  </c:ext>
                </c:extLst>
              </c15:ser>
            </c15:filteredBarSeries>
          </c:ext>
        </c:extLst>
      </c:barChart>
      <c:catAx>
        <c:axId val="7071974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Years After Graduating</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7195071"/>
        <c:crosses val="autoZero"/>
        <c:auto val="1"/>
        <c:lblAlgn val="ctr"/>
        <c:lblOffset val="100"/>
        <c:noMultiLvlLbl val="0"/>
      </c:catAx>
      <c:valAx>
        <c:axId val="70719507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 Squared Value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719747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Change in coefficients Regression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'Dashboard Reference '!$Q$2</c:f>
              <c:strCache>
                <c:ptCount val="1"/>
                <c:pt idx="0">
                  <c:v>Law</c:v>
                </c:pt>
              </c:strCache>
            </c:strRef>
          </c:tx>
          <c:spPr>
            <a:ln w="28575" cap="rnd">
              <a:solidFill>
                <a:schemeClr val="accent1"/>
              </a:solidFill>
              <a:round/>
            </a:ln>
            <a:effectLst/>
          </c:spPr>
          <c:marker>
            <c:symbol val="circle"/>
            <c:size val="6"/>
            <c:spPr>
              <a:solidFill>
                <a:schemeClr val="accent1"/>
              </a:solidFill>
              <a:ln w="9525">
                <a:solidFill>
                  <a:schemeClr val="accent1"/>
                </a:solidFill>
              </a:ln>
              <a:effectLst/>
            </c:spPr>
          </c:marker>
          <c:cat>
            <c:numRef>
              <c:f>'Dashboard Reference '!$P$3:$P$5</c:f>
              <c:numCache>
                <c:formatCode>General</c:formatCode>
                <c:ptCount val="3"/>
                <c:pt idx="0">
                  <c:v>1</c:v>
                </c:pt>
                <c:pt idx="1">
                  <c:v>3</c:v>
                </c:pt>
                <c:pt idx="2">
                  <c:v>5</c:v>
                </c:pt>
              </c:numCache>
            </c:numRef>
          </c:cat>
          <c:val>
            <c:numRef>
              <c:f>'Dashboard Reference '!$Q$3:$Q$5</c:f>
              <c:numCache>
                <c:formatCode>General</c:formatCode>
                <c:ptCount val="3"/>
                <c:pt idx="0">
                  <c:v>15455.878843450351</c:v>
                </c:pt>
                <c:pt idx="1">
                  <c:v>17007.690801132994</c:v>
                </c:pt>
                <c:pt idx="2">
                  <c:v>18969.694153087527</c:v>
                </c:pt>
              </c:numCache>
            </c:numRef>
          </c:val>
          <c:smooth val="0"/>
          <c:extLst>
            <c:ext xmlns:c16="http://schemas.microsoft.com/office/drawing/2014/chart" uri="{C3380CC4-5D6E-409C-BE32-E72D297353CC}">
              <c16:uniqueId val="{00000000-0F83-434D-ADB7-D13716779F7A}"/>
            </c:ext>
          </c:extLst>
        </c:ser>
        <c:ser>
          <c:idx val="1"/>
          <c:order val="1"/>
          <c:tx>
            <c:strRef>
              <c:f>'Dashboard Reference '!$R$2</c:f>
              <c:strCache>
                <c:ptCount val="1"/>
                <c:pt idx="0">
                  <c:v>Psychology</c:v>
                </c:pt>
              </c:strCache>
            </c:strRef>
          </c:tx>
          <c:spPr>
            <a:ln w="28575" cap="rnd">
              <a:solidFill>
                <a:schemeClr val="accent2"/>
              </a:solidFill>
              <a:round/>
            </a:ln>
            <a:effectLst/>
          </c:spPr>
          <c:marker>
            <c:symbol val="circle"/>
            <c:size val="6"/>
            <c:spPr>
              <a:solidFill>
                <a:schemeClr val="accent2"/>
              </a:solidFill>
              <a:ln w="9525">
                <a:solidFill>
                  <a:schemeClr val="accent2"/>
                </a:solidFill>
              </a:ln>
              <a:effectLst/>
            </c:spPr>
          </c:marker>
          <c:cat>
            <c:numRef>
              <c:f>'Dashboard Reference '!$P$3:$P$5</c:f>
              <c:numCache>
                <c:formatCode>General</c:formatCode>
                <c:ptCount val="3"/>
                <c:pt idx="0">
                  <c:v>1</c:v>
                </c:pt>
                <c:pt idx="1">
                  <c:v>3</c:v>
                </c:pt>
                <c:pt idx="2">
                  <c:v>5</c:v>
                </c:pt>
              </c:numCache>
            </c:numRef>
          </c:cat>
          <c:val>
            <c:numRef>
              <c:f>'Dashboard Reference '!$R$3:$R$5</c:f>
              <c:numCache>
                <c:formatCode>General</c:formatCode>
                <c:ptCount val="3"/>
                <c:pt idx="0">
                  <c:v>-1852.4695899709807</c:v>
                </c:pt>
                <c:pt idx="1">
                  <c:v>-4092.3922569818528</c:v>
                </c:pt>
                <c:pt idx="2">
                  <c:v>-7373.2818064249595</c:v>
                </c:pt>
              </c:numCache>
            </c:numRef>
          </c:val>
          <c:smooth val="0"/>
          <c:extLst>
            <c:ext xmlns:c16="http://schemas.microsoft.com/office/drawing/2014/chart" uri="{C3380CC4-5D6E-409C-BE32-E72D297353CC}">
              <c16:uniqueId val="{00000001-0F83-434D-ADB7-D13716779F7A}"/>
            </c:ext>
          </c:extLst>
        </c:ser>
        <c:ser>
          <c:idx val="2"/>
          <c:order val="2"/>
          <c:tx>
            <c:strRef>
              <c:f>'Dashboard Reference '!$S$2</c:f>
              <c:strCache>
                <c:ptCount val="1"/>
                <c:pt idx="0">
                  <c:v>Computing</c:v>
                </c:pt>
              </c:strCache>
            </c:strRef>
          </c:tx>
          <c:spPr>
            <a:ln w="28575" cap="rnd">
              <a:solidFill>
                <a:schemeClr val="accent3"/>
              </a:solidFill>
              <a:round/>
            </a:ln>
            <a:effectLst/>
          </c:spPr>
          <c:marker>
            <c:symbol val="circle"/>
            <c:size val="6"/>
            <c:spPr>
              <a:solidFill>
                <a:schemeClr val="accent3"/>
              </a:solidFill>
              <a:ln w="9525">
                <a:solidFill>
                  <a:schemeClr val="accent3"/>
                </a:solidFill>
              </a:ln>
              <a:effectLst/>
            </c:spPr>
          </c:marker>
          <c:cat>
            <c:numRef>
              <c:f>'Dashboard Reference '!$P$3:$P$5</c:f>
              <c:numCache>
                <c:formatCode>General</c:formatCode>
                <c:ptCount val="3"/>
                <c:pt idx="0">
                  <c:v>1</c:v>
                </c:pt>
                <c:pt idx="1">
                  <c:v>3</c:v>
                </c:pt>
                <c:pt idx="2">
                  <c:v>5</c:v>
                </c:pt>
              </c:numCache>
            </c:numRef>
          </c:cat>
          <c:val>
            <c:numRef>
              <c:f>'Dashboard Reference '!$S$3:$S$5</c:f>
              <c:numCache>
                <c:formatCode>General</c:formatCode>
                <c:ptCount val="3"/>
                <c:pt idx="0">
                  <c:v>8650.6302622215135</c:v>
                </c:pt>
                <c:pt idx="1">
                  <c:v>9244.8165306118317</c:v>
                </c:pt>
                <c:pt idx="2">
                  <c:v>8976.46096645535</c:v>
                </c:pt>
              </c:numCache>
            </c:numRef>
          </c:val>
          <c:smooth val="0"/>
          <c:extLst>
            <c:ext xmlns:c16="http://schemas.microsoft.com/office/drawing/2014/chart" uri="{C3380CC4-5D6E-409C-BE32-E72D297353CC}">
              <c16:uniqueId val="{00000002-0F83-434D-ADB7-D13716779F7A}"/>
            </c:ext>
          </c:extLst>
        </c:ser>
        <c:ser>
          <c:idx val="3"/>
          <c:order val="3"/>
          <c:tx>
            <c:strRef>
              <c:f>'Dashboard Reference '!$T$2</c:f>
              <c:strCache>
                <c:ptCount val="1"/>
                <c:pt idx="0">
                  <c:v>Bio Sci</c:v>
                </c:pt>
              </c:strCache>
            </c:strRef>
          </c:tx>
          <c:spPr>
            <a:ln w="28575" cap="rnd">
              <a:solidFill>
                <a:schemeClr val="accent4"/>
              </a:solidFill>
              <a:round/>
            </a:ln>
            <a:effectLst/>
          </c:spPr>
          <c:marker>
            <c:symbol val="circle"/>
            <c:size val="6"/>
            <c:spPr>
              <a:solidFill>
                <a:schemeClr val="accent4"/>
              </a:solidFill>
              <a:ln w="9525">
                <a:solidFill>
                  <a:schemeClr val="accent4"/>
                </a:solidFill>
              </a:ln>
              <a:effectLst/>
            </c:spPr>
          </c:marker>
          <c:cat>
            <c:numRef>
              <c:f>'Dashboard Reference '!$P$3:$P$5</c:f>
              <c:numCache>
                <c:formatCode>General</c:formatCode>
                <c:ptCount val="3"/>
                <c:pt idx="0">
                  <c:v>1</c:v>
                </c:pt>
                <c:pt idx="1">
                  <c:v>3</c:v>
                </c:pt>
                <c:pt idx="2">
                  <c:v>5</c:v>
                </c:pt>
              </c:numCache>
            </c:numRef>
          </c:cat>
          <c:val>
            <c:numRef>
              <c:f>'Dashboard Reference '!$T$3:$T$5</c:f>
              <c:numCache>
                <c:formatCode>General</c:formatCode>
                <c:ptCount val="3"/>
                <c:pt idx="0">
                  <c:v>-212.72467655708573</c:v>
                </c:pt>
                <c:pt idx="1">
                  <c:v>-2457.9459966867316</c:v>
                </c:pt>
                <c:pt idx="2">
                  <c:v>-5929.8576392739642</c:v>
                </c:pt>
              </c:numCache>
            </c:numRef>
          </c:val>
          <c:smooth val="0"/>
          <c:extLst>
            <c:ext xmlns:c16="http://schemas.microsoft.com/office/drawing/2014/chart" uri="{C3380CC4-5D6E-409C-BE32-E72D297353CC}">
              <c16:uniqueId val="{00000003-0F83-434D-ADB7-D13716779F7A}"/>
            </c:ext>
          </c:extLst>
        </c:ser>
        <c:ser>
          <c:idx val="4"/>
          <c:order val="4"/>
          <c:tx>
            <c:strRef>
              <c:f>'Dashboard Reference '!$U$2</c:f>
              <c:strCache>
                <c:ptCount val="1"/>
                <c:pt idx="0">
                  <c:v>Creative Arts and Design</c:v>
                </c:pt>
              </c:strCache>
            </c:strRef>
          </c:tx>
          <c:spPr>
            <a:ln w="28575" cap="rnd">
              <a:solidFill>
                <a:schemeClr val="accent5"/>
              </a:solidFill>
              <a:round/>
            </a:ln>
            <a:effectLst/>
          </c:spPr>
          <c:marker>
            <c:symbol val="circle"/>
            <c:size val="6"/>
            <c:spPr>
              <a:solidFill>
                <a:schemeClr val="accent5"/>
              </a:solidFill>
              <a:ln w="9525">
                <a:solidFill>
                  <a:schemeClr val="accent5"/>
                </a:solidFill>
              </a:ln>
              <a:effectLst/>
            </c:spPr>
          </c:marker>
          <c:cat>
            <c:numRef>
              <c:f>'Dashboard Reference '!$P$3:$P$5</c:f>
              <c:numCache>
                <c:formatCode>General</c:formatCode>
                <c:ptCount val="3"/>
                <c:pt idx="0">
                  <c:v>1</c:v>
                </c:pt>
                <c:pt idx="1">
                  <c:v>3</c:v>
                </c:pt>
                <c:pt idx="2">
                  <c:v>5</c:v>
                </c:pt>
              </c:numCache>
            </c:numRef>
          </c:cat>
          <c:val>
            <c:numRef>
              <c:f>'Dashboard Reference '!$U$3:$U$5</c:f>
              <c:numCache>
                <c:formatCode>General</c:formatCode>
                <c:ptCount val="3"/>
                <c:pt idx="0">
                  <c:v>-3602.0513038084159</c:v>
                </c:pt>
                <c:pt idx="1">
                  <c:v>-7941.2016733783867</c:v>
                </c:pt>
                <c:pt idx="2">
                  <c:v>-12870.45571204205</c:v>
                </c:pt>
              </c:numCache>
            </c:numRef>
          </c:val>
          <c:smooth val="0"/>
          <c:extLst>
            <c:ext xmlns:c16="http://schemas.microsoft.com/office/drawing/2014/chart" uri="{C3380CC4-5D6E-409C-BE32-E72D297353CC}">
              <c16:uniqueId val="{00000004-0F83-434D-ADB7-D13716779F7A}"/>
            </c:ext>
          </c:extLst>
        </c:ser>
        <c:dLbls>
          <c:showLegendKey val="0"/>
          <c:showVal val="0"/>
          <c:showCatName val="0"/>
          <c:showSerName val="0"/>
          <c:showPercent val="0"/>
          <c:showBubbleSize val="0"/>
        </c:dLbls>
        <c:marker val="1"/>
        <c:smooth val="0"/>
        <c:axId val="104684039"/>
        <c:axId val="104690183"/>
      </c:lineChart>
      <c:catAx>
        <c:axId val="1046840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Years After Graduating</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690183"/>
        <c:crosses val="autoZero"/>
        <c:auto val="1"/>
        <c:lblAlgn val="ctr"/>
        <c:lblOffset val="100"/>
        <c:noMultiLvlLbl val="0"/>
      </c:catAx>
      <c:valAx>
        <c:axId val="1046901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Predicted Salary with Guardian Score of 0</a:t>
                </a:r>
              </a:p>
            </c:rich>
          </c:tx>
          <c:layout>
            <c:manualLayout>
              <c:xMode val="edge"/>
              <c:yMode val="edge"/>
              <c:x val="2.5758015645028269E-2"/>
              <c:y val="0.108950777122457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6840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[MANG 1040 Group 1 Excel model.xlsx]Dashboard Reference !PivotTable9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Employment</a:t>
            </a:r>
            <a:r>
              <a:rPr lang="en-US" baseline="0"/>
              <a:t> Rate After 15 Months by Degree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tx2">
              <a:lumMod val="25000"/>
              <a:lumOff val="75000"/>
            </a:schemeClr>
          </a:solidFill>
          <a:ln>
            <a:noFill/>
          </a:ln>
          <a:effectLst/>
        </c:spPr>
      </c:pivotFmt>
      <c:pivotFmt>
        <c:idx val="3"/>
        <c:spPr>
          <a:solidFill>
            <a:schemeClr val="tx2">
              <a:lumMod val="25000"/>
              <a:lumOff val="75000"/>
            </a:schemeClr>
          </a:solidFill>
          <a:ln>
            <a:noFill/>
          </a:ln>
          <a:effectLst/>
        </c:spPr>
      </c:pivotFmt>
      <c:pivotFmt>
        <c:idx val="4"/>
        <c:spPr>
          <a:solidFill>
            <a:schemeClr val="tx2">
              <a:lumMod val="25000"/>
              <a:lumOff val="75000"/>
            </a:schemeClr>
          </a:solidFill>
          <a:ln>
            <a:noFill/>
          </a:ln>
          <a:effectLst/>
        </c:spPr>
      </c:pivotFmt>
      <c:pivotFmt>
        <c:idx val="5"/>
        <c:spPr>
          <a:solidFill>
            <a:schemeClr val="tx2">
              <a:lumMod val="25000"/>
              <a:lumOff val="75000"/>
            </a:schemeClr>
          </a:solidFill>
          <a:ln>
            <a:noFill/>
          </a:ln>
          <a:effectLst/>
        </c:spPr>
      </c:pivotFmt>
      <c:pivotFmt>
        <c:idx val="6"/>
        <c:spPr>
          <a:solidFill>
            <a:schemeClr val="tx2">
              <a:lumMod val="25000"/>
              <a:lumOff val="75000"/>
            </a:schemeClr>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tx2">
              <a:lumMod val="25000"/>
              <a:lumOff val="75000"/>
            </a:schemeClr>
          </a:solidFill>
          <a:ln>
            <a:noFill/>
          </a:ln>
          <a:effectLst/>
        </c:spPr>
      </c:pivotFmt>
      <c:pivotFmt>
        <c:idx val="9"/>
        <c:spPr>
          <a:solidFill>
            <a:schemeClr val="accent1"/>
          </a:solidFill>
          <a:ln>
            <a:noFill/>
          </a:ln>
          <a:effectLst/>
        </c:spPr>
      </c:pivotFmt>
      <c:pivotFmt>
        <c:idx val="10"/>
        <c:spPr>
          <a:solidFill>
            <a:schemeClr val="tx2">
              <a:lumMod val="25000"/>
              <a:lumOff val="75000"/>
            </a:schemeClr>
          </a:solidFill>
          <a:ln>
            <a:noFill/>
          </a:ln>
          <a:effectLst/>
        </c:spPr>
      </c:pivotFmt>
      <c:pivotFmt>
        <c:idx val="11"/>
        <c:spPr>
          <a:solidFill>
            <a:schemeClr val="tx2">
              <a:lumMod val="25000"/>
              <a:lumOff val="75000"/>
            </a:schemeClr>
          </a:solidFill>
          <a:ln>
            <a:noFill/>
          </a:ln>
          <a:effectLst/>
        </c:spPr>
      </c:pivotFmt>
      <c:pivotFmt>
        <c:idx val="12"/>
        <c:spPr>
          <a:solidFill>
            <a:schemeClr val="tx2">
              <a:lumMod val="25000"/>
              <a:lumOff val="75000"/>
            </a:schemeClr>
          </a:solidFill>
          <a:ln>
            <a:noFill/>
          </a:ln>
          <a:effectLst/>
        </c:spPr>
      </c:pivotFmt>
      <c:pivotFmt>
        <c:idx val="13"/>
        <c:spPr>
          <a:solidFill>
            <a:schemeClr val="tx2">
              <a:lumMod val="25000"/>
              <a:lumOff val="75000"/>
            </a:schemeClr>
          </a:solidFill>
          <a:ln>
            <a:noFill/>
          </a:ln>
          <a:effectLst/>
        </c:spPr>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tx2">
              <a:lumMod val="25000"/>
              <a:lumOff val="75000"/>
            </a:schemeClr>
          </a:solidFill>
          <a:ln>
            <a:noFill/>
          </a:ln>
          <a:effectLst/>
        </c:spPr>
      </c:pivotFmt>
      <c:pivotFmt>
        <c:idx val="16"/>
        <c:spPr>
          <a:solidFill>
            <a:schemeClr val="accent1"/>
          </a:solidFill>
          <a:ln>
            <a:noFill/>
          </a:ln>
          <a:effectLst/>
        </c:spPr>
      </c:pivotFmt>
      <c:pivotFmt>
        <c:idx val="17"/>
        <c:spPr>
          <a:solidFill>
            <a:schemeClr val="tx2">
              <a:lumMod val="25000"/>
              <a:lumOff val="75000"/>
            </a:schemeClr>
          </a:solidFill>
          <a:ln>
            <a:noFill/>
          </a:ln>
          <a:effectLst/>
        </c:spPr>
      </c:pivotFmt>
      <c:pivotFmt>
        <c:idx val="18"/>
        <c:spPr>
          <a:solidFill>
            <a:schemeClr val="tx2">
              <a:lumMod val="25000"/>
              <a:lumOff val="75000"/>
            </a:schemeClr>
          </a:solidFill>
          <a:ln>
            <a:noFill/>
          </a:ln>
          <a:effectLst/>
        </c:spPr>
      </c:pivotFmt>
      <c:pivotFmt>
        <c:idx val="19"/>
        <c:spPr>
          <a:solidFill>
            <a:schemeClr val="tx2">
              <a:lumMod val="25000"/>
              <a:lumOff val="75000"/>
            </a:schemeClr>
          </a:solidFill>
          <a:ln>
            <a:noFill/>
          </a:ln>
          <a:effectLst/>
        </c:spPr>
      </c:pivotFmt>
      <c:pivotFmt>
        <c:idx val="20"/>
        <c:spPr>
          <a:solidFill>
            <a:schemeClr val="tx2">
              <a:lumMod val="25000"/>
              <a:lumOff val="75000"/>
            </a:schemeClr>
          </a:solidFill>
          <a:ln>
            <a:noFill/>
          </a:ln>
          <a:effectLst/>
        </c:spPr>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tx2">
              <a:lumMod val="25000"/>
              <a:lumOff val="75000"/>
            </a:schemeClr>
          </a:solidFill>
          <a:ln>
            <a:noFill/>
          </a:ln>
          <a:effectLst/>
        </c:spPr>
      </c:pivotFmt>
      <c:pivotFmt>
        <c:idx val="23"/>
        <c:spPr>
          <a:solidFill>
            <a:schemeClr val="accent1"/>
          </a:solidFill>
          <a:ln>
            <a:noFill/>
          </a:ln>
          <a:effectLst/>
        </c:spPr>
      </c:pivotFmt>
      <c:pivotFmt>
        <c:idx val="24"/>
        <c:spPr>
          <a:solidFill>
            <a:schemeClr val="tx2">
              <a:lumMod val="25000"/>
              <a:lumOff val="75000"/>
            </a:schemeClr>
          </a:solidFill>
          <a:ln>
            <a:noFill/>
          </a:ln>
          <a:effectLst/>
        </c:spPr>
      </c:pivotFmt>
      <c:pivotFmt>
        <c:idx val="25"/>
        <c:spPr>
          <a:solidFill>
            <a:schemeClr val="tx2">
              <a:lumMod val="25000"/>
              <a:lumOff val="75000"/>
            </a:schemeClr>
          </a:solidFill>
          <a:ln>
            <a:noFill/>
          </a:ln>
          <a:effectLst/>
        </c:spPr>
      </c:pivotFmt>
      <c:pivotFmt>
        <c:idx val="26"/>
        <c:spPr>
          <a:solidFill>
            <a:schemeClr val="tx2">
              <a:lumMod val="25000"/>
              <a:lumOff val="75000"/>
            </a:schemeClr>
          </a:solidFill>
          <a:ln>
            <a:noFill/>
          </a:ln>
          <a:effectLst/>
        </c:spPr>
      </c:pivotFmt>
      <c:pivotFmt>
        <c:idx val="27"/>
        <c:spPr>
          <a:solidFill>
            <a:schemeClr val="tx2">
              <a:lumMod val="25000"/>
              <a:lumOff val="75000"/>
            </a:schemeClr>
          </a:solidFill>
          <a:ln>
            <a:noFill/>
          </a:ln>
          <a:effectLst/>
        </c:spPr>
      </c:pivotFmt>
    </c:pivotFmts>
    <c:plotArea>
      <c:layout/>
      <c:barChart>
        <c:barDir val="col"/>
        <c:grouping val="clustered"/>
        <c:varyColors val="0"/>
        <c:ser>
          <c:idx val="0"/>
          <c:order val="0"/>
          <c:tx>
            <c:strRef>
              <c:f>'Dashboard Reference '!$Z$2</c:f>
              <c:strCache>
                <c:ptCount val="1"/>
                <c:pt idx="0">
                  <c:v>Total</c:v>
                </c:pt>
              </c:strCache>
            </c:strRef>
          </c:tx>
          <c:spPr>
            <a:solidFill>
              <a:schemeClr val="accent1"/>
            </a:solidFill>
            <a:ln>
              <a:noFill/>
            </a:ln>
            <a:effectLst/>
          </c:spPr>
          <c:invertIfNegative val="0"/>
          <c:dPt>
            <c:idx val="0"/>
            <c:invertIfNegative val="0"/>
            <c:bubble3D val="0"/>
            <c:spPr>
              <a:solidFill>
                <a:schemeClr val="tx2">
                  <a:lumMod val="25000"/>
                  <a:lumOff val="75000"/>
                </a:schemeClr>
              </a:solidFill>
              <a:ln>
                <a:noFill/>
              </a:ln>
              <a:effectLst/>
            </c:spPr>
            <c:extLst>
              <c:ext xmlns:c16="http://schemas.microsoft.com/office/drawing/2014/chart" uri="{C3380CC4-5D6E-409C-BE32-E72D297353CC}">
                <c16:uniqueId val="{00000001-B1A6-40D3-976A-E0D64ACC63D5}"/>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3-B1A6-40D3-976A-E0D64ACC63D5}"/>
              </c:ext>
            </c:extLst>
          </c:dPt>
          <c:dPt>
            <c:idx val="2"/>
            <c:invertIfNegative val="0"/>
            <c:bubble3D val="0"/>
            <c:spPr>
              <a:solidFill>
                <a:schemeClr val="tx2">
                  <a:lumMod val="25000"/>
                  <a:lumOff val="75000"/>
                </a:schemeClr>
              </a:solidFill>
              <a:ln>
                <a:noFill/>
              </a:ln>
              <a:effectLst/>
            </c:spPr>
            <c:extLst>
              <c:ext xmlns:c16="http://schemas.microsoft.com/office/drawing/2014/chart" uri="{C3380CC4-5D6E-409C-BE32-E72D297353CC}">
                <c16:uniqueId val="{00000005-B1A6-40D3-976A-E0D64ACC63D5}"/>
              </c:ext>
            </c:extLst>
          </c:dPt>
          <c:dPt>
            <c:idx val="4"/>
            <c:invertIfNegative val="0"/>
            <c:bubble3D val="0"/>
            <c:spPr>
              <a:solidFill>
                <a:schemeClr val="tx2">
                  <a:lumMod val="25000"/>
                  <a:lumOff val="75000"/>
                </a:schemeClr>
              </a:solidFill>
              <a:ln>
                <a:noFill/>
              </a:ln>
              <a:effectLst/>
            </c:spPr>
            <c:extLst>
              <c:ext xmlns:c16="http://schemas.microsoft.com/office/drawing/2014/chart" uri="{C3380CC4-5D6E-409C-BE32-E72D297353CC}">
                <c16:uniqueId val="{00000007-B1A6-40D3-976A-E0D64ACC63D5}"/>
              </c:ext>
            </c:extLst>
          </c:dPt>
          <c:dPt>
            <c:idx val="6"/>
            <c:invertIfNegative val="0"/>
            <c:bubble3D val="0"/>
            <c:spPr>
              <a:solidFill>
                <a:schemeClr val="tx2">
                  <a:lumMod val="25000"/>
                  <a:lumOff val="75000"/>
                </a:schemeClr>
              </a:solidFill>
              <a:ln>
                <a:noFill/>
              </a:ln>
              <a:effectLst/>
            </c:spPr>
            <c:extLst>
              <c:ext xmlns:c16="http://schemas.microsoft.com/office/drawing/2014/chart" uri="{C3380CC4-5D6E-409C-BE32-E72D297353CC}">
                <c16:uniqueId val="{00000009-B1A6-40D3-976A-E0D64ACC63D5}"/>
              </c:ext>
            </c:extLst>
          </c:dPt>
          <c:dPt>
            <c:idx val="8"/>
            <c:invertIfNegative val="0"/>
            <c:bubble3D val="0"/>
            <c:spPr>
              <a:solidFill>
                <a:schemeClr val="tx2">
                  <a:lumMod val="25000"/>
                  <a:lumOff val="75000"/>
                </a:schemeClr>
              </a:solidFill>
              <a:ln>
                <a:noFill/>
              </a:ln>
              <a:effectLst/>
            </c:spPr>
            <c:extLst>
              <c:ext xmlns:c16="http://schemas.microsoft.com/office/drawing/2014/chart" uri="{C3380CC4-5D6E-409C-BE32-E72D297353CC}">
                <c16:uniqueId val="{0000000B-B1A6-40D3-976A-E0D64ACC63D5}"/>
              </c:ext>
            </c:extLst>
          </c:dPt>
          <c:cat>
            <c:multiLvlStrRef>
              <c:f>'Dashboard Reference '!$Y$3:$Y$18</c:f>
              <c:multiLvlStrCache>
                <c:ptCount val="10"/>
                <c:lvl>
                  <c:pt idx="0">
                    <c:v>Bottom 20</c:v>
                  </c:pt>
                  <c:pt idx="1">
                    <c:v>Top 20</c:v>
                  </c:pt>
                  <c:pt idx="2">
                    <c:v>Bottom 20</c:v>
                  </c:pt>
                  <c:pt idx="3">
                    <c:v>Top 20</c:v>
                  </c:pt>
                  <c:pt idx="4">
                    <c:v>Bottom 20</c:v>
                  </c:pt>
                  <c:pt idx="5">
                    <c:v>Top 20</c:v>
                  </c:pt>
                  <c:pt idx="6">
                    <c:v>Bottom 20</c:v>
                  </c:pt>
                  <c:pt idx="7">
                    <c:v>Top 20</c:v>
                  </c:pt>
                  <c:pt idx="8">
                    <c:v>Bottom 20</c:v>
                  </c:pt>
                  <c:pt idx="9">
                    <c:v>Top 20</c:v>
                  </c:pt>
                </c:lvl>
                <c:lvl>
                  <c:pt idx="0">
                    <c:v>Biological and Sport Sciences</c:v>
                  </c:pt>
                  <c:pt idx="2">
                    <c:v>Computing</c:v>
                  </c:pt>
                  <c:pt idx="4">
                    <c:v>Design and Creative Performing Arts</c:v>
                  </c:pt>
                  <c:pt idx="6">
                    <c:v>Law</c:v>
                  </c:pt>
                  <c:pt idx="8">
                    <c:v>Psychology</c:v>
                  </c:pt>
                </c:lvl>
              </c:multiLvlStrCache>
            </c:multiLvlStrRef>
          </c:cat>
          <c:val>
            <c:numRef>
              <c:f>'Dashboard Reference '!$Z$3:$Z$18</c:f>
              <c:numCache>
                <c:formatCode>General</c:formatCode>
                <c:ptCount val="10"/>
                <c:pt idx="0">
                  <c:v>73.928571428571402</c:v>
                </c:pt>
                <c:pt idx="1">
                  <c:v>87.052631578947341</c:v>
                </c:pt>
                <c:pt idx="2">
                  <c:v>78.7222222222222</c:v>
                </c:pt>
                <c:pt idx="3">
                  <c:v>93.631578947368382</c:v>
                </c:pt>
                <c:pt idx="4">
                  <c:v>64.769230769230745</c:v>
                </c:pt>
                <c:pt idx="5">
                  <c:v>76.533333333333317</c:v>
                </c:pt>
                <c:pt idx="6">
                  <c:v>76.647058823529434</c:v>
                </c:pt>
                <c:pt idx="7">
                  <c:v>88.578947368421055</c:v>
                </c:pt>
                <c:pt idx="8">
                  <c:v>65.7777777777778</c:v>
                </c:pt>
                <c:pt idx="9">
                  <c:v>81.473684210526301</c:v>
                </c:pt>
              </c:numCache>
            </c:numRef>
          </c:val>
          <c:extLst>
            <c:ext xmlns:c16="http://schemas.microsoft.com/office/drawing/2014/chart" uri="{C3380CC4-5D6E-409C-BE32-E72D297353CC}">
              <c16:uniqueId val="{0000000C-B1A6-40D3-976A-E0D64ACC63D5}"/>
            </c:ext>
          </c:extLst>
        </c:ser>
        <c:dLbls>
          <c:showLegendKey val="0"/>
          <c:showVal val="0"/>
          <c:showCatName val="0"/>
          <c:showSerName val="0"/>
          <c:showPercent val="0"/>
          <c:showBubbleSize val="0"/>
        </c:dLbls>
        <c:gapWidth val="219"/>
        <c:overlap val="-27"/>
        <c:axId val="1408437504"/>
        <c:axId val="1408437984"/>
      </c:barChart>
      <c:catAx>
        <c:axId val="14084375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Degree's</a:t>
                </a:r>
              </a:p>
            </c:rich>
          </c:tx>
          <c:layout>
            <c:manualLayout>
              <c:xMode val="edge"/>
              <c:yMode val="edge"/>
              <c:x val="0.50405661534515089"/>
              <c:y val="0.8591853449707680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8437984"/>
        <c:crosses val="autoZero"/>
        <c:auto val="1"/>
        <c:lblAlgn val="ctr"/>
        <c:lblOffset val="100"/>
        <c:noMultiLvlLbl val="0"/>
      </c:catAx>
      <c:valAx>
        <c:axId val="14084379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Percentage (%) of Employed Graduates After 15 Months</a:t>
                </a:r>
              </a:p>
            </c:rich>
          </c:tx>
          <c:layout>
            <c:manualLayout>
              <c:xMode val="edge"/>
              <c:yMode val="edge"/>
              <c:x val="8.0929120779354574E-3"/>
              <c:y val="0.1456272105870272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8437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Comparison</a:t>
            </a:r>
            <a:r>
              <a:rPr lang="en-GB" baseline="0"/>
              <a:t> between top 20 and bottom 20 average ROI</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barChart>
        <c:barDir val="col"/>
        <c:grouping val="clustered"/>
        <c:varyColors val="0"/>
        <c:ser>
          <c:idx val="0"/>
          <c:order val="0"/>
          <c:tx>
            <c:v>Top 20 Average ROI</c:v>
          </c:tx>
          <c:spPr>
            <a:solidFill>
              <a:schemeClr val="accent1"/>
            </a:solidFill>
            <a:ln>
              <a:noFill/>
            </a:ln>
            <a:effectLst/>
          </c:spPr>
          <c:invertIfNegative val="0"/>
          <c:cat>
            <c:strLit>
              <c:ptCount val="5"/>
              <c:pt idx="0">
                <c:v>Law</c:v>
              </c:pt>
              <c:pt idx="1">
                <c:v>Psychology</c:v>
              </c:pt>
              <c:pt idx="2">
                <c:v>Computing</c:v>
              </c:pt>
              <c:pt idx="3">
                <c:v>Biosciences</c:v>
              </c:pt>
              <c:pt idx="4">
                <c:v>Creative arts and design</c:v>
              </c:pt>
            </c:strLit>
          </c:cat>
          <c:val>
            <c:numLit>
              <c:formatCode>General</c:formatCode>
              <c:ptCount val="5"/>
              <c:pt idx="0">
                <c:v>1.3457621100244779</c:v>
              </c:pt>
              <c:pt idx="1">
                <c:v>1.1179493980620572</c:v>
              </c:pt>
              <c:pt idx="2">
                <c:v>1.877280762714389</c:v>
              </c:pt>
              <c:pt idx="3">
                <c:v>1.2179765435871053</c:v>
              </c:pt>
              <c:pt idx="4">
                <c:v>0.89957181759210525</c:v>
              </c:pt>
            </c:numLit>
          </c:val>
          <c:extLst>
            <c:ext xmlns:c16="http://schemas.microsoft.com/office/drawing/2014/chart" uri="{C3380CC4-5D6E-409C-BE32-E72D297353CC}">
              <c16:uniqueId val="{00000000-3BD8-443A-B7F7-02C10ECEDDC1}"/>
            </c:ext>
          </c:extLst>
        </c:ser>
        <c:ser>
          <c:idx val="1"/>
          <c:order val="1"/>
          <c:tx>
            <c:v>Bottom 20 Average ROI</c:v>
          </c:tx>
          <c:spPr>
            <a:solidFill>
              <a:schemeClr val="accent2"/>
            </a:solidFill>
            <a:ln>
              <a:noFill/>
            </a:ln>
            <a:effectLst/>
          </c:spPr>
          <c:invertIfNegative val="0"/>
          <c:cat>
            <c:strLit>
              <c:ptCount val="5"/>
              <c:pt idx="0">
                <c:v>Law</c:v>
              </c:pt>
              <c:pt idx="1">
                <c:v>Psychology</c:v>
              </c:pt>
              <c:pt idx="2">
                <c:v>Computing</c:v>
              </c:pt>
              <c:pt idx="3">
                <c:v>Biosciences</c:v>
              </c:pt>
              <c:pt idx="4">
                <c:v>Creative arts and design</c:v>
              </c:pt>
            </c:strLit>
          </c:cat>
          <c:val>
            <c:numLit>
              <c:formatCode>General</c:formatCode>
              <c:ptCount val="5"/>
              <c:pt idx="0">
                <c:v>0.98881380002915387</c:v>
              </c:pt>
              <c:pt idx="1">
                <c:v>0.93974529489784508</c:v>
              </c:pt>
              <c:pt idx="2">
                <c:v>1.1800396748603033</c:v>
              </c:pt>
              <c:pt idx="3">
                <c:v>1.0318330099925412</c:v>
              </c:pt>
              <c:pt idx="4">
                <c:v>0.93135803486910507</c:v>
              </c:pt>
            </c:numLit>
          </c:val>
          <c:extLst>
            <c:ext xmlns:c16="http://schemas.microsoft.com/office/drawing/2014/chart" uri="{C3380CC4-5D6E-409C-BE32-E72D297353CC}">
              <c16:uniqueId val="{00000001-3BD8-443A-B7F7-02C10ECEDDC1}"/>
            </c:ext>
          </c:extLst>
        </c:ser>
        <c:dLbls>
          <c:showLegendKey val="0"/>
          <c:showVal val="0"/>
          <c:showCatName val="0"/>
          <c:showSerName val="0"/>
          <c:showPercent val="0"/>
          <c:showBubbleSize val="0"/>
        </c:dLbls>
        <c:gapWidth val="219"/>
        <c:overlap val="-27"/>
        <c:axId val="1407252688"/>
        <c:axId val="1407252208"/>
      </c:barChart>
      <c:catAx>
        <c:axId val="14072526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Degree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7252208"/>
        <c:crosses val="autoZero"/>
        <c:auto val="1"/>
        <c:lblAlgn val="ctr"/>
        <c:lblOffset val="100"/>
        <c:noMultiLvlLbl val="0"/>
      </c:catAx>
      <c:valAx>
        <c:axId val="140725220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ROI</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72526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Career Annual Growth 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Model!$AE$2</c:f>
              <c:strCache>
                <c:ptCount val="1"/>
                <c:pt idx="0">
                  <c:v>Avg CAGR</c:v>
                </c:pt>
              </c:strCache>
            </c:strRef>
          </c:tx>
          <c:spPr>
            <a:solidFill>
              <a:schemeClr val="accent1"/>
            </a:solidFill>
            <a:ln>
              <a:noFill/>
            </a:ln>
            <a:effectLst/>
          </c:spPr>
          <c:invertIfNegative val="0"/>
          <c:cat>
            <c:strRef>
              <c:f>Model!$AD$3:$AD$7</c:f>
              <c:strCache>
                <c:ptCount val="5"/>
                <c:pt idx="0">
                  <c:v>Law</c:v>
                </c:pt>
                <c:pt idx="1">
                  <c:v>Psychology</c:v>
                </c:pt>
                <c:pt idx="2">
                  <c:v>Computing</c:v>
                </c:pt>
                <c:pt idx="3">
                  <c:v>Biosciences</c:v>
                </c:pt>
                <c:pt idx="4">
                  <c:v>Creative arts and design</c:v>
                </c:pt>
              </c:strCache>
            </c:strRef>
          </c:cat>
          <c:val>
            <c:numRef>
              <c:f>Model!$AE$3:$AE$7</c:f>
              <c:numCache>
                <c:formatCode>0.0%</c:formatCode>
                <c:ptCount val="5"/>
                <c:pt idx="0">
                  <c:v>0.10480830061235653</c:v>
                </c:pt>
                <c:pt idx="1">
                  <c:v>7.9884259136673311E-2</c:v>
                </c:pt>
                <c:pt idx="2">
                  <c:v>9.0477599452425922E-2</c:v>
                </c:pt>
                <c:pt idx="3">
                  <c:v>7.8764003208374372E-2</c:v>
                </c:pt>
                <c:pt idx="4">
                  <c:v>5.6892203665249275E-2</c:v>
                </c:pt>
              </c:numCache>
            </c:numRef>
          </c:val>
          <c:extLst>
            <c:ext xmlns:c16="http://schemas.microsoft.com/office/drawing/2014/chart" uri="{C3380CC4-5D6E-409C-BE32-E72D297353CC}">
              <c16:uniqueId val="{00000000-54DA-420B-A175-9D82CAA68B95}"/>
            </c:ext>
          </c:extLst>
        </c:ser>
        <c:dLbls>
          <c:showLegendKey val="0"/>
          <c:showVal val="0"/>
          <c:showCatName val="0"/>
          <c:showSerName val="0"/>
          <c:showPercent val="0"/>
          <c:showBubbleSize val="0"/>
        </c:dLbls>
        <c:gapWidth val="219"/>
        <c:overlap val="-27"/>
        <c:axId val="1977265535"/>
        <c:axId val="1977265087"/>
      </c:barChart>
      <c:catAx>
        <c:axId val="19772655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Degree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E"/>
          </a:p>
        </c:txPr>
        <c:crossAx val="1977265087"/>
        <c:crosses val="autoZero"/>
        <c:auto val="1"/>
        <c:lblAlgn val="ctr"/>
        <c:lblOffset val="100"/>
        <c:noMultiLvlLbl val="0"/>
      </c:catAx>
      <c:valAx>
        <c:axId val="197726508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Growth Rate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E"/>
          </a:p>
        </c:txPr>
        <c:crossAx val="197726553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AE"/>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 Squared Value Over Years After Graduating</a:t>
            </a:r>
          </a:p>
        </c:rich>
      </c:tx>
      <c:layout>
        <c:manualLayout>
          <c:xMode val="edge"/>
          <c:yMode val="edge"/>
          <c:x val="0.28829164551846098"/>
          <c:y val="3.5248215368823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'Dashboard Reference '!$P$32</c:f>
              <c:strCache>
                <c:ptCount val="1"/>
                <c:pt idx="0">
                  <c:v>R Squared Value</c:v>
                </c:pt>
              </c:strCache>
            </c:strRef>
          </c:tx>
          <c:spPr>
            <a:solidFill>
              <a:schemeClr val="accent1"/>
            </a:solidFill>
            <a:ln>
              <a:noFill/>
            </a:ln>
            <a:effectLst/>
          </c:spPr>
          <c:invertIfNegative val="0"/>
          <c:cat>
            <c:numRef>
              <c:f>'Dashboard Reference '!$Q$33:$Q$35</c:f>
              <c:numCache>
                <c:formatCode>General</c:formatCode>
                <c:ptCount val="3"/>
                <c:pt idx="0">
                  <c:v>1</c:v>
                </c:pt>
                <c:pt idx="1">
                  <c:v>3</c:v>
                </c:pt>
                <c:pt idx="2">
                  <c:v>5</c:v>
                </c:pt>
              </c:numCache>
            </c:numRef>
          </c:cat>
          <c:val>
            <c:numRef>
              <c:f>'Dashboard Reference '!$P$33:$P$35</c:f>
              <c:numCache>
                <c:formatCode>General</c:formatCode>
                <c:ptCount val="3"/>
                <c:pt idx="0">
                  <c:v>0.520233864724163</c:v>
                </c:pt>
                <c:pt idx="1">
                  <c:v>0.49922165590676826</c:v>
                </c:pt>
                <c:pt idx="2">
                  <c:v>0.48250109337867864</c:v>
                </c:pt>
              </c:numCache>
            </c:numRef>
          </c:val>
          <c:extLst>
            <c:ext xmlns:c16="http://schemas.microsoft.com/office/drawing/2014/chart" uri="{C3380CC4-5D6E-409C-BE32-E72D297353CC}">
              <c16:uniqueId val="{00000000-8EAE-4F9C-A0C3-2E9867E3C9EA}"/>
            </c:ext>
          </c:extLst>
        </c:ser>
        <c:dLbls>
          <c:showLegendKey val="0"/>
          <c:showVal val="0"/>
          <c:showCatName val="0"/>
          <c:showSerName val="0"/>
          <c:showPercent val="0"/>
          <c:showBubbleSize val="0"/>
        </c:dLbls>
        <c:gapWidth val="219"/>
        <c:overlap val="-27"/>
        <c:axId val="707197471"/>
        <c:axId val="707195071"/>
        <c:extLst>
          <c:ext xmlns:c15="http://schemas.microsoft.com/office/drawing/2012/chart" uri="{02D57815-91ED-43cb-92C2-25804820EDAC}">
            <c15:filteredBarSeries>
              <c15:ser>
                <c:idx val="1"/>
                <c:order val="1"/>
                <c:tx>
                  <c:strRef>
                    <c:extLst>
                      <c:ext uri="{02D57815-91ED-43cb-92C2-25804820EDAC}">
                        <c15:formulaRef>
                          <c15:sqref>'Dashboard Reference '!$Q$32</c15:sqref>
                        </c15:formulaRef>
                      </c:ext>
                    </c:extLst>
                    <c:strCache>
                      <c:ptCount val="1"/>
                      <c:pt idx="0">
                        <c:v>YAG</c:v>
                      </c:pt>
                    </c:strCache>
                  </c:strRef>
                </c:tx>
                <c:spPr>
                  <a:solidFill>
                    <a:schemeClr val="accent2"/>
                  </a:solidFill>
                  <a:ln>
                    <a:noFill/>
                  </a:ln>
                  <a:effectLst/>
                </c:spPr>
                <c:invertIfNegative val="0"/>
                <c:cat>
                  <c:numRef>
                    <c:extLst>
                      <c:ext uri="{02D57815-91ED-43cb-92C2-25804820EDAC}">
                        <c15:formulaRef>
                          <c15:sqref>'Dashboard Reference '!$Q$33:$Q$35</c15:sqref>
                        </c15:formulaRef>
                      </c:ext>
                    </c:extLst>
                    <c:numCache>
                      <c:formatCode>General</c:formatCode>
                      <c:ptCount val="3"/>
                      <c:pt idx="0">
                        <c:v>1</c:v>
                      </c:pt>
                      <c:pt idx="1">
                        <c:v>3</c:v>
                      </c:pt>
                      <c:pt idx="2">
                        <c:v>5</c:v>
                      </c:pt>
                    </c:numCache>
                  </c:numRef>
                </c:cat>
                <c:val>
                  <c:numRef>
                    <c:extLst>
                      <c:ext uri="{02D57815-91ED-43cb-92C2-25804820EDAC}">
                        <c15:formulaRef>
                          <c15:sqref>'Dashboard Reference '!$Q$33:$Q$35</c15:sqref>
                        </c15:formulaRef>
                      </c:ext>
                    </c:extLst>
                    <c:numCache>
                      <c:formatCode>General</c:formatCode>
                      <c:ptCount val="3"/>
                      <c:pt idx="0">
                        <c:v>1</c:v>
                      </c:pt>
                      <c:pt idx="1">
                        <c:v>3</c:v>
                      </c:pt>
                      <c:pt idx="2">
                        <c:v>5</c:v>
                      </c:pt>
                    </c:numCache>
                  </c:numRef>
                </c:val>
                <c:extLst>
                  <c:ext xmlns:c16="http://schemas.microsoft.com/office/drawing/2014/chart" uri="{C3380CC4-5D6E-409C-BE32-E72D297353CC}">
                    <c16:uniqueId val="{00000001-8EAE-4F9C-A0C3-2E9867E3C9EA}"/>
                  </c:ext>
                </c:extLst>
              </c15:ser>
            </c15:filteredBarSeries>
          </c:ext>
        </c:extLst>
      </c:barChart>
      <c:catAx>
        <c:axId val="7071974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Years After Graduating</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7195071"/>
        <c:crosses val="autoZero"/>
        <c:auto val="1"/>
        <c:lblAlgn val="ctr"/>
        <c:lblOffset val="100"/>
        <c:noMultiLvlLbl val="0"/>
      </c:catAx>
      <c:valAx>
        <c:axId val="70719507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 Squared Value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719747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Change in Intercept Across Regression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'Dashboard Reference '!$Q$2</c:f>
              <c:strCache>
                <c:ptCount val="1"/>
                <c:pt idx="0">
                  <c:v>Law</c:v>
                </c:pt>
              </c:strCache>
            </c:strRef>
          </c:tx>
          <c:spPr>
            <a:ln w="28575" cap="rnd">
              <a:solidFill>
                <a:schemeClr val="accent1"/>
              </a:solidFill>
              <a:round/>
            </a:ln>
            <a:effectLst/>
          </c:spPr>
          <c:marker>
            <c:symbol val="circle"/>
            <c:size val="6"/>
            <c:spPr>
              <a:solidFill>
                <a:schemeClr val="accent1"/>
              </a:solidFill>
              <a:ln w="9525">
                <a:solidFill>
                  <a:schemeClr val="accent1"/>
                </a:solidFill>
              </a:ln>
              <a:effectLst/>
            </c:spPr>
          </c:marker>
          <c:cat>
            <c:numRef>
              <c:f>'Dashboard Reference '!$P$3:$P$5</c:f>
              <c:numCache>
                <c:formatCode>General</c:formatCode>
                <c:ptCount val="3"/>
                <c:pt idx="0">
                  <c:v>1</c:v>
                </c:pt>
                <c:pt idx="1">
                  <c:v>3</c:v>
                </c:pt>
                <c:pt idx="2">
                  <c:v>5</c:v>
                </c:pt>
              </c:numCache>
            </c:numRef>
          </c:cat>
          <c:val>
            <c:numRef>
              <c:f>'Dashboard Reference '!$Q$3:$Q$5</c:f>
              <c:numCache>
                <c:formatCode>General</c:formatCode>
                <c:ptCount val="3"/>
                <c:pt idx="0">
                  <c:v>15455.878843450351</c:v>
                </c:pt>
                <c:pt idx="1">
                  <c:v>17007.690801132994</c:v>
                </c:pt>
                <c:pt idx="2">
                  <c:v>18969.694153087527</c:v>
                </c:pt>
              </c:numCache>
            </c:numRef>
          </c:val>
          <c:smooth val="0"/>
          <c:extLst>
            <c:ext xmlns:c16="http://schemas.microsoft.com/office/drawing/2014/chart" uri="{C3380CC4-5D6E-409C-BE32-E72D297353CC}">
              <c16:uniqueId val="{00000000-071D-487C-81D1-90A5A33A7F93}"/>
            </c:ext>
          </c:extLst>
        </c:ser>
        <c:ser>
          <c:idx val="1"/>
          <c:order val="1"/>
          <c:tx>
            <c:strRef>
              <c:f>'Dashboard Reference '!$R$2</c:f>
              <c:strCache>
                <c:ptCount val="1"/>
                <c:pt idx="0">
                  <c:v>Psychology</c:v>
                </c:pt>
              </c:strCache>
            </c:strRef>
          </c:tx>
          <c:spPr>
            <a:ln w="28575" cap="rnd">
              <a:solidFill>
                <a:schemeClr val="accent2"/>
              </a:solidFill>
              <a:round/>
            </a:ln>
            <a:effectLst/>
          </c:spPr>
          <c:marker>
            <c:symbol val="circle"/>
            <c:size val="6"/>
            <c:spPr>
              <a:solidFill>
                <a:schemeClr val="accent2"/>
              </a:solidFill>
              <a:ln w="9525">
                <a:solidFill>
                  <a:schemeClr val="accent2"/>
                </a:solidFill>
              </a:ln>
              <a:effectLst/>
            </c:spPr>
          </c:marker>
          <c:cat>
            <c:numRef>
              <c:f>'Dashboard Reference '!$P$3:$P$5</c:f>
              <c:numCache>
                <c:formatCode>General</c:formatCode>
                <c:ptCount val="3"/>
                <c:pt idx="0">
                  <c:v>1</c:v>
                </c:pt>
                <c:pt idx="1">
                  <c:v>3</c:v>
                </c:pt>
                <c:pt idx="2">
                  <c:v>5</c:v>
                </c:pt>
              </c:numCache>
            </c:numRef>
          </c:cat>
          <c:val>
            <c:numRef>
              <c:f>'Dashboard Reference '!$R$3:$R$5</c:f>
              <c:numCache>
                <c:formatCode>General</c:formatCode>
                <c:ptCount val="3"/>
                <c:pt idx="0">
                  <c:v>-1852.4695899709807</c:v>
                </c:pt>
                <c:pt idx="1">
                  <c:v>-4092.3922569818528</c:v>
                </c:pt>
                <c:pt idx="2">
                  <c:v>-7373.2818064249595</c:v>
                </c:pt>
              </c:numCache>
            </c:numRef>
          </c:val>
          <c:smooth val="0"/>
          <c:extLst>
            <c:ext xmlns:c16="http://schemas.microsoft.com/office/drawing/2014/chart" uri="{C3380CC4-5D6E-409C-BE32-E72D297353CC}">
              <c16:uniqueId val="{00000002-071D-487C-81D1-90A5A33A7F93}"/>
            </c:ext>
          </c:extLst>
        </c:ser>
        <c:ser>
          <c:idx val="2"/>
          <c:order val="2"/>
          <c:tx>
            <c:strRef>
              <c:f>'Dashboard Reference '!$S$2</c:f>
              <c:strCache>
                <c:ptCount val="1"/>
                <c:pt idx="0">
                  <c:v>Computing</c:v>
                </c:pt>
              </c:strCache>
            </c:strRef>
          </c:tx>
          <c:spPr>
            <a:ln w="28575" cap="rnd">
              <a:solidFill>
                <a:schemeClr val="accent3"/>
              </a:solidFill>
              <a:round/>
            </a:ln>
            <a:effectLst/>
          </c:spPr>
          <c:marker>
            <c:symbol val="circle"/>
            <c:size val="6"/>
            <c:spPr>
              <a:solidFill>
                <a:schemeClr val="accent3"/>
              </a:solidFill>
              <a:ln w="9525">
                <a:solidFill>
                  <a:schemeClr val="accent3"/>
                </a:solidFill>
              </a:ln>
              <a:effectLst/>
            </c:spPr>
          </c:marker>
          <c:cat>
            <c:numRef>
              <c:f>'Dashboard Reference '!$P$3:$P$5</c:f>
              <c:numCache>
                <c:formatCode>General</c:formatCode>
                <c:ptCount val="3"/>
                <c:pt idx="0">
                  <c:v>1</c:v>
                </c:pt>
                <c:pt idx="1">
                  <c:v>3</c:v>
                </c:pt>
                <c:pt idx="2">
                  <c:v>5</c:v>
                </c:pt>
              </c:numCache>
            </c:numRef>
          </c:cat>
          <c:val>
            <c:numRef>
              <c:f>'Dashboard Reference '!$S$3:$S$5</c:f>
              <c:numCache>
                <c:formatCode>General</c:formatCode>
                <c:ptCount val="3"/>
                <c:pt idx="0">
                  <c:v>8650.6302622215135</c:v>
                </c:pt>
                <c:pt idx="1">
                  <c:v>9244.8165306118317</c:v>
                </c:pt>
                <c:pt idx="2">
                  <c:v>8976.46096645535</c:v>
                </c:pt>
              </c:numCache>
            </c:numRef>
          </c:val>
          <c:smooth val="0"/>
          <c:extLst>
            <c:ext xmlns:c16="http://schemas.microsoft.com/office/drawing/2014/chart" uri="{C3380CC4-5D6E-409C-BE32-E72D297353CC}">
              <c16:uniqueId val="{00000004-071D-487C-81D1-90A5A33A7F93}"/>
            </c:ext>
          </c:extLst>
        </c:ser>
        <c:ser>
          <c:idx val="3"/>
          <c:order val="3"/>
          <c:tx>
            <c:strRef>
              <c:f>'Dashboard Reference '!$T$2</c:f>
              <c:strCache>
                <c:ptCount val="1"/>
                <c:pt idx="0">
                  <c:v>Bio Sci</c:v>
                </c:pt>
              </c:strCache>
            </c:strRef>
          </c:tx>
          <c:spPr>
            <a:ln w="28575" cap="rnd">
              <a:solidFill>
                <a:schemeClr val="accent4"/>
              </a:solidFill>
              <a:round/>
            </a:ln>
            <a:effectLst/>
          </c:spPr>
          <c:marker>
            <c:symbol val="circle"/>
            <c:size val="6"/>
            <c:spPr>
              <a:solidFill>
                <a:schemeClr val="accent4"/>
              </a:solidFill>
              <a:ln w="9525">
                <a:solidFill>
                  <a:schemeClr val="accent4"/>
                </a:solidFill>
              </a:ln>
              <a:effectLst/>
            </c:spPr>
          </c:marker>
          <c:cat>
            <c:numRef>
              <c:f>'Dashboard Reference '!$P$3:$P$5</c:f>
              <c:numCache>
                <c:formatCode>General</c:formatCode>
                <c:ptCount val="3"/>
                <c:pt idx="0">
                  <c:v>1</c:v>
                </c:pt>
                <c:pt idx="1">
                  <c:v>3</c:v>
                </c:pt>
                <c:pt idx="2">
                  <c:v>5</c:v>
                </c:pt>
              </c:numCache>
            </c:numRef>
          </c:cat>
          <c:val>
            <c:numRef>
              <c:f>'Dashboard Reference '!$T$3:$T$5</c:f>
              <c:numCache>
                <c:formatCode>General</c:formatCode>
                <c:ptCount val="3"/>
                <c:pt idx="0">
                  <c:v>-212.72467655708573</c:v>
                </c:pt>
                <c:pt idx="1">
                  <c:v>-2457.9459966867316</c:v>
                </c:pt>
                <c:pt idx="2">
                  <c:v>-5929.8576392739642</c:v>
                </c:pt>
              </c:numCache>
            </c:numRef>
          </c:val>
          <c:smooth val="0"/>
          <c:extLst>
            <c:ext xmlns:c16="http://schemas.microsoft.com/office/drawing/2014/chart" uri="{C3380CC4-5D6E-409C-BE32-E72D297353CC}">
              <c16:uniqueId val="{00000006-071D-487C-81D1-90A5A33A7F93}"/>
            </c:ext>
          </c:extLst>
        </c:ser>
        <c:ser>
          <c:idx val="4"/>
          <c:order val="4"/>
          <c:tx>
            <c:strRef>
              <c:f>'Dashboard Reference '!$U$2</c:f>
              <c:strCache>
                <c:ptCount val="1"/>
                <c:pt idx="0">
                  <c:v>Creative Arts and Design</c:v>
                </c:pt>
              </c:strCache>
            </c:strRef>
          </c:tx>
          <c:spPr>
            <a:ln w="28575" cap="rnd">
              <a:solidFill>
                <a:schemeClr val="accent5"/>
              </a:solidFill>
              <a:round/>
            </a:ln>
            <a:effectLst/>
          </c:spPr>
          <c:marker>
            <c:symbol val="circle"/>
            <c:size val="6"/>
            <c:spPr>
              <a:solidFill>
                <a:schemeClr val="accent5"/>
              </a:solidFill>
              <a:ln w="9525">
                <a:solidFill>
                  <a:schemeClr val="accent5"/>
                </a:solidFill>
              </a:ln>
              <a:effectLst/>
            </c:spPr>
          </c:marker>
          <c:cat>
            <c:numRef>
              <c:f>'Dashboard Reference '!$P$3:$P$5</c:f>
              <c:numCache>
                <c:formatCode>General</c:formatCode>
                <c:ptCount val="3"/>
                <c:pt idx="0">
                  <c:v>1</c:v>
                </c:pt>
                <c:pt idx="1">
                  <c:v>3</c:v>
                </c:pt>
                <c:pt idx="2">
                  <c:v>5</c:v>
                </c:pt>
              </c:numCache>
            </c:numRef>
          </c:cat>
          <c:val>
            <c:numRef>
              <c:f>'Dashboard Reference '!$U$3:$U$5</c:f>
              <c:numCache>
                <c:formatCode>General</c:formatCode>
                <c:ptCount val="3"/>
                <c:pt idx="0">
                  <c:v>-3602.0513038084159</c:v>
                </c:pt>
                <c:pt idx="1">
                  <c:v>-7941.2016733783867</c:v>
                </c:pt>
                <c:pt idx="2">
                  <c:v>-12870.45571204205</c:v>
                </c:pt>
              </c:numCache>
            </c:numRef>
          </c:val>
          <c:smooth val="0"/>
          <c:extLst>
            <c:ext xmlns:c16="http://schemas.microsoft.com/office/drawing/2014/chart" uri="{C3380CC4-5D6E-409C-BE32-E72D297353CC}">
              <c16:uniqueId val="{00000008-071D-487C-81D1-90A5A33A7F93}"/>
            </c:ext>
          </c:extLst>
        </c:ser>
        <c:dLbls>
          <c:showLegendKey val="0"/>
          <c:showVal val="0"/>
          <c:showCatName val="0"/>
          <c:showSerName val="0"/>
          <c:showPercent val="0"/>
          <c:showBubbleSize val="0"/>
        </c:dLbls>
        <c:marker val="1"/>
        <c:smooth val="0"/>
        <c:axId val="104684039"/>
        <c:axId val="104690183"/>
      </c:lineChart>
      <c:catAx>
        <c:axId val="1046840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Years After Graduating</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690183"/>
        <c:crosses val="autoZero"/>
        <c:auto val="1"/>
        <c:lblAlgn val="ctr"/>
        <c:lblOffset val="100"/>
        <c:noMultiLvlLbl val="0"/>
      </c:catAx>
      <c:valAx>
        <c:axId val="1046901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Predicted Salary with Guardian Score of 0</a:t>
                </a:r>
              </a:p>
            </c:rich>
          </c:tx>
          <c:layout>
            <c:manualLayout>
              <c:xMode val="edge"/>
              <c:yMode val="edge"/>
              <c:x val="2.5758015645028269E-2"/>
              <c:y val="0.108950777122457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6840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[MANG 1040 Group 1 Excel model.xlsx]Dashboard Reference !PivotTable9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Employment</a:t>
            </a:r>
            <a:r>
              <a:rPr lang="en-US" baseline="0"/>
              <a:t> Rate After 15 Months by Degree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tx2">
              <a:lumMod val="25000"/>
              <a:lumOff val="75000"/>
            </a:schemeClr>
          </a:solidFill>
          <a:ln>
            <a:noFill/>
          </a:ln>
          <a:effectLst/>
        </c:spPr>
      </c:pivotFmt>
      <c:pivotFmt>
        <c:idx val="3"/>
        <c:spPr>
          <a:solidFill>
            <a:schemeClr val="tx2">
              <a:lumMod val="25000"/>
              <a:lumOff val="75000"/>
            </a:schemeClr>
          </a:solidFill>
          <a:ln>
            <a:noFill/>
          </a:ln>
          <a:effectLst/>
        </c:spPr>
      </c:pivotFmt>
      <c:pivotFmt>
        <c:idx val="4"/>
        <c:spPr>
          <a:solidFill>
            <a:schemeClr val="tx2">
              <a:lumMod val="25000"/>
              <a:lumOff val="75000"/>
            </a:schemeClr>
          </a:solidFill>
          <a:ln>
            <a:noFill/>
          </a:ln>
          <a:effectLst/>
        </c:spPr>
      </c:pivotFmt>
      <c:pivotFmt>
        <c:idx val="5"/>
        <c:spPr>
          <a:solidFill>
            <a:schemeClr val="tx2">
              <a:lumMod val="25000"/>
              <a:lumOff val="75000"/>
            </a:schemeClr>
          </a:solidFill>
          <a:ln>
            <a:noFill/>
          </a:ln>
          <a:effectLst/>
        </c:spPr>
      </c:pivotFmt>
      <c:pivotFmt>
        <c:idx val="6"/>
        <c:spPr>
          <a:solidFill>
            <a:schemeClr val="tx2">
              <a:lumMod val="25000"/>
              <a:lumOff val="75000"/>
            </a:schemeClr>
          </a:solidFill>
          <a:ln>
            <a:noFill/>
          </a:ln>
          <a:effectLst/>
        </c:spPr>
      </c:pivotFmt>
    </c:pivotFmts>
    <c:plotArea>
      <c:layout/>
      <c:barChart>
        <c:barDir val="col"/>
        <c:grouping val="clustered"/>
        <c:varyColors val="0"/>
        <c:ser>
          <c:idx val="0"/>
          <c:order val="0"/>
          <c:tx>
            <c:strRef>
              <c:f>'Dashboard Reference '!$Z$2</c:f>
              <c:strCache>
                <c:ptCount val="1"/>
                <c:pt idx="0">
                  <c:v>Total</c:v>
                </c:pt>
              </c:strCache>
            </c:strRef>
          </c:tx>
          <c:spPr>
            <a:solidFill>
              <a:schemeClr val="accent1"/>
            </a:solidFill>
            <a:ln>
              <a:noFill/>
            </a:ln>
            <a:effectLst/>
          </c:spPr>
          <c:invertIfNegative val="0"/>
          <c:dPt>
            <c:idx val="0"/>
            <c:invertIfNegative val="0"/>
            <c:bubble3D val="0"/>
            <c:spPr>
              <a:solidFill>
                <a:schemeClr val="tx2">
                  <a:lumMod val="25000"/>
                  <a:lumOff val="75000"/>
                </a:schemeClr>
              </a:solidFill>
              <a:ln>
                <a:noFill/>
              </a:ln>
              <a:effectLst/>
            </c:spPr>
            <c:extLst>
              <c:ext xmlns:c16="http://schemas.microsoft.com/office/drawing/2014/chart" uri="{C3380CC4-5D6E-409C-BE32-E72D297353CC}">
                <c16:uniqueId val="{00000003-F3B3-4ECD-8DE0-70C4C1A6D45D}"/>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2-F3B3-4ECD-8DE0-70C4C1A6D45D}"/>
              </c:ext>
            </c:extLst>
          </c:dPt>
          <c:dPt>
            <c:idx val="2"/>
            <c:invertIfNegative val="0"/>
            <c:bubble3D val="0"/>
            <c:spPr>
              <a:solidFill>
                <a:schemeClr val="tx2">
                  <a:lumMod val="25000"/>
                  <a:lumOff val="75000"/>
                </a:schemeClr>
              </a:solidFill>
              <a:ln>
                <a:noFill/>
              </a:ln>
              <a:effectLst/>
            </c:spPr>
            <c:extLst>
              <c:ext xmlns:c16="http://schemas.microsoft.com/office/drawing/2014/chart" uri="{C3380CC4-5D6E-409C-BE32-E72D297353CC}">
                <c16:uniqueId val="{00000004-F3B3-4ECD-8DE0-70C4C1A6D45D}"/>
              </c:ext>
            </c:extLst>
          </c:dPt>
          <c:dPt>
            <c:idx val="4"/>
            <c:invertIfNegative val="0"/>
            <c:bubble3D val="0"/>
            <c:spPr>
              <a:solidFill>
                <a:schemeClr val="tx2">
                  <a:lumMod val="25000"/>
                  <a:lumOff val="75000"/>
                </a:schemeClr>
              </a:solidFill>
              <a:ln>
                <a:noFill/>
              </a:ln>
              <a:effectLst/>
            </c:spPr>
            <c:extLst>
              <c:ext xmlns:c16="http://schemas.microsoft.com/office/drawing/2014/chart" uri="{C3380CC4-5D6E-409C-BE32-E72D297353CC}">
                <c16:uniqueId val="{00000005-F3B3-4ECD-8DE0-70C4C1A6D45D}"/>
              </c:ext>
            </c:extLst>
          </c:dPt>
          <c:dPt>
            <c:idx val="6"/>
            <c:invertIfNegative val="0"/>
            <c:bubble3D val="0"/>
            <c:spPr>
              <a:solidFill>
                <a:schemeClr val="tx2">
                  <a:lumMod val="25000"/>
                  <a:lumOff val="75000"/>
                </a:schemeClr>
              </a:solidFill>
              <a:ln>
                <a:noFill/>
              </a:ln>
              <a:effectLst/>
            </c:spPr>
            <c:extLst>
              <c:ext xmlns:c16="http://schemas.microsoft.com/office/drawing/2014/chart" uri="{C3380CC4-5D6E-409C-BE32-E72D297353CC}">
                <c16:uniqueId val="{00000006-F3B3-4ECD-8DE0-70C4C1A6D45D}"/>
              </c:ext>
            </c:extLst>
          </c:dPt>
          <c:dPt>
            <c:idx val="8"/>
            <c:invertIfNegative val="0"/>
            <c:bubble3D val="0"/>
            <c:spPr>
              <a:solidFill>
                <a:schemeClr val="tx2">
                  <a:lumMod val="25000"/>
                  <a:lumOff val="75000"/>
                </a:schemeClr>
              </a:solidFill>
              <a:ln>
                <a:noFill/>
              </a:ln>
              <a:effectLst/>
            </c:spPr>
            <c:extLst>
              <c:ext xmlns:c16="http://schemas.microsoft.com/office/drawing/2014/chart" uri="{C3380CC4-5D6E-409C-BE32-E72D297353CC}">
                <c16:uniqueId val="{00000007-F3B3-4ECD-8DE0-70C4C1A6D45D}"/>
              </c:ext>
            </c:extLst>
          </c:dPt>
          <c:cat>
            <c:multiLvlStrRef>
              <c:f>'Dashboard Reference '!$Y$3:$Y$18</c:f>
              <c:multiLvlStrCache>
                <c:ptCount val="10"/>
                <c:lvl>
                  <c:pt idx="0">
                    <c:v>Bottom 20</c:v>
                  </c:pt>
                  <c:pt idx="1">
                    <c:v>Top 20</c:v>
                  </c:pt>
                  <c:pt idx="2">
                    <c:v>Bottom 20</c:v>
                  </c:pt>
                  <c:pt idx="3">
                    <c:v>Top 20</c:v>
                  </c:pt>
                  <c:pt idx="4">
                    <c:v>Bottom 20</c:v>
                  </c:pt>
                  <c:pt idx="5">
                    <c:v>Top 20</c:v>
                  </c:pt>
                  <c:pt idx="6">
                    <c:v>Bottom 20</c:v>
                  </c:pt>
                  <c:pt idx="7">
                    <c:v>Top 20</c:v>
                  </c:pt>
                  <c:pt idx="8">
                    <c:v>Bottom 20</c:v>
                  </c:pt>
                  <c:pt idx="9">
                    <c:v>Top 20</c:v>
                  </c:pt>
                </c:lvl>
                <c:lvl>
                  <c:pt idx="0">
                    <c:v>Biological and Sport Sciences</c:v>
                  </c:pt>
                  <c:pt idx="2">
                    <c:v>Computing</c:v>
                  </c:pt>
                  <c:pt idx="4">
                    <c:v>Design and Creative Performing Arts</c:v>
                  </c:pt>
                  <c:pt idx="6">
                    <c:v>Law</c:v>
                  </c:pt>
                  <c:pt idx="8">
                    <c:v>Psychology</c:v>
                  </c:pt>
                </c:lvl>
              </c:multiLvlStrCache>
            </c:multiLvlStrRef>
          </c:cat>
          <c:val>
            <c:numRef>
              <c:f>'Dashboard Reference '!$Z$3:$Z$18</c:f>
              <c:numCache>
                <c:formatCode>General</c:formatCode>
                <c:ptCount val="10"/>
                <c:pt idx="0">
                  <c:v>73.928571428571402</c:v>
                </c:pt>
                <c:pt idx="1">
                  <c:v>87.052631578947341</c:v>
                </c:pt>
                <c:pt idx="2">
                  <c:v>78.7222222222222</c:v>
                </c:pt>
                <c:pt idx="3">
                  <c:v>93.631578947368382</c:v>
                </c:pt>
                <c:pt idx="4">
                  <c:v>64.769230769230745</c:v>
                </c:pt>
                <c:pt idx="5">
                  <c:v>76.533333333333317</c:v>
                </c:pt>
                <c:pt idx="6">
                  <c:v>76.647058823529434</c:v>
                </c:pt>
                <c:pt idx="7">
                  <c:v>88.578947368421055</c:v>
                </c:pt>
                <c:pt idx="8">
                  <c:v>65.7777777777778</c:v>
                </c:pt>
                <c:pt idx="9">
                  <c:v>81.473684210526301</c:v>
                </c:pt>
              </c:numCache>
            </c:numRef>
          </c:val>
          <c:extLst>
            <c:ext xmlns:c16="http://schemas.microsoft.com/office/drawing/2014/chart" uri="{C3380CC4-5D6E-409C-BE32-E72D297353CC}">
              <c16:uniqueId val="{00000000-F3B3-4ECD-8DE0-70C4C1A6D45D}"/>
            </c:ext>
          </c:extLst>
        </c:ser>
        <c:dLbls>
          <c:showLegendKey val="0"/>
          <c:showVal val="0"/>
          <c:showCatName val="0"/>
          <c:showSerName val="0"/>
          <c:showPercent val="0"/>
          <c:showBubbleSize val="0"/>
        </c:dLbls>
        <c:gapWidth val="219"/>
        <c:overlap val="-27"/>
        <c:axId val="1408437504"/>
        <c:axId val="1408437984"/>
      </c:barChart>
      <c:catAx>
        <c:axId val="1408437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8437984"/>
        <c:crosses val="autoZero"/>
        <c:auto val="1"/>
        <c:lblAlgn val="ctr"/>
        <c:lblOffset val="100"/>
        <c:noMultiLvlLbl val="0"/>
      </c:catAx>
      <c:valAx>
        <c:axId val="1408437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8437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entityId">
        <cx:lvl ptCount="50">
          <cx:pt idx="0"/>
          <cx:pt idx="1"/>
          <cx:pt idx="2"/>
          <cx:pt idx="3"/>
          <cx:pt idx="4"/>
          <cx:pt idx="5"/>
          <cx:pt idx="6"/>
          <cx:pt idx="7"/>
          <cx:pt idx="8"/>
          <cx:pt idx="9"/>
          <cx:pt idx="10"/>
          <cx:pt idx="11"/>
          <cx:pt idx="12"/>
          <cx:pt idx="13"/>
          <cx:pt idx="14"/>
          <cx:pt idx="15"/>
          <cx:pt idx="16"/>
          <cx:pt idx="17"/>
          <cx:pt idx="18"/>
          <cx:pt idx="19"/>
          <cx:pt idx="20"/>
          <cx:pt idx="21"/>
          <cx:pt idx="22"/>
          <cx:pt idx="23"/>
          <cx:pt idx="24"/>
          <cx:pt idx="25"/>
          <cx:pt idx="26"/>
          <cx:pt idx="27"/>
          <cx:pt idx="28"/>
          <cx:pt idx="29"/>
          <cx:pt idx="30"/>
          <cx:pt idx="31"/>
          <cx:pt idx="32"/>
          <cx:pt idx="33"/>
          <cx:pt idx="34"/>
          <cx:pt idx="35"/>
          <cx:pt idx="36"/>
          <cx:pt idx="37"/>
          <cx:pt idx="38"/>
          <cx:pt idx="39"/>
          <cx:pt idx="40"/>
          <cx:pt idx="41">35651</cx:pt>
          <cx:pt idx="42">23739</cx:pt>
          <cx:pt idx="43">30117</cx:pt>
          <cx:pt idx="44"/>
          <cx:pt idx="45"/>
          <cx:pt idx="46"/>
          <cx:pt idx="47"/>
          <cx:pt idx="48"/>
          <cx:pt idx="49"/>
        </cx:lvl>
        <cx:lvl ptCount="50">
          <cx:pt idx="0">5470314639365505025</cx:pt>
          <cx:pt idx="1">5470314639365505025</cx:pt>
          <cx:pt idx="2">5470314639365505025</cx:pt>
          <cx:pt idx="3">5470539936136429569</cx:pt>
          <cx:pt idx="4">5470539936136429569</cx:pt>
          <cx:pt idx="5">5470539936136429569</cx:pt>
          <cx:pt idx="6">5470539936136429569</cx:pt>
          <cx:pt idx="7">5470539936136429569</cx:pt>
          <cx:pt idx="8">5470701804914212866</cx:pt>
          <cx:pt idx="9">5470701804914212866</cx:pt>
          <cx:pt idx="10">5470701804914212866</cx:pt>
          <cx:pt idx="11">5470701804914212866</cx:pt>
          <cx:pt idx="12">5471481633552990209</cx:pt>
          <cx:pt idx="13">5471481633552990209</cx:pt>
          <cx:pt idx="14">5471481633552990209</cx:pt>
          <cx:pt idx="15">5471481633552990209</cx:pt>
          <cx:pt idx="16">5471481633552990209</cx:pt>
          <cx:pt idx="17">5471481633552990209</cx:pt>
          <cx:pt idx="18">5471396013296058369</cx:pt>
          <cx:pt idx="19">5471396013296058369</cx:pt>
          <cx:pt idx="20">5471396013296058369</cx:pt>
          <cx:pt idx="21">5471396013296058369</cx:pt>
          <cx:pt idx="22">5471396013296058369</cx:pt>
          <cx:pt idx="23">5471396013296058369</cx:pt>
          <cx:pt idx="24">5471840624149790721</cx:pt>
          <cx:pt idx="25">5471840624149790721</cx:pt>
          <cx:pt idx="26">5471840624149790721</cx:pt>
          <cx:pt idx="27">5471840624149790721</cx:pt>
          <cx:pt idx="28">5471840624149790721</cx:pt>
          <cx:pt idx="29">5471840624149790721</cx:pt>
          <cx:pt idx="30">5471840624149790721</cx:pt>
          <cx:pt idx="31">5471840624149790721</cx:pt>
          <cx:pt idx="32">5471840624149790721</cx:pt>
          <cx:pt idx="33">5471295816121450497</cx:pt>
          <cx:pt idx="34">5471295816121450497</cx:pt>
          <cx:pt idx="35">5471295816121450497</cx:pt>
          <cx:pt idx="36">5471295816121450497</cx:pt>
          <cx:pt idx="37">5471295816121450497</cx:pt>
          <cx:pt idx="38">5471295816121450497</cx:pt>
          <cx:pt idx="39">5471295816121450497</cx:pt>
          <cx:pt idx="40">5471798185326280713</cx:pt>
          <cx:pt idx="41">35651</cx:pt>
          <cx:pt idx="42">23739</cx:pt>
          <cx:pt idx="43">30117</cx:pt>
          <cx:pt idx="44">7008825216847577089</cx:pt>
          <cx:pt idx="45">7008825216847577089</cx:pt>
          <cx:pt idx="46">7008825216847577089</cx:pt>
          <cx:pt idx="47">7008825216847577089</cx:pt>
          <cx:pt idx="48">7008825216847577089</cx:pt>
          <cx:pt idx="49">7008825216847577089</cx:pt>
        </cx:lvl>
        <cx:lvl ptCount="50">
          <cx:pt idx="0">47291</cx:pt>
          <cx:pt idx="1">7395596</cx:pt>
          <cx:pt idx="2">-7989731325</cx:pt>
          <cx:pt idx="3">6823</cx:pt>
          <cx:pt idx="4">41985</cx:pt>
          <cx:pt idx="5">-7989731424</cx:pt>
          <cx:pt idx="6">18005</cx:pt>
          <cx:pt idx="7">-7989731425</cx:pt>
          <cx:pt idx="8">10106811</cx:pt>
          <cx:pt idx="9">23717</cx:pt>
          <cx:pt idx="10">-7989731257</cx:pt>
          <cx:pt idx="11">-7989731323</cx:pt>
          <cx:pt idx="12">8931</cx:pt>
          <cx:pt idx="13">18362</cx:pt>
          <cx:pt idx="14">18750</cx:pt>
          <cx:pt idx="15">23726</cx:pt>
          <cx:pt idx="16">23820</cx:pt>
          <cx:pt idx="17">10107908</cx:pt>
          <cx:pt idx="18">10209622</cx:pt>
          <cx:pt idx="19">29042</cx:pt>
          <cx:pt idx="20">31721</cx:pt>
          <cx:pt idx="21">35825</cx:pt>
          <cx:pt idx="22">-7989731392</cx:pt>
          <cx:pt idx="23">10209623</cx:pt>
          <cx:pt idx="24">-7989731317</cx:pt>
          <cx:pt idx="25">5117</cx:pt>
          <cx:pt idx="26">39123</cx:pt>
          <cx:pt idx="27">42415</cx:pt>
          <cx:pt idx="28">7400381</cx:pt>
          <cx:pt idx="29">39126</cx:pt>
          <cx:pt idx="30">24900</cx:pt>
          <cx:pt idx="31">42157</cx:pt>
          <cx:pt idx="32">42188</cx:pt>
          <cx:pt idx="33">5471611648789708801</cx:pt>
          <cx:pt idx="34">42335</cx:pt>
          <cx:pt idx="35">7405683</cx:pt>
          <cx:pt idx="36">39104</cx:pt>
          <cx:pt idx="37">42365</cx:pt>
          <cx:pt idx="38">42147</cx:pt>
          <cx:pt idx="39">41973</cx:pt>
          <cx:pt idx="40">-7989731321</cx:pt>
          <cx:pt idx="41">35651</cx:pt>
          <cx:pt idx="42">23739</cx:pt>
          <cx:pt idx="43">30117</cx:pt>
          <cx:pt idx="44">39062</cx:pt>
          <cx:pt idx="45">5670</cx:pt>
          <cx:pt idx="46">39121</cx:pt>
          <cx:pt idx="47">13901</cx:pt>
          <cx:pt idx="48">41715</cx:pt>
          <cx:pt idx="49">42156</cx:pt>
        </cx:lvl>
      </cx:strDim>
      <cx:strDim type="cat">
        <cx:f>_xlchart.v6.1</cx:f>
        <cx:nf>_xlchart.v6.0</cx:nf>
      </cx:strDim>
      <cx:numDim type="colorVal">
        <cx:f>_xlchart.v6.3</cx:f>
        <cx:nf>_xlchart.v6.2</cx:nf>
      </cx:numDim>
    </cx:data>
  </cx:chartData>
  <cx:chart>
    <cx:title pos="t" align="ctr" overlay="0">
      <cx:tx>
        <cx:txData>
          <cx:v>ROI By Region</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ROI By Region</a:t>
          </a:r>
        </a:p>
      </cx:txPr>
    </cx:title>
    <cx:plotArea>
      <cx:plotAreaRegion>
        <cx:series layoutId="regionMap" uniqueId="{C069C6BD-8832-421C-8129-C74E66C6B556}">
          <cx:tx>
            <cx:txData>
              <cx:f>_xlchart.v6.2</cx:f>
              <cx:v>ROI</cx:v>
            </cx:txData>
          </cx:tx>
          <cx:dataId val="0"/>
          <cx:layoutPr>
            <cx:geography cultureLanguage="en-US" cultureRegion="GB" attribution="Powered by Bing">
              <cx:geoCache provider="{E9337A44-BEBE-4D9F-B70C-5C5E7DAFC167}">
                <cx:binary>1HrJcuQ4lu2vpOX6MZMk5rLKXoCDz5JrjFBsaAqFRIIEAZLgBH59X2VlDfm661n38m3c5KJzAi7O
PQP++rb+5U2/vw4/ra027i9v628/V+PY/eXXX91b9d6+ul9a9TZYZz/GX95s+6v9+FBv77/+GF4X
Zcpf4zDCv75Vr8P4vv78H3+Fq5XvNn0dXzMzqtHfTe+Dv393kx7d//Povzn40/vvl3n03ftvP7/+
aJVJlRsH9TbGP/9x7PDjt59xHBH680+//utV/jh889rCqQ/Tx4fVzX9zzvurG3/7OfqFUS4iITBm
FEUcwdWW988j4S8Iic8jHCMcUsoY3NnYYax++5nEvxASxqEIMcFR+PszODv9fij6RaCICRbGjHAG
1/7H6Fyt9qU1/xiPP77/ZKb2apUZ3W8/M4F//qn72+8+349hzEMaR5STmLAwiuIIjr+93sMUwM+j
/6MtQUMU+k3yrZ134eDVc1D78N6QBu22JbZJV7c/dLDdtz46hlbUe79Qetl8EO5Lsz3yuW/u2pk9
ksFZ2fQqR1WUDn1/mkhDks6GOd56VMp6W9yQ+zjud1R3T8gG6n7Gqj8jQtQkq4pH39Ye0YRrSh+E
JjRZlA9vLeuqlGsfXgIUDUkXUXRuO0ezLYxv2m67dOW0N2GP7mJuw8xq0dgE7tLcRe2sknga5ocm
wNlKt1OHXZF4PTwEi2puWcC/mdV/W1x1bysSZYtbvtoY8aeGT6c6Xu7CmSCJ62I4oYLgzFFyIahU
l97Yu2pu73EcX3nnX3m4pK6fjGRzv69KSnI9js9rE3cStWU2kLhN1qJrJR4mJ5HqUmpxNhVBL2dh
sNTaMVmFS16H/FbNIz8STitZxEgnRsQ3zDQ3ER/K3Ti681y5m0G7PvEsuFt53EoRogxVhZaa+ueW
4VhijupkjreHNaa30yzuF9+fREhTO/CkVK6TzpUXFUSNLGgrEsSjXdEPp5irZ7WYH1aFHwNejuVm
y7TsxRMTK821Xu8cLvbdaBpZzct1aOtZitEcFx18VHRLtlo9Io/Tudqe6ErumVisbOf+piqja4iH
ZFbTPWl0vi3mOI1jCcOy0JS6RopJ7ys8ZOs2FLJceiULS/a1L2ZpR1FJ14wf/TDnmPlO9oissm71
I4/9wxIOQdIilc/VWCdhU2Zl5d6C0d1MG92kruvzEC8p7coFJnPkGWq284rHnbJTKVfU3pZD4ZMQ
vfaGlOligjsXsMSMMANR1SYsgGk06Czq8Gzr5jyNK5XB1j0LV38nYrvMEU4LTtK5tknE9U0RUSJN
1V3qDX+dfJF5Fh02P755QIvEhdFDZGF68Vy+4L5O6vm+6G2TlG5QabH4jwaNcvAhkosRX92kvNwK
fEULf6y8EnIdu/ceQ+36KJbtwFFWFIOVBQsm2Sxlk4dLs1MbOhm9njGrXlHVyYlVUjC422hNn61h
nFIhpG43nAxhZxO0RO/DTG5Lb4I0QuU3shAtkQ5eSx5JN9QqxVZXyVjExylaT2Ra0y3gIi1aha+D
XYnkYSBFM70w7U5lWdZQ++Zc97ZI/bakygxjXvMmlHHlftilt+kkIpXweCzgldYgC5ayTbmZAHJg
pkRDlPSxeyqt+CpaLKdpffNrcOki8UW3TRr3zMly9GPijUdZG86yUFWdcjy8ewZL34V8Smcs8qUY
rkvESom2MZQ8bg5qKW06iCBOCSa3DRZVIqAAE9o2S7og+8GYfe8D9Nri5XbpIidp0bF0qMrTFEOd
0y66Rqs79GbIw2BxOXVFeWwMXuQYNSQdN7XlhS7ebUvJY9vYt2ZVTRoyahMMD3jp6iVrzbrbZg5z
PqGji2E6wqAMdy3ROJn01MuxjnbUDnESlsHdFOFLQCLZjsuB6zBVbLi3qIszNg5PlWqZbPmWLp7t
rTFX1LXnqKpiufAw0bp2e1/HQjYU6eOy+deZjX0iyJCvOqqlIUWXeKwOlvmr39r9WEQn7YomGQHL
1DR99MxCTZZVKbulazI+1Ze2BZirvJBTRJgsHb/oFZ4iJDaNeP1ASJHrLfoYBpPiCKWzqAppKDo4
AvNGuX7yg2Vyafxmkq6BaYd+x7K40jgPbcx+hHT6jp26j9pYDnWf8cWeSUieSowOg0NlEkeNkFFf
rDIsx14C9mRla9KSbxknQtYkCLMosEKWcdskG5nXHOOozpaGYRlMMFes80eM7vlcno2fqv246CSk
/miDRu0Dhd5QO0hvipe1tlk5AxzZp4WOp76hJ6G6J8vXpIk/5rG8qnBCvdTD7FqAlEK8GRT7FG9x
0sUkSAZtW9nM/K1w+tzUbT5v5qiKxe6npc59wB+jrXlW49qkE4wHaeEqFL3iYGul6kyXhTSQDStf
vPWttHTLmdV1FpUwyogNSjo/futrNiZiNVG6Tja+52XbHVxTramlg7jM1DwNCtfSxc0+GuM16fqq
383cPK29TzqzRfsy8I0k7faxBDVUezDnBV1fton7NBi71MdikrzYbqDEUhQKL4tV7OzY71WLSmha
c5UUiuWlATwNmL7UHZIKwNvE7mJJcS0RO6gmyGhXHJdwzRUadstcnceZJCWanxYySFGaHNrFjlCS
xMuC5MrmPelxqoZpr6DGW97Ukvj6gEl7WRuKAQRLWPYTTXTUvJl+XaXXxVNozXfjai5Nw/bj7K7h
jF7JZneNrverChLrcd6gkGam0Ze2s6UMsA+km3uA8+atoGqRA/QcSX2rErwiK6tI3CrUxGngylQh
wELbCsm9uSpVvQRzfOSMlnIrhzSogRDA8j22vIaztZHLPKWu1pNUPd5NBp1as5wIlJVao8Ps43Rp
++9Bz3PUot0ittsAKaALZO7kTGFAefXSm/EJyN65WbovwTY3GQmXRzfNBxe6u66aD8E2JdOynB0f
ExTPt2G7yhnN+SLqXRvYSDLRpQ5etV7G41L10sJalop4uGn5lUVA17x/bE2Vom6bZO3QTrUDnMbC
rzQg322haTq658l+JfpY45uVBeeqLOKEbIHL4iLGaRm5g6ffqkadnbVJ350cszejbRPco5umgTUV
A5Myy73H0+3aD3JQgN71Wt9Fvkj4qC68x991LPLV+W9W2YR1gJctkfHWPerJv1ulsm6Kzwu3lQxC
kbZhdeOqZcq1mpOoELW03SvrilBCHSZh5PfC+Y+FjyjtZnOqlT9HM99tJHwE7j5JVG4PuC2+avba
ap53xn4JRtwAPgVnu6JIakWyHm2PQzvlaxxjqZo5H6A39/NyKNRwcY7vy2p2GdEmFX5IWqwayfyU
1dEGPRBVtyzSFxENedmQSx2Et8VS3RgHVULWJRFhDcXfmHxTWMi+o80RD4OWddVmdl5v8DIcB61P
ygX7sN9uR6MvlKDTuFqVLIQ2sgyrI46Ww9iWNGUuugvtmnaNOIS4K2Xsup2bYp2iOjxV6/Q4BJWV
w6T2lVqf+cw/Ogo8KqxvXbTu+rkuZN8wl+v2dUJtYgjb+SU+dlP43Nr63RG3HpGNTYLbqkwroZJy
Cr4NpPQS6+qARp30OhgknuJNtoUAjCqnUZaouii/Ae6udCci/KSte5mG5ojmqErqSe8K3wepqPXD
SmEa8baeyxgAcJj5J4h3ci0ZlW6jLO+LbpBttVQyau2ut9uQhFrcTqK7KYLPSRXrA1rL96gcv2xb
vZ/WKIun7tHbUcnYo7Qi0wn5MNfF9K0WlErclEq2rMhZ1VwbAy9FZ7Ll2o4f9bRFp2iqWOKrcTuX
PTP5uK0EurP3Wg5i2W+r8JfGTpWMaybRYre84eSqffXgh66WNJ5kq+P+4C1G13F54249t2o4qr4s
ElHZXIzbsSzWdzvPmRco+12c/vo3efwnAfhmOz+osvpDH//j639c/i67//p52j///6mx//nttns3
P13169u7+79/96fTQG3+cfdPcf6nL/9Fqf+riv6fHvwfCvWACS4YinAMAvffy/Xd8P46vg8/XV4N
mBAO/vxX5f6ni/xNvwcgt0NBQabHDFQ6ikAf/02/B/EvDIUkDsNQgLwnIeX/1O/oF1DULOIEUcSo
IOjnn/6u39EvKGaxYHEUUoEQEf8b/R6BKfAnAc/jCCRDBCo+4gIsBk7JnwX8QEatjC6hB65Z2B7E
V/qix2wO8i7SFWifzssxuI0m06T9ZkQSUzfK1jZdSqhK/NR/VSRH4m6s2AkFs1SKw4qP7qfIH32h
MpADeaWHwzI2solfRuDvsyl2tj15cwJOe+NHAK067Vb9I+o5yMHQqF0vliIfxMxAiU7vSo+yN91d
Gy9DInBokradzozMWhpoPhvW+ewiLrdGIelp/9UE0CyLRa6CSY/tyYbNfR1GSaXoPlrrx2ZrdMJ4
9CrUMqVLPQHjLpvLWjQHityjUGElW6VLiUeQnqAdGgodoneymGgnIw9ELbT53HXJ9MEKeLHApBEm
16mxN7E5qRjty6m62UAzoQjdLvBaM7gOanCyWt2ZM33XerOfgy7dYMhI3i5wMx9bvCM6PJaeq6wd
+13f8JPedCBrTZosDLojmc05EuUgnV6xHIL2i2WryhoF4zqyqQWyPWrJcHAdnVgk76qv2BStDOcu
ALZUENl0g87BOroWSm2S4g5kDxG3tActGpM2H8OylERPZ6eXQ82a77rt4/1Y4jk1Slf52oPiqINh
kIqF0FDJoC6Lbk1S1abal9h+mbvm1XX9IucJ97In9jA03MuFBu/brPM+qgDUm62Sc9hfQQc/hBXK
qF56iUt8Q7f5piyJOxKnZ4lRvesKq2Q9bk9mDufE8cLl7VyYBGTPVTRip1jZyqFaXqdgdqnD/i7o
2xObUZkWIvxoI9cmEzMOaN58Bz0mVXGswQJYEoIRkOEgVkkR+6+biOP9JDYHwonXMg77Gprk8H3t
U7U2Nx1wy6U8xv2T/qHp976+C0CEg/NADejW+DtYI6C6bze0nW3DEsWyghTPFZRVSzNqOi4n4Dax
euRVdCKBO8wtBxmxwcSP3a2r6WHmJfSNiUlnfZkFAtVpYevExxSwvZ+lCR5WUW7SkawAweLFmK3R
zo/7akmReJgmDZh/WNudCTKOD4GWFC6zfevjMdE0J/wGw0jNvQyW48KiZIEWt3AoLi1J1Se6WQ+d
3uacjS9ARjd0rYezwIG00WuvWtnespbvSBmfmkmGDcgsb/N+dL0sigf4HFmZbV0CIHNqGL0RI9uv
wQ0YdeDa8MSas1j1adMzMPP+zDaddQ1KrUn1jB970IpieBjHrNE7g0c5VuYA6yUjzpyr8H4OXqJl
oVITk/QDThoMOMLfRNPB/O0aYJpq7tLFTbIv60M90IT5SiqPZLMmAB/RrO430CaayrVKKuCvpoUy
r/S+DQEAvhUY2jYMmysuyqW6+OJ6IsWQDyYTBbhs+NGQfGlyb26nIg/BAFNdcJja+2iTUDAofAIP
bR1O5QYVetk4/QCV/qorrW+WKLzjxr+2a+QTVZfgIDRA5llNUxfdjAwdBAXYsx+4G+5q9TAHsofJ
CTeezPCWuk2RAmJTSg5MdZ0SG5lvvVklAUR1LglMHq486ReRAjNy+MloMGq+9pWs60Pj93So0gDk
0LY+ze6++rz6+rWzx23rbrRiaeBnlW7t9iUElwevcTaCh6VBYGCW4TB4WJC20gX1IyB7CYvYTrIz
cI+5ia9MMWCorctBuCTNGD4xvN2Y6CkmVVZt3QcV5p4rAnZuLaNhvLYjlIdLlIofaDGe6KzAubGy
pt/nKth5sLmkaPukVsMeLeiAFcB4oz7qYoKnCl9FsU3nYHI8r9Y62M8RtKJVP0yYngJzEt34Ug3c
yKJzYBTSelduMTDq6YS9znAkewBy1ANYmh4odAm0tt1x8CvQCj7/xa110oKPrdKQdwmOWT7DCi+z
CkC6IqV0i8+o07tSJNqf2/65qx+7QoLRSeMdrq0E1xWmJako/hJP7Z6M8wN3gJcTuSWUngMwhHjx
wLcfbQPPOF0rEqesWhIGkr28dyaSqwPTCUXJML6aYUcGJOfipgus7CuXuNrsixADnJu0Mnczu2ct
LMGtyYI2kuXwyh3auw0Up36A0i8EO1C1K6yM1KG054Jr8EHxhdhoD7ZD5qYEn8QmDrEoDqGpU9dd
NFRbNB2IPbrpMj5HNG34GanHfskIe/EIzPCXAR+gK1cRFEf7WoCiGHLS73iZraD4zTu7I9sL6xMX
neOUL32yGrDWWAHKGLBmTYL6wvk5LADQ+2cyAvyK0D/zeAXWDpTaymC4GQu15606U5XH5x4c4mns
06n/Eg8JmeAtvE+25qFij/0YyTmI5FKVl/ZTSAAzmBXeLzNoy7SycVIP/b6dYUymImXXwH7DZttH
orqsej1UQxKQOZ/mYl9zn1AMXbXjCAy+CGhOkYUxIESZ+FVnrKJ5gEF/ijU1SyPr4XXdOvAM2nTR
/qYvCiA356l4DY51cywrOWku4z5jbXcGS3EEXwu8xbR/nDxNCvDuW9AKTD2HQwkFk4BesYikMd0F
2ybDPqUGjEAFhSZVQEHCdaCFYI5qLN6QqZ/LrTrMQfDSbhHob/9l64YLicENY0qBVjWh3LrP+KVP
iq2QesG5E+wTyvt8ZlUtRTCKhHowSNeo25uxSOtx/R6yZZIUiFqG466/jmMFgDORY7Gor7am+6CA
werZ+zg3H3OE8klMux7IBNj6MqTLrlH8iRoGwgUViSZFJUHRf0UGTAJc+cx04YEJcHj0Yk7tEtYZ
LVR3NlHMgGKCeZd00DKSBfiZZ+Egy8ZfR7RkEDFdVKl2FWXXqax1isXyxdlikrZvoAsSAWDaP81V
2Z2L2qeQP5zA0rqpl76V21iItEdRGnVlTiud1pE6rZWAGZ7rvO2ziVzMvLfxUw1JQ4EOMQO2hYJs
LBmYJo0Ex1iS4ggNAwd7GDDII/Vra3/02261ktZ3iuxc9GTtAM+VLsNuRDezD/ecW3Bd1vKGsYFK
PtMD1KMEzv86Vk1meQnRg0gKvEAYAeaxG3OvhkypLwOvs6Ldc39p0aHUdxZQami+RO13Tm51k830
SzW1yewMIHwPTQsa75IO9X4msHrA6RpdoqdHUea8tUk1Ysm/82jYDXQAq8HBYpLC79B0Vi4hKJu7
Oz+28GBnMAvktlT7hnyLwNKa5SZYSodDUcqwvuu7tHUH68+f9D51XIJHRIDiFXFGEHDJBaz0Li3H
qxvYIXapj7SczGlBx35q0na6svVOTBdwuuSCb6C7y4Hv9Qzs16KMlxejTIbJIyeSzsGugMxgEK9s
Lo6i+IbBH+6LOwIjExGw7shTGzx0bLmfdHvox3ehm3yG5V+CBXwoarApKAOraJUQwxVtACv4hy0O
yvEkCopT2L5T++4ULEQSHRTa0+JL2IEj9uTj21UxWHVRGhOob7CHmRqTAXr6pj4qez8wvm9gmEDQ
ZQZMORp/XwMgom0tO/FczVAuw308no2LZFft3TBDyzgY34D3RBManIQ+NO5rGHzj88fMQFJ8Ygly
6UrAKA46fLvAPScyZVuMjpWvZROpH1s7XVxJR4mYu2UWfV1jG8quiXdkHA+MuSoljQJJMkHrCEJg
Y2EswSyfhjMP+16abseQgE4FBVPhj0oX2cr6HNHlEOoDppBbFPOU25nteRwmNRjLwfzUNsGW6IBM
EGyxnaDlUQz8dm7Lx2VgF1hz3fI4f+3AkHhdmq89fg2H0wBGzXdeJeourpKQHn93MiAX7dLOSb3u
XJnDAWsy6KUDiIdizYw6AQstIbBhOq/qjJV7BhnaeLVNGvSp05Cn7b2XqMr6Zh+80CBlYb5ebJu7
7dBs2faigY2EXebpXQEI2KQrdBev7yK1C6q3tRggOs6dv4/X7JN7iYyU7/97W+T/W8MDBP+/Nzwu
74N79079gBF5/33Lw2fs/0+jA07+w+iALQeMgscRxhRDNQnxD6MD/RKDi0EEJyCBCeUcTvr7RgX0
CwsxQiHG8EkEAg/kn0ZHzCkijDNBEaewveHv/s+ffCrY1vHfbFSAHOe/+ByMRKFAIaIRWOgYnu9f
NyqUjqIZLwAvYGyPsEYCs+3i+bW05DXWWyq6+GCbqTnSGOgwHtRjU9sHYh80crswmJ42yOsh2Zih
LUG+j+ih9ybHgbtuJP4+sK3Zx6MoJe1C9mDC776PfUZ88GK3ecmbdURgG/hMNdFd1Ac0c31hd4OP
1jsVtvdzuUJMUa5rQmZoPbXZBXhNo2XNm+bIt7V96Xn12Ht0iYvy2sb4tLBZ7Mt43lX841MmX6EX
V2jOprK4w82aDZzKHtxbD8tkKuSwvYv5x8DZjjlgnG4B8ihMgph4thutThAgqDwsB3Ar3aXhLPXz
XOVVsOwLIJgh0qdJMZ0RQSFOqG9NPSM59uVbXNLbue7ypYXUdQGKJ1agyt1Adv1GOGymgORA6VYi
PwGulk2bcPrcuCnKuKlMPoVTxlWTTBQ8d0hmVqUPMYwzyHgDOzkwCiE/mSBows+0vyHNOTb+wHnw
DHtUsnFGF14GRw1jlRmwrlf2AhHfxM21NTxRiOyqDtpi7K+LUUkl2rtaxOB4lGHm++oxnGpg23ZX
DEtiuX6MQ1CmQXOIjYFrAvdfGEqGLky1i76jKf6yen/psXvB3RomwTjswiYAtegPGLKkSuDzVufA
aApIECcQEsgB3kz3qrTf3aYPM5hb6dI5mxRCq4x/MiELlKgEDMOfHMn4/mv7yZow0CflEIPIgD9F
QKwq2KwATn7etsuOMZwTaz5mIGIl5Gvmk5gBQasrBhsigLEtYdFd2SeLiz75XAPErh4D6Mfdnn0y
vk53ApQ/sMDikw+OQAxJh/IAiKLBXRICcYw+GSQHKhmxBgJZIJd2Wb4UBtJgIJ0VkE8MJJT1aj7y
Gh9LV983gPYQjCdgigObaTXogWXrclNux5l3siOGQCSB3jdTXTmG96n0eIZsA/LXZafm6zSZjBfx
HQu0BdMDz+DzQQDAQnCFfLXgfdiJqy11sq0RNNkRdgtEpk+9YSYDhvwMSdi882vsExPoTnoP7dJB
/D0OsAWmKmqa07H2SdVDuADkK623bWdL9b2EPVYgekbJeAwqv/jejk/1uhxZhZ/7FTysYePXUbUO
dh1Aj52QfqnL5ljo5b3F1bx3VHxprXjHUzhmA46HrG/5LVtwvYtrO4CT1OerXx6Yh2iEOwGhE0hK
C4k1Ge8HSKdxNJ2hsJK+Dnaj0tcw3EDPrIdxhU4GqdV9GTWXIZyO/apeXASGYSTiZDFVIDFz5yLC
kq24BqJHMMS2JeSndK+W8alFsHuIFn3SdUX5mcOjJLJgOOnYpM0CiZhnr2hYbkfY5gS/E6AwZqV3
s4r5uRdV9Z/knMmS3DqWtF+lX4DXABAgiW2QMWXkPEsbWkopgSMIjgDx9O2sW9V1hxqs/n/XvZJk
qUhGMEDgHPfPz7EedaaZoWduG4uG1d/MnfpaSlhX/QQ1anTjAwQ0MEk1SpbkpONQ71qF/r0taPcy
JEH4lTP4z3Oc3w1T26ZBBOvfz7w+r0tCvlaOm33ZwpoqZvStfgy/6HzMNtl8vwz+1g3hQw6JEz4z
KuPYASfBTSYae2mDNUUI7aBCBCOglaJOQz0S1BBzGsplb2eUpT7iadQVF87nPZsoKsqZzyCJ8Ahj
eaiHLq/CzxrtR9Y34XkNzDXHCbCjMV1SPPPXbYyKOkLZLOr1yFubiVibnWdkSrmO30YjUI1Ah6Nu
+tSRyxKm7pwXAIUoYIQKqMy8vOsluaIouzvWQZxzu4m01zXp6B2cw/FQwrMsd7bLnxhcv0M+oIdW
/noMmjRojUttgG7dKHYXikKkki5HJyKZtngq4nAEz1CvN0Iamq2kh+ax7alGrHc47Q6rLaB+zEmU
Lnj0mzLY4xFK0ghdCxv5k5F0KwfJ0Ss/7KMJukhfEpvCnlNodxmoqaY8l5pC523J20JePNraXja7
drVXpiuuTFnv1UxvJWl3YzulOAtONMDNDOGutdOOJd90UXwork5Q56+6LjkNdXMfFBBj4uB5HdV7
U3+SSuytkHtZxkdVzdFhTuof4Wa7AkOrYnaoLfQsqmCAd1c5VC0xo3GZBcpGXtw2g3gf1uSCvh12
WVChTXBlpuoaol4Mqb4MpjOtoqPI2WtslctiUZQ7nZMwxZaGDgAbHUGFGI5VlRUA6qZd7VW80R7a
HRKIatNB8r8Yx+MmSsLqm6LnQubPsenvxNCdeMn3cWmPAhsGwdcWef/KBMTmMLTRk7FNd5jLKYe5
OIeZjs1Spf/ri0+ORwj12T8vO2+74U9Y7K+v+R8slqPMBPyaEAn7iuO3/Q2LpQLAJ+pPVKNxQlBa
/r3aZL9gN+chXvEX5+y31Sb7Ba8CUUvAzUomo//IVoMR97tqc8NiUWZGAu8g2grbMP59tVmQbqlX
06JLC1Bl5OBrGNRVHMqAA9z1qsWFgrGrZVsfmIHCxeql280Wa8l3AjWKCb7SZvzRLIBDGLg9nUf3
cNpXeGfyvd/QvgaMX97Tn7y3ZdYuY43d9VGhlury8otowMxM4AQjGiRQiO13D4JwAUlYgygcRH/D
FlhBBKyhBXOI0j3zREDA2GjY9lsONjHXNNoZ0IouotfABwE4QeePG4Co1TfVY2syxWNU5wqw30fQ
g9eRvrurNiKyKZYj/J1rsbGS8UZNjsAnHUf51uaQy7v5NlDjdw/Qct6Iy9YXh2VjMAdGnwsP4FVV
29llUTjny0/bw1IPFBQGgMinYAHZaTfGk0JfSwB9RnG1mX1Rlk8Oah3AUA5AdGjsIwUwOgXsnpnx
NtpIUuHE4wy0NHYiW4GaKqB4C9DTBAiqJjgHy8Xe06mvd9OGqbb+YeE8OnQ+eAlWkKw9kFYNxbcA
4kqButbzZhblECa7EccTOJ0bZRYQBut8q9rxMm3kLAha3P0nq5IqZeBtd66mr0NdoJ0I+b5RUQsn
p3gcNyTXgs2dweiKvFbHBNRuB3o32DBeKfCVVhvaW4PxpcIdnLLA3yTw31mD/IihKnKQwZa5cUcL
aDpBEEGxxO2Ug0AJFi6vakOLdTycUFVDNAN1DILto2P8XoFGBrPywDc8mfj4hm/Acuf1fAGAPu5w
kD95MTN4DFifC8238rE/Nca/xpR2UEJQHU5rFZ+1tQSSVvdaTPn9mvuUxCbM1lW704DV07akSWlR
Q9HkzXQV88VfT7Ybr4PIu4+yfKYyh95OgayCF2v9orO5DsLrAh5H235S2Z4dxNqiyB/UMu9dAUTT
L2cCiSCqhhvK8v0MHNWS8szHZ8PCG7Pi7esVjFAZv0V5N2aiqKsL6donA8vyzgB7eVgTP/GsKWuV
ORzXWLIDhUSbFG96EM2HKcoeJHBQNV3aUj82O+9G6Dy8MPg+o1CNhyFy8Qy6+Gvb8ceBwfFSwXjF
YOrsVmiQxJW7eu5vI1Id8CgdBjiAGU8qfJr+KOvy0Yk+K3wNdW28LgP95sp+j4IlrZt4J4DFd01w
aMnPOPikMzhsIXZT032iqxhu4rG3777hYieGKbxaNfHw3dGi1W154q2+KTuaAVyrH9aYtbAgl+ip
LLqblS3snpIQbpbyibgyMFiuaMTUQ9J+l6P/pusFFC7NX4Ncf3dJmDGY3SwyhxCYcVol8CK7Ft5b
mKOU5qx+Wgnq3MXVP8fpJycTPY2iUIeRFUBCi/k5qtoQhG5bpCFs/w7K9rzUxQN3cBHqBHU7XZcC
zOX6EuWo9VXenBzcHuKGPSFhkpE8bLMmwDIaSPgt6cWcrYJPh74dZvCb1d0cyF2xNS2dbs0uyOOM
DdFTsXzFjroLJhZkWLGQFD30X/S/3KBjCR+rGZWj0GjvI/ihFm0xuWpo+xy6ABzUIrGDTl9y+zN0
5UG1FJfTR78uHshrcD1YtI4GFV7TijJdvAr2NnA3wsTzGVQIPBzR5vuoy/0hnE0Whknx7i1AUWby
7+gRdqydtpYAfCdJxM2Ej5cWIQcfX7sjXUufFRabJDBz6NMs2td0XgFHla+K4R5WY5WngzbnIoir
VA3Jo0dIZfTiZZmZhkBM71keQF11ELDX/jnJowfgDmlrqnffxeid6LEhvEGlBKCzYavYucQCb63V
Wcl116z9E545l4myc+gtyEtrglTZYacb6NhzF6UljVw6jA4VuDlMurgERRV/by3iHH4211NDwqyx
eIb6dr9AjW2HPjmuDbnwDokGgHTsmJfjZwV8EzwrPSQR0LfcvvWw+C2dXshanTSP0CDUUOGjgQ8n
5smLIvrahNAdwrp7NbAjutzUVUob757aVq77GgDiLldBjq+671GqNuJ7MvPylgF8AIgRtPzZyPB2
GvitDWALBgxHjO05PJLmEbmPTWSP6V0iR/1YQcQIQGmRymdJ+2IbEeyGmj8E4UL2Iqk/AkQ0CsQa
4J6ekLtJUtn51I71NeHAVAgpH/sBGIiz8X6syukISf5nkqxQ2U2Mh6xREpZ1BTBt7SDuqlA+j0rh
ZuUNbmxdHevwcyoAG6z9xh7L49q2z43zNxFH85qz+WXwdoVqIh9oXMBHV/AWq8+gRmPVWbZXaKEG
XrNd0jr48EM2urDYqXj4niewtBr5TYb6ASJZsyvMkpWoAnpRfCMzuhI+2eeSftOie/Vx/lKJwe3y
FWSeL+H8hM10F7vlluA7SnGuX81i2ueKPGg5PVa8PY66h6gs82lHaJ282pJcGwZkh/sIwvQMP4ZB
//oyhHiG3My+jAxW2GKa+NwG1WeIPmjnAhh8GrdpXeJ7qdmG6/gnMfB8N5I42od5gw1GK/lhpXir
nUCVAXxGlYAVp9ik3oizj5t8xwnPRgDlZuI/pVJHAtCcMJPVG3lum/xm2lh0kdMt2iAOpG1uJpRy
eEzgv5cafnMBmL0o4kO90e1iDS9rrk82IvcO+DvkGwNaHox0EYwHj4cHG8L6UW3UfF9E4Oc3kh53
IAVBC5ihLFbUCvGJRSRTG4IfItkEaY/tI9y8GJR+HruziuiOzdENKYvHVcJpFyM7Thvg3wig/n6D
/kcCwT9X4gqdNepBux6nAm1wPg83tUcKq3ayQpnYfLd+Es8SyYJxixiMW9ig2mIHYgsgJC4cga4i
k4Bswtr7+2kLK0yWnCrZmr0lHNscEg0GyYbADz8WJB16a2yWbOGHOirKdGLxXTA0IWgxKDmkbs9s
C02ECv62rtaDd8lh2IIVoLJLvK35h9xCFw34XbfFMFQEWCWnOdYCvr0OWY1+KG4nZDcENNIA5a9j
40uyhTu6LeYRA/zPt+CH3SIgIE9zaBAg07hfkCNAUiRc8DwBkJ0ODimSQMLsZMiV8LyssDVPlwSJ
kxH+LdRSEB9bGEX7Ms848ikTcioj8iqqN0U6bBGWAIQCQ6aFW4RbhK6+Bg5xl2CM7xjyL0sy4U5v
kRg0KLvJhwClEZb5z/u9/5UM5haWRJ/0z7vCp3lA8ua3RsRfX/JrU0h+IQLWPFo/SWIuYSdQtGV/
pS3JLwkH4Sgl/Afgjhwtzd/7QvoLR0PKYpCYESyCGD/6mwtBfyExxf9OYoIX4af/iQvB5db3/T0u
iXcXwdWVcYKOlcDTCP/gQvgZAawiD7EnS+8yVbX0tHbALmo0MO+BLD7sDCgvcGA9uqJ9s7OCODi8
IQVUpNAUTSYFBWbS8lNDXXfo5re8ruBB8pdOujel0QQF3Y0q0dQ1NsZ2nCbQp0dTZ6hB7ak1y0XU
XZLqSjwLAtlWLB+ud8UNW/PHckpekZH81LbJasFebT0gWzYiQ5fGPVzwKn6ZF+zpPpHXgWco3scJ
cTD8tnkCrD6fQ5ITmMvtQY7LaynlCTJNdOxInA4ShkrzfUHdBYib7Obuzfg8uOhOafCbFdljoysy
DZUMniPUkwHRhbT2moPZLFkaGPo91vI5bIrvGpv5EHRXpG/PvnQk60t6v44QMBtfnv2k0zWS+6LW
z1UdmF0zTjJDOSN3EqGERgVlVmAxXPIZLVbjoPHn8MBQpARwGuOvi533owmvRYlwoQE/PpUmTCtj
mj1jXZEZCKiXlSXYdbD7HxRBDscsUAQV7vFQj2lCm0uPOF1cTQMwkH5OaVWxgxdAfTxor2xFwofy
8QCqv98lQt3Y1byKboCkt9QXuFQg+eEkC4k4Ht7yl0Itj7PhSLs1+yV0+x5VbYS6qF6KUwRbJhNO
7lo+fsOxdY0qTu+6Th5DDY6KxHeTkLfwB166qL6do3FvHSI7aoQa76BGJg0KUEG7EPkMfadz9TrN
HQ4uszzCRCvSltg2k9ps0mv7c55Un9E4mLJiAk5RWXbB9mdvIgA4MGoSOLljeZAVmLxRZLg9YSqR
fW3b4scyV1NGWv7eTfonusJuZ2KUJi6uwl3kq31SzQ8xak5gAKlqlmsRarCs1n7pOmivQwPCKYiR
ewEMVa/6HbpcyrhUqYS+4efoiHTrIRqqm3ohiK/EWddXF9HZ/FKH3ZXdOhxNyk/0OgrxtSINii0a
Wty2it1IxI+sCoe0ptHzkq/34CEParJfKzPd1gM/wZMwwFLoT2uAY8Gcj2T0pc0rdENynzRxOicT
gmSS/qhQ3Z90Hh7qKnoFZQIhp/wZI+Gyt9Yfm259TCxOzYawfchtewpiv2fa/6hROJYqQWxVfYUd
ynfE5UFWl4AqKcrDbC3wYPEJdCP4thOpsGp2oeGooMs2zVX3bMcGOu8aDrtoXiMk+drppMQCNQho
qZBo+AXKWaXNrS2DAlWsfRf1+DEytFtB7tFP5fO16Keva6WQT51QsCUg+7bwbztcMQdsTzSXNdA/
gryAkZAkYLTxL+AlHaqv/oNN8EoQd8hPxVjeUrXgWzBfg1CDepYXiHUf0kCc6XsYc7bDo4pYDNHu
NRzd3gDQyvWaLaKAUeTuBTTnakYZEED7nwa2ZKOSl1i5foe19TXU0PWZKR46Svat0F80CO/R8RN0
1swofml5yw4FCPEyrPyprJt3Wo8d8GnEyQf5vRiT24kvP0IJQodq9PK9xI0mVXWP2N6OuWK5mGT6
zPvy3DgC1QvbnLRA2ePwBksYybUoUNekIY9GTaBoGcTnOpC3jKok6wNwbWucehrwXQUmrsrX6Dgu
Fcmm1cw32ufvOWDduu/Bx+W7ZRU1uJwlC7tKIwVJvtG6+YowyHs1Ig0j2YwH339NKixhWWMhIs8J
qX4mQKtrIDs//JTUJ9iO3ZF5YO9JEV7qSJ3CknzMpfH7AmZi3/xgK7tUffUxF3JPfHvh03AS8XKP
aMwXFeX6oFaX1TPMsICdyQBdPAqntK7jzA9IJUt+x1aPnX75KYS6RX2faXyktRIvc4cUeD1WyI3C
jrTmwiGfaCTq5mW+qqr1BMLwpuuwIpL5ZAcDZnOMTl7HINbhAQSteFhgmBA2Pa21QFG7lNH1whFY
y1FZ1tV6Dex4P2r3HNPS75uIAjtaRZxiS4JLiR1hCOc7rNUXD0VwnUAuSZR6OymqJF0X9DoTKX9U
gM4ToUH5VoCj9fsybShnmV/0BLynm8VrpNqT5yjtNYleenj+aRls6XNSH5LZHLBlZ3zZVJyVgMBG
bF4hbVAVtESnFe5BFz1DeMFhZr8krtdZb9nmbHSnAD5FHYH5DOZBpLxf700xMvzH9mbRQAyLpIJZ
0pcfnPTXtEEM38k8gsxaI8M5x6fGAZbZvHW4FnCQKYguX1dXg6OviVv5Ts15kknSvdUShTbHaeuG
6meVeJtikbzVOPEAFH+vc/TvUFz+T1Wj37tZT9skEFV2+reVJeMYp/HPS9EXXU4/Pv/rgjkXn137
pxf+j0sRoc6E5wArkjK5eR5/LUeTX0CgMNSbMbJBEdvGcPyNiYlQqkYwHRH+CVHECo4a8q/VKJf4
EcSnXyvRrU79D5AY9nuPQnCUohwGRcxYGBGAXVsy6DejO3wLmz0pYcseqqf2xuxu09Pl4ZL9lNnJ
/rpKfhcb++2cEEa2OSB/L3y3i8GwoYKghsatwIf7w8XqqfB0RkAPkhjgiy3XGicHuzYjYg0mkKC/
60ZeBggIXVYPBX2lLUTPBEzcuSF5XN56COg/87qjP92ou6ugjNR5bdb4gNYdmQplzd6NHWZzeO/d
Mda9uScBogjRyvi7tv1w7KRBIFNMJs/TTqzka+mm8mtEqxj5RxNEb4gc6hxQr2YYMuBcv8AYrgck
NMtkCY+RDfiTratZ3tVSd6B6fTWheo2dA/IRLmY5S9VG9NDWVfLO5gShoG5iy7Cfm9XPhyhv5Q/T
5ZFFmkaoDlMXAh7u5UoQlxxqUsXpOiaMpQMdrQaA2Zv+oPrWiXMAmTx5ZBJnKzhi6tyZ522MjAnS
4vUVQYGC2zejOLNt6I66tYl8yblAkiFqenWaZLTiEhIcUdH55s72ieC71SbARXXSjKlnyZpnJkES
ZteadblpRZJXqfWqqdMGllV8bEOe7+F0FEWqrYqvqw6R/pRGFOlYly8RO4iFw4WSDV8/J7hJ4I4N
EOOjWbp4uC9sTqfzWhGwqjDPJVxlyGlPnZXRHWMGESanuxptSIA4PmIZjh5YL5Eni0quvyyhKM3V
II0V6eo9PYzjGn6jUxslD42063CYigpvWIzjtOcY7MIOVUOs3k11Ye5iz/X87DvXzWkrDTpyCfpp
PE9mIt8I5NQjyQucDIiEqzDVQxXby1ANyZeCb1ZwlSt7JH5ccagCL3vxdChRW7fd9LBYEw4ZRNDy
WU7xlnJmgf5ujbCfS4EcWrdacsPjpjz1QsWXOajbYDerJY4zK5ekxcyWyJ9lY4LnWo7to3RLjzza
iqI+bIv+wsE7Q3dqYvZkmnY45KDK/H5aO1CwIyZ1vHZ06DE8I0SsBf3deEoqgBXIyVYWQxn8kn+I
tnTfuz4A+yqT0R9nqIs5QNKhXbLKyQgAdBUDQO5biuB0sOqP1lf1KaqC8LWnsxRZk+TdjyEXI8dc
jRhJlQKSP0kHG38oeEE+hT/QPZSwmI5DInAC0yKO73qodCtCQsRDZSklSA1wBcgH6baxKp3DvPpI
AsoArVUIsAzWoYuAs3tfR7O2BysQ8NgNtNQ3ySikhQw9glv2RKH3izrR3AQOx/BWbQTfopXWClYH
MIdfrfV/um39g+FGMkS/HrGQRDEImd9vWi1FpIVPUN+aIesIQZRGnX5zatz/ugH+dmP8h1cIoyTk
TACB/Mt4pd/sweNY98Nc4wpbht3HJ6Kq/88r/GHjlWa2YWtwBXA5JT5DPI3/L1fgBPIJYwmLNw3n
t+cI9aBNqm2yyIwwkeCnvhr+zRX+HFIVnCTJpm3gQGQIzf7+EsqQog+rHOtg6ri7KWZDnvzYJm+l
4gG9kKE3Gp9MoSmsE32jeZnvmcH8CCoUbDWgeADAeje3b66nPIYGgZFV7wNdSHvqnR4wvEiUxF2T
gFRtRpvasH+zlDCn6zfn3yb8iJDKGBgs3YSo+A9zsjCex/VRD/VQenpNps9EIp2/jZuy/N9caftC
/37S/nolBo4B5AN0Jvzl9/cq4HQsSINUDFvNc54M1WWJ/YMuWp/967X7jy8UItXOBUMo+Q8X8o2O
MBetwLAo+JHItmIEUAfVx77/68v8+c7FDEAHFLoY3/2fHkIXNUi40JUhYgI1fyEQiHTyxekNe6z/
zbX+LM/FmFQVw0rEiDTUX3944JFmmzgpdbibE3fW1aGHOuKMT9l4QV/wrz/XFv3+wxcV40OREDJl
jD/p9sF/8+zXkR554gq+c22IeOYrbDKcEXKLeyVIPjwO0OPb6xDjHf7NhTE87s+XBlYNYJuzCCvk
j6vRwpRWkPnDXc/EjLZqqeA7DRJSBqZ5qDttpQMgtTbxJ8Tu5kpN2j+Gdun20+gwSIUPRdmdcNCX
AD54hOhfZPSWqszBn0ZiDt6NbYESCkNajFJDNq+is3lZJcNqEVCCnhH2ol9yP8qveRKBgBuTtjfI
Evd5mdFoszaCdlZ6XyKkgCk4yoAOqSQJryvjp3OXoLrb9ZFdvjXG6ugQK2ZfIpM4KI09wiuNGJNH
McODfFRTzCEp9dy7qxb6ZHhRxpJvkzHlfVPnI9RW6BdzinSyvyImHpERLGX5GM7qB2LzGEbhiJ4x
A8hJtPkKUV0YgBiJ92THqGSXOTEsupJO9U+9t0N3dogJH1YTjJ/lijSM0EV3blmhT22sAL5NLe13
BaSnDoG7hQ3HZY7CG4hB44IzWBqSFjHG0CEw1AU8m8A4IezQUfOtKoOmhKHqDQrPtW7dnfH9mJmc
9e1NO6zLR57M3aVXPaZS9D15kOGY3NOBdVkX8+g68TlkrwXlVKraGbRbKEh3x2S3YJbQMpH5Sbkm
3mJ5PZrTCIKJuxkxpMZeVDQuEJJhybgorcapno8w9Gexa+s4XjENpLNPRseqSMcyqb8gU3iFoV31
SXQuPxTJEAKiGeUTkNUeaLHCVKcWMzDIHOyw7ML4FRZ0fh0MsoeInEPwBleoQRgmjh3GPnaZS/IF
Y3IU5hYhLrf52MA2ni2emn2AQUruAD8Q8PUsN4aKsSIW15OyzREhXIDizIPHkfM87pEIBU7RrQjE
3qN4iNN+rDArJ6oiTNaYym64mafF78cgqGDjhkN5hkOP0M8M6s8cXL7K+YLheNGdLJL+bBEtb09a
r3Z9rrF2MHAHvw6jewra1qhVml4k8nniZbOfmfKXYYI470Zj15MYO6zlXcm6BKpLh8EmqBDtYZxI
DJsQ44yqo8BQmIbtupIRhkwQCOvvy5Zs2Ocun4ITMm+NfYqIqD7GLpDdJXR5fG60x5QGJztogWsr
xTNEh6G8nkDGdjtZrq3IemikX3s/QdqEwzUCtVlwqiPqu4LomqqpQSCTDnFw1gOJ5qxDffmmaznw
Q8lGhMzzcDpovsqnggNdEyuHZxtBuUGGgheIQ8z2FKx2uHcYioHymZufjFp+qggUubIKklM1DPNH
0hMkSjFGEA+Xa4DFU97IISvLfra7cs6BVa9J8DLmFWM7bVsS7yrMU/jsZpk85vlSBmlgtX8bwFhi
2AEy6x+yqGAdiJzoQ2wXgXFoBsF6h10XoyHy6T0Ki+RjXXsK7MnN4TGIpukeojTeRyBgubChb6/K
aKDBB/JUIT3qEcTsrAJZZ5rnrskMc0A7Ik6g4xfY5Bakzpvxmvv1rdOm+GgHuIpUV/57VUZ5crSA
ELo9WmHMxsKEG2KPLmAVfESTly/I+qlw144BYr5tHgwZwSZe7qEptj/t1CdZbUIrHxfdDdGRSNOI
C5m1Y3dFXI50T0NTrvBoBsyREbxE3KsP1ErSFlZAj8Fjg4d8l2v3gA7T9jcDxdCo13YWNocuRRre
lxlsDZ5h1MaArCq26EMOFtilpWPuGe8bI9dYYj9I5RbzZUK3lM6YRsRTDak/OkxLtQaXsIo1PxUB
irHdNsjxqHtqjyy3tEdKoeo+MaMSAda4Yhhh1Q+BTec18Pu4kSXH6IcxeCxI3KoDkbp88XkrXvTs
xH6ttLkC0oyZQIAJwdwlEwLCJoz8NR1LTPFcvZuf+4HUDEFyjKqbgqo4zmEYf7MzoLwdpvcU7BDV
iMDuSVck4UuDiVCpdspcmkENGHA38YSe+5zaYV93q0eqpfSrsU/o/Sp/1ZCy7DAEwTN+H098bN+n
vLf9gZdsLh8iErWYlDKTqxk9IP3azAXVGVLuPb+3qB+ve9pgzERlPT8h3MDyE7OqyNTC1C3lOnrU
BnMgUsAPK4NZlC9A6copwGHXry5SH9GA7/U25jOSkhAOYJdvg4PUydl+Za9T3Rk0WpF1l3hY1Kkb
jVQ3K+K42yjMZTivLOie4PNJOB4WgYKLErNYsgSjV+8bZZncIyTRmqsVc3cBVccSIUM6KSRKZ/hg
24iTQCLZqNaoOVRjgxwuxCNfXwLhG2QVoV88LhJPy2mpIxadcDZAR4bw0t4OshuPJVHiDa4K6MYK
ooM95HSZTt7S9k0F1r97bACY74Zk/2EMkrXKsNsu5x6iLp6SSIwFctQFPSoyzPcYgrjEmNVaOJry
ZVUU0IWDTdZhsNEjn7zGnXX2aEY8fWoqB6S6MHHmKaxHgpYgx0yRCjQghs+1625FVXGM2wohcwrm
nsJJwfwaKA0CO1jsaXcsPMzEXeMxj2EgC6XXtUQWGihll+tH3vHY7Ot5IU9tIQJ9hN2IKU0jGWR8
K8JVPQZoUvTBGs8RFSsesU1TEOVkmfsTmPS5eq9hQdrbNmgq5K90f9ubgCfXJRR/yERDM8yXjqGL
OjBAcsFu0iHetSfDisMUVjJkmSpI87VyVwvB8JrOo7Ry9dS0QBCaBs/dsmFb62jrZq8xIbbZ0drx
fQjQc/oWBD3dt9ZjgKsKDTlxzHeprwFZVZgdl4RBndGhohC7eyVhmQayXyHZUAEhP88/0MlDlafc
Vq92oiWOsaGRyW1EfdVeBpcApEuSBMSuy7U6VznBrxgWLzBQhUCHSNTUHReMJsKwuWCoMSRw1KU4
Kz/X+mqsMfsHnP1U7MN2rNUjxYwHGD4Qg/oUM4WHrA20OkgReVRQZn1ORj0uT0SIlJZldZWofsg0
tJkMFt6pJ6K4Lbivj7mVBUy8Bgl4Gv03aefVGzcSrds/dAmwmPlKspO6FVrR9gshJ+ZUzPz1d3EG
9x6rZUgYnIHHAZZVTbKquGvv71s7Aig4QT5ZqyY84WnaTyqZt9wx5RIgxHFOmcjV9nejgDbQhpY8
WrPaunNFwXtqZuTn7bAthvOA8SLbhIOWrbVtu7uJ3VL9WjQTvhawXTWwlWE+Fm0Nm4eaoJGvUsJp
3o5Wa+RfRvInWCiqQmtXwguEhK6VRL2JMZzUuau0azcz0KBNVHq/p7xcCQwUl5oo1QNwdNloHadh
tO5SCnZ3yIYqB+ftEEXPIJPqQGsXN+WVZtlfwyiU2xj52ybH5UAwoahflclAlEYmuj1Puka9sSha
66gVwiHp4ICndN0RcV6Txo62dUJF9+M5XgDCDISL26qqJ3TVi4JBSssIBsEtKF85RvWLj+h4Vh7s
MnZsck4JMkXu/fzapWE2/9TsMmy+C1nhL+ztQukDNU9k8WBmMVtI1yDV7aUbE2uRxg2qzBEFUsPa
3Wh6hTusHaC1IPjRH/u54JxQ1Op8NZMkPCgiQTHpGKHinHhj4NiJ3SiFfNQ0v0sDGpJDZtOjiHKY
s+zY9wX+uhK9delaMe70RSrAUZoMDGYcoW5KQ6zfav5Yt9uOUL7Fd+Al7ioEVie9K3DrdGSqAYaC
uiaOXJZAX6KQ40a22OdRSxtguwuFRadJyw2nDPOmVwFmVEbR/4b8lz+x5JydXQN0avGabhWnVX4L
JJzMcrWaD6PqhuMV7r9GPS5TrRM1zmX0AzwTjAVQLcpTr2f65KUVLjm/SgVyKmJUdSuWhMLdLFJz
eK5dA8YVjG3qkVOXb1aNMTrtpZWB7LIMopOmosi3nVL4XVOhu5RTuBySZZmjQ67EBo6/toAgO5bN
4I/5MKYHxRpt7SDTJipPkLVRCphM2i+JtMscyuwEV7FbeuA+aOHHYxVrOnoTVcYHDlUhdd5WV5ON
SMcZ9u6Ylmg6IC3D4FFXWdV67kqgM4kWWPLWynGgp1Te/UqtrXYPxjce753JsEmOWVp6N6d5872x
2+Fap8KwC+0MfHDl9pMHrjvE+qkk4xd16AbU8OU0olYve6tj24xw023GJU+bU0UW3b7qQrDkj13p
kJ7seJ72ptHr7IvOoRjvT1gM99OQ62dlCttvTivUaROv/O8oVrvjgOjudSo03LKRUajlNWpeFVl0
0kkcEXjvLV6TRlJ5eq/MR2WI5nHTGOp0k9lduW+NQY7r2SSbvKiB85zUg/xRl0l/qyiybA9kHbPv
gLCaDrhC0JmlW2+XWYTZtdnEy1dTEJ8HWid1lNkJpb1lbtOXtBPaAK8zLnJ/IEdPTXtYYo4xvH+Q
hwIHDhRLSrDhVsMroLXrk55igDqg68u2XYvRuUDCF8x5xh9dF9duNoCkmNL8vhZTtFHVxt70uoPF
byxVZ4d7NfqWkl17rOcax26JjNRvYMmdK9mqz1JwZC0XNbs1yUVt8snCnEfSIPyqydomQSeao6Ml
8ibGDZIHUx019caIx+HFXSUTeZWPxOQoVHYu6JAba5g5l3eWnHaG4J0YlFbS3QJB1HaZaYn2qTLM
+SpuY0hGwtHgLSZUqf0c8wZeOeuH1WoK0pAGWFyBbvhMSFp97cFut4ReaGGKpSUAwncb9WwTEcy7
oTM5aVIU0g66aZg7a4DbBmUtPzGjRTBWRrrlozdnXavE42jkD2FJmGCS3QDokKgucyMXgB0gbf5m
oxFXqTu6BjjceDzMxO8lRrOyfGllX8c7vptxk8U6VL1CQjfmJKv/cFQ724yyqQ4j/pHRL+t2FJBn
OIuE6N++Ok2h7KupJkelTG2Ppr5VeGXkerhMG8xxNeqGDrdDw37wrCiZu9U4SX6xVs3GQWuVhqR5
YwF7QL8QoAiVrjdEVnZWEmf6qsiouLcafHemEk3HnGLNaZTQyLAD2OKmcqxij94ku5dhZ29UCkp+
aefVbdcm7t7KXMhODod3bBSyLwKrs8ZvfW8WQWdrFP9xfpqkdQQC/m0cq5m9qVUFzRIvFMUbJz4A
moUyfGqsCcSqQLZvyVBQ/ZuJvxstPcZJu4B2mtKDnFz87ZWrd4B5hvaqmI3p0aWUc46FoMIymlNo
wVUp8GEUprIA9Db0hz4fLdjZ7VT6kzUAr2uSOYMCE5KxqIzGb8K+tbyqF+NWYCvkRTzjq8Jd2A/A
TGJcpoZUUXmMs5tyTG9TrrdEkndWNAfyLSj8k4FWLnBqyochor+dObKvmWKudY+SA/+odYviOZ9T
DR8Y+8fsCTOPtno9Q5HhRji+DYoAOo4rW3/opPkrajNELGVdfuvN1u8SJ70PW6EP1/UCv3ANnp+c
ObMfCpDC+Koru89+INWrX2apGAMGb0fN77gdLJ+pHmYb32pV41HFd+F3SwHkcbEsin5rbpA4YHLU
nQFTaN4naafOpzIS5muVGIhzwHlBP9c5WGyTRJGoGWWubdQ5g6PrigYjQizDbNvEA68jrMI/htDq
N65h3YHPjoBD1ZykPKGMw6kfWDq2omr+wJq6a0vT+WXNZKZmYI+632nx8sUtQ+NL2M7jPUkwzpJu
apZHh9UlSFe2PXzmJuMIHfcaxbiFgs1mTJbkIXTx40sdDp8ryjDZ1tSlU3hhTIKNpJ4E6MmOG9NX
EoEFfqCI6ju6jM6WnHPDq6nEE/0y8wB4e9PwEC7Sq5+VE4W8tNipAut+W1HkB9HAQa1FD1QnG7dQ
fnZzj8tNch7/BS5SEQisCuGXYoy3ZiiX4yjtisqkcNR4P5ayfbWNwtipdmUETV8l837uBEOPrT6z
stVBnjXkj7dTzoNzM4gJ2AZHtHTJSDwkuvAGFZgLZ7ExgLeoJd6P6zppH6u6f7UdOVwvjjbfG4Ob
nJbZgDUQA2yXV8ARzhnTbz+HXQ7jxiAe39nS7L8sCQynK7UrJnbbqqlWSPBMeFhxaJq0KD4IFLbg
e8zGeuZsCErQKceNlo3TgN84737WBJWdBxCkCIaaqeGJUe2x/SxlsOBX70ifZMNzRxz8Pa8snoO0
ODpusk6HzxQ7lUu4rXImuy6dqnT3q/Ca/h711A8eYWdzHY8Ouy8hm4Ewc5nLJ7cQ9AxBApXfIt5y
VyixzsbRGB2GkdRtBvtGh2K3dYbObrHqcbZAdGCO3zUsl8mO5hn9AW586+5Q03avWY9jGBcEpg7d
cOrAHjVxFS7pBOd3wcy/Sxr3lmV5zmIyB3h1XM9MJjM8uPi1TMSvCXi/kjjZhea4GtCyDplPFNZu
kNaR/FInaDxl21IEz90ifJEceQCr9s44eRWP7NkiCWtTKUpb/V6vKBaHQ2ocrILPT28GpQjBPTmE
TfqgtfCu4nDEhZgbJAbxHMvrMJqdnyQ0f1VacQ7BFgA9wXd4C/0Be81CKT7fRHaYP+id0e8S9GS/
9Ry7KnFCSODpKHDySrui4gxHwS1Oc5qlsHqUGLtX05oldQqrml+j2ilUn2PP9GyE6C08mOfpUejl
QEqpzwUsraVW+12/KP3gO3RvKWDGWTjsseGDp8ijQqbbVInBI0lRUJ/sVGUIH6e8lV1gJ6AUtxSY
w9mjIBiC+nCBDbZJnbW7rMz1k5J0mo5iP5rdPYzWZbqJhYVlKZImSsHWmZMfWESLwc8UYHKpUTZm
EBoRdgt9nqEtoFOxXpE4ICeriZyswI3yfldX5ZKdI9E4j7VFTwi/Z2afervnc+BlVbODC9Ibr6pJ
kiUCHl1b6R28Xozv5Ox7Uv/cMo9DajO+FnE7an6jN83rQJpu+dlx0MrvBuLeQ8keOMFM0LCct7Wm
nUWERDcIs1I8Kmu0C0pVF+3eraCBdF0JHQs55K0Mrfahx7VB3rxRxa8l0UEMlgJKmWuuxjp8PTVi
OitOTzn3fTvp0iIDDZed2CS5NoYuRImqRPLcRhp6PKQEHKMksPguVJM7wrrxptRb4CS2mABp4K/h
q6wp/EmHAxViXmpmuk+tNkKkjYx82mGkHI2jbmKEiK02fC51Rw2KsJTOCdlMNXMSJgt/32ssbD9h
Ej8XS0nICMROITQQUfEs+znDsNX0ebxZBmVkAkXkT71eidLnBLMSZw2y+SWNbsJgsYz2FHUhG7Od
NRXvXYcKUDW9MlgGtU9xmgdlUeRTXtRAL3LeWL+MAnVnXqROULJXdLsBmwBKQguEJlSOuDhWpAsf
uhn1np9Xma6dErN3f+cdJ1cAAb3AhRe27bjT1WVG4mxHq8dnqXF0RZ2LS7HM0L5Ukx0fyiIz8IaV
A30Coqz5WpizeR32Sn1Q3W58UHU15e2aYwoLf7l1rZwLhb5GqfszgVVMRw0RUOgkczARgIITKNVK
oRwj1F+tGF38RFMKB7QsYVcc8RDHL2kY1+Ax+pyjmSqZz9SU3SeygrdDnD+GAr0/gtUYiOkYtTVP
sUJB0k09B406PRYx+Ni2sjD82u3cA2UmEQKfEW311nDnRl7V3djVhz4tS0oGPOobmMjlsEEJmi6e
G2aD5kmUp9ERUwYVwqJcOsw1IQk+njjtB6imZ/mtWqJLqUsKQ8Au0zjkQ8ZwhqeZqhWKElkDeBmL
+2Z96Uadw8yz3Br/gcPq/kahT8DqKTV89MxUY5NIgRCTN4r22BZpeTvYJZFgRt6RW8XpbTuRG812
qZ3zXigbh+PZmMg5vRJisFEDa8lRGYt2vpVVh+QVZ1Gj+WUsriI3Xe30Y9VoXkY94nsmmjLZSrnk
40tdU7NALDzGyU7WOi9bmdjVZlDCkVIdWZtzPQ7LMXbTKTuXlOe4MqeLchzlpnPGxoDLPE/nSgmK
0laelrZWb4Et4wLAej5jzGgKFZDRonKo0yyNQMe1JvpKLPaLrq6p8EjpLJTjZW6dmEvhljhK3bpz
15dXUyeM70Sc3CHTFLXcU+t6qtoe/IoAFQBSuGhtiFeF43RBSnMd7bEhFMMGC7McJBECNcbrlcmn
cBRZVAkskM2Wo7Bd5xD5nqtwavapzSt1JWPP33lw4jqx2zT7lnHZuFgTDVhsa+UUVzD10mZDsfWH
sXPw0EY6XJdMtCQEzFSO6Vp7Gg5d4UbZfonqWu5wJCyPqZkMOV7RaXrqZj0J6jnSTzPp6jNV9PRb
2TVyj46zkAcbkmy2j2WJCmwyNaDBzFWaBMy23Bh5mz6UQLphFNZZtdAQZXQfCpVw4DrvlDG/76rQ
jvzCyRfOxoMj5i0ShhqQpWxdEolllKtEI7b1W0H0kh+6se4o1hTsj8Bl8vYQ98QQ32uKOPOTYpUi
vm9DGv8wZSOc+vNskNI3HTk+DUNa0J5nSsqndpxcYuTWIYtOdV1RPDy5LV6LwVXicxd2NaWvJGu/
6lFUHGp1ifdGXNExxEjz5RkclIHucQJ7atbklYxwDBWendWTbeshVXtpk0zSJx1Tq/jpI5HcZKYS
q/dxPDPDU+aWfTR5ZR8KGrElVylVZs6kMXffmx2tf0XB2d2IbGwQdLWudU409mF/bLrizons9kHn
2G94ljLUyVXYWfU5isTUn0ZNK7c5xtyvFoFQC/EyJNeYqkijW7edXyGY1xgkopauGhHtj0Zf4709
HZUlSnDGGNHUBtXUJ3d6lOvLAWpoU700SzrCJrZUTuNRlr+U9OcpPVW03WNnWvJxtmwawhl4ukn2
JxWEtAbI8UI7JnCyep+Z3rxwhvCLJtNIJtV9QTsTNT/z2RUR0MOnM35kcy+PQ2nKO2ERmGhGszzX
zRzTZkZzEONDWhKwqq8s0iYqj5PKgYW9Xpmj3WyZTenNeu7I0mvy1J7u07Sj8gm1VDunZa/9NNTa
jYM4AX+W5Yg6vybEgOQ+Z3QRHqVHe9+yXg7STHEpTJr9TdS9c9QdwyStLgHAuiVE7N0oVQwetpXo
Ww2T1HmoIL5pidVA4Ulm44lmQOywQ8+GZHcNDYh6zsRULYtW7LXe4JCV4MJtNmhnwR5SnPjNK0sg
XK2lE4Rmmr+2eO6ukRbGd9WUoSpkWpVAj8j/VUGpoISkt1NX9/eN1mh3bdIn23+ATfDjtS9CduJk
TYK+JjXfqqF6H/pl0prFJmlWrrc21tu5hRk6akYJ1W1UrWGjD0rqXFH6mV7IFJVbImeQV8Vcd0ep
x9G1bdb2s9pbKWUGrb+px97dJ1FGvTOnBs15RUQk8CmMQRQLKfzjEFZCMKatC64cuJaah3ygyMKb
VQj1Vk96JJR13jlBwXby0qsE9ypTc4Om0YHHFMZa8TuMiP1OyYjW8SpyNIiaIcT9Zk+QjgI2HlP1
kI9h8ZCKdsSAkuBaIzHaEtVHrtTv4gTm9B4dX3mVdoa1n1ziXM/Mp4oZrSrF/Yy+gXImBoxfqhYu
X7XWpDKiUmmTdBZiG2kWtVOvYyqA3AujqMPDqPcobkc30X/pLMMd7OdQBnqXys4rlSy/jyKHrANC
FnE/ksMkkiLrBo9eG+h/pFD2dIsu1+jWR0PCYqEZ3sYaertZ7eeI3AZaKARFqi/lIXQjJQbRatMi
gIiiln5OjXBPV4glfwRAQAMgpRhPGnGd6820Qoi2Fa+0I7q/HnrAUpR3pkOQM4dCd8i8ijbieKOG
xC3rg9uGLUH1LXlOJ/o2LDQTUDhnrsUtqghBVAzRdU9PGmw1c9kNz1ZFmOVGc4vJvFHM6UD7F4Os
s0MijSWOs2JRFhHYbJOK37YWqFNKukvewVqd6x37RXYXAk9LrrKoy+7jvqQsz6M4mqa9PFFtj9qb
RAVgQv5Qj/bUP6PHWklYV2Of3kTCIkmNUC9CUUKcnm7tEjszaJOedbFww3pfIXoOpkUBMDtPsfwh
h2wsII11wzczNdm0wFQVdy1dB3HUUN/KfRLfFUT+TC3ve0a9N+ayOOILsm84wuCx6iYJrnTGkayp
5UpHA6nuhgrnFafLgM/2tbvG9HQ2S6sWLnusmcW+d9iHfYyr6j2FMxK/Dd+r8iLTCA8zL5vhqrOs
/nZsBvSNeSP1COiIU2TYb3S0NEloZRrKi76601NDu8bJh3UIbV01HXQrIcXlSLW6U+jVSHFnYKlQ
6U84azSSfoeGydoYy11KfHMUYbzAAs/GB9khpPT6xRxP0gWOs6mLKHR90ybA2tYuIk8MbflwIHOt
PVtE3i9IzkGGhKZO2cFoxGsPKCPn3ZGH1d1UT7CozWxwCNFm42rMEknvvkmVp9JcJnpI8lj0rTSK
Bgdbp9RYKPuUqpeaZ7fpwA3aEiYIOPpj2VrUTB2rPFOFiOcHlAS5/ELYI1ukZk28N2UMtURVHWVX
uPoQ33GUd4ZdTzwT6LjrCl8d8Pt6EnxgsVnLuFgoLWciS48M555tIEO5pFa8PwA/7eTSaU+26Ceq
hWO14Y6rX5H2AbwYcJZOWsBJhoCfN/fIIXYxSUdQM83ZlgsaJ1EfaqnpuhXlGn3qFAjhHQFARqLv
lCaaAUGOrQTPbVQ/6Vjeng1dtYPM1uKfQOhWu58x1SDI+gq+QU8unnYiSj7Fx5mGQS8ufVKsbeJa
Ut2w47oIsXgZRi+uI52f0bxoGRCfijQS6kT6HxDAT6AO6kpcz64ktBHOOH/pSiP9nkB3f4Vr2SqI
wUrnW4yyqfP1pi4k1fzI+RlTvnDZ4qm/kEId7cZX0FSzdSmSMlGcFrdpR1PajUCXgWPLnutlj3vC
PZPCRAaiRU7yMBRSrW+yUB1homM4I2CBmj3cwl9crmIxTD9U3qu/9KqJZ5+uBOw7UJPWeZ460xet
FsbD3CgCmAAEoBCWMNkKqoWklrbksy0ak2ilSE9o0UAYhYUj6I2oud0XyWnymE5xJg9VO2C67dmo
ZxhMFJMxWkBGoJgwkD2A3+KqQW00ETQZQ6dTy7JgZ/ZwXrXPej8Z3+OSAN/HvAwzIubV2tG6r6us
A7Xz6dxlSl/t/k83AVsq5cAWnmBaDZTBGH47fQvnKyYDfZ/1pbMTVp+eZshPr1oKFF/qqvr1Y3Xo
e1UvcBKEqS54I0iLxoVQuRqhH8U9fTO09n5OtGuav3DcXQ4fj/IXoS21SNWhEOqYuOEvBN1qnYbK
3KVU41dQtHK/9vhzqxtqubVx9/FQf9G6uoZGfyed6ouqORcXhD6rztuCjO4Sc2JTw8esCs8fD/GX
e+ba9EGmgxTXA6XnrZLX1Gtl6jOG0OtzbT+W0JfcT8TW71XQjgpcWUdfBjnA+MfM9adYOK7QwsSw
XxBY4zGlK2K2U5HJLrH+iTzYeacNdlTTELzN4RQIczWt/SlLLhuoBWFSoSWhu0VKWg9cCUeEvTX9
KJyrBPD3xzdPrM/6rWCdW6ZpMBYcVOTWaoX7c8CqXjKJztagpRE0NpKHqrii/UXiXq84tWgzUO61
PhFfv39iq+wZDZtmOsJSL7XrWkRR00Ub51XDvVb1+6HsoDNtPr6yf+Tib6/MVcmAWzwusBTU5N5e
Gb7vCiEJMTRUNr/dWLshmAI4VJ7wkg1s/iAMaMPA/00w+PTy8cdA+Nx0j1SJD47ACze4+4P+E4fA
+xXBxxKkAVB/25ZxOV1rJ+8TafGx6EU59c+dc/rkurV3T5QBuLOaRlcxgeXh7XUreUSW2sG202zW
6x6CIdB8zScX5AEM+//XjX/Np0Lqo48J/r1qtJY+TZt8cql+/ckKEuvdfvM0VrG9YcAtUHXnX1/l
n/NMjHUeOoUAejAfEooSUUDFM21966HdiptwrxRHy+t5Ak+x9/Dzs5uuvVvBF8Ov6+6PFTyo6QBw
luHx3+Nx0840vCgP324rf+1p6NO3JjmE23r/AymLB13fu5m936NHe+dPHv9KQbm4EY5go8KQgoDd
Yqd/+0la0u72JNdmhTSBaYTqD9VLSrt0OcfY3w1k4sDS9OFVa59b8imkpA9Jal9/PEnebTOYU3Dy
8I7RaECnaZeuIdqearG7kPPUzdsqroNe7e7nlO5AMG/vtCYNqEDdfDzmP5aKt1OAQel1ZwnVhAMD
5fPNM7ByF8kuvWvgCLg3snmpR4LI1hjp111B5dQ2/WjdUMcltQ1cKsD8dQf1zm/17FQ2yx4iF3zM
6f6TT/WX58GngleD8WQ1uKx//8fMkO1MsRP3lxd23yuoDiqhu5kadJ2qrh2r96MJbHPZP7lafquA
qSsL/btmiE+8L399IK5Knsfltaw5Fw/E1ijyRhNS66ZAqWvSQRPWL+zNgATZPiNzh2jsx8dX/i4K
WOfAH0NeLAlNzug+SoaUTHyTRBkdKkZqtL0cwd98suW/2/UuBrt49nDpEcaPDDYgqiLOo/5tcwr9
+IrevVcYhJVlmxoEWI2H+fZRoqOd6dqrA02fzQ21ph1dOkgR6Z/sZe/3EihFNgZw9m8aV1oXKzgC
wdIpnU6fe9O5gzrwm3aSpNSK9mlZ7Or542t6d+McA9+dSyrFttEHqutu/8f01Ew5tGaauV5ZfdWN
I23L/vv3J3Ji+nPb2BEupn/tIi2NKjRr81J970hpLKP9ySW8u19cwp9DrJf4xyUoqTKgZ2EIFUkV
R1GaF9u+3dOXqf/PE8A1VAJboifLsAg5345UF3qjdOba7ypRd4IDSaQPzyz5T4La94uVYYAYq5qu
Wzjj1gv+44KqLtKGbnFDzxbPHX2M0KOUqHBwAPRf7Nr0P35C79cpwbrAqLba4nDIXVzUqAxx5zYR
KWtG9YykPwzhsIGZd87cZTOUyyfjvXtcNuNBYNDYp/n1ciui0RzpdEiuoPq/D5a4yafuvgS+aJTR
8eMrezcSfkkWEBflchOBg729j8paCaaDAg3NWvvMV1b7CPK816TARuNO/WSmv4tAiIg03V6DeNgO
2EDfjqbKSfaoXdnveh8EuzB/j3itSpUKu70pVlb8uPn4+tYn8+aFt45ogMIWLhGPebkf9U1RZJHK
iFUKlI4GU735K6QN4n8ehSMckAedfQ8/6MV1kcqdNbe0EHJMN1P91ZQhea9P4oW/PCnGcHhWK41N
NS52CYrFtYMdn4OPcnJIlBnyys5f5v7540sR6252cce4EKqwhOs0oDEvTqZDp88QvOhxgJpOnPD7
d0FjNxMkID09zr35G3ob3Wgj8rn0Ad9nM5ZGSYV0o6Xh9MnsfLfuHI6rFvWIddclWL/Ytsa2yd0J
cp2XagadP5Da75zC0B91kKKAzuiWFxl9+Un0zvp6fwtwMK5WbtTpzNOLW92ghhz0BktoEATHILgO
jtf8brv+2G697eHgefxyvd1u+Z138Hadd9jtvPsdP/2//yzsJ9+9e2/HXx/49Z6v42s369/zk7/+
8PkvWH/yfS/wz+dgz4/jnrGC9Sf+9/mxfsn6pesfgp/H5/Pz8eeRhlL86Xjkx8/j+k/4nMdPVuv7
GacbKrAV04ZJQteii9tg9KSOKaui8IHulckfmrpsw+wUWo8fT7n3T1k3dIu1I1ZivXlp2I5ms1lk
h2oYDrc31ANeRJP+eHRqSQDQ/f54sL9dFIuUXtSGbTDuxUUV+jAmgl4LkEjrO4ziB/zViIzH06Ap
+4+Hej+NdIMtVVO5MIsIYr3uP95RWaSn0JBLm47lWVCFzy3EKxKEPvaHTdn9QIHw8Xjv9zqd7lKY
ms21zzYL5+14sQD4q9MGx1sGQx7VsMgDJArV1aQUwyfb6vuNnKFc11Rd4hWTEPbtUElrRYbZgpkG
t5Ed6JKTQI6fi2Ca6TfiUf20riJ7Ho7IcJ5tVDif7Lf/3Lq3mxRavjXMYFPX1zfY2/EBpZXqlNM+
2PQq79u/p2r9FtGUR4spL9kNW3yoQeH/Grf4C/RN+ICrbTceR6/3nutA9X7/BE++pc3TlfLJqln3
pMuPpnPQJuWxrhltfUp/PPUFhWZqtzSa6el/FEPG1/XPYqz3Q6xtwf5BQtia8W7BTMOcIQjroeUO
EPYUbMHN1cdT6X1OiuPYn0NczKVaOL0t5MDcTQQozkGZA3Ou+oNEYOs3MzoXXZQ/M5oR+GOZ3+q9
2vgff4S/LNR14+G0CpqJ8/HFJyjyMIyNgU8gKMn5wE1OlVUR5c1fcrv55Jn9bSwUW2CgyMdyFL84
TuDImCmbcDTKuzgQypXqXhcF0Vb7vxxnfff+MTekMuAJF4yDwgCQ2XWIgghumt/knwQLf5shrqBH
IyhYXp/qxfpowjyLeoHqpanEuamjH6n92Tz/y26DsZlwR5BCWaf622uh4xCa4pxUgkT467X64Jtr
44XYbD5Z7GK9+29XFA/mj5EuZsIEQsCJgah6vYHDMblbmHjxrw68oDDpqSTJCfevLTp/S/ls6L9s
4Qxt8v6jEMBvLi4y7eEdIGFkWxGPSXSL1MJQ9017N2o70NicBE7VcKVOuxpPsLyP5QlhVe9uIRou
1evH6+GfvPP72/A/n+XiNhhpl4C+4jbwWeZqF3U3lfothAmjmycM35a5S6aHPDyG6YAgZWPRq3v+
JDT6y7QiMrQ0FL2kN2nr8vaZi8HSK0tyO2qpCqprNe9r9GofX+hfFqMlDF6YQOBI0V0mxnoE+bAn
qJfhNfytVeYWr8QvTMqbhm7z/3moFSWns83Q8oZczNvraaKxoQMC7ZooyL8MyXyuW/OItvZHmNWf
bdrv1wsnBJBzK/qYNP9lXUkZtaaBocQs1pUdGNAfeqZBdXC//tdLYhgOxJpKzUeIf8L7P7YY2kcs
9WwyjN0N9AwpUPvg/qjmDbmHT7KJf3sLryd9i3oJ6bJ/KSt/jEU75baph5jkHOkE5wwZGFa7pivj
S97VTbrVU+rVGyqRzouhd1OKuGLhbaUkGc0zqHgkYIxH6zkHgmFfh7Ief0G6c5cTNi+8RzZCiCKo
aCqBRW2heLtFuZDDzsVGGlhLYj5rmNLvVJm7V0yZCfbpMA6PdSyxDE66VZLfrct8Z+jphAgwTuST
bS3RY5t06VcKx90hLaGvh3CKD/jDpvQ/b/Zr2eN/AoGL9QpVcxwxEjr4f5U8KDJ686SVOoLYnN1N
W6nT48dP/i8bBFVuTRCYkaeyqZK9nc1ViXC7d0o4z6jyLb2+qrOMJmYj1BMUTWCi0FU9Atm4N9LJ
d2K8SVV5rLDm27hehJaeP/4878N6i4IjIAG6UJE1MS9eqq5c0jyxFfoUlca9YUS4lOliUoHTXuIv
ziI+iX7f701cNyYfilqc25iSb68+ympL0XpVQZSQhKe0tX9D+l8+mfLvFjF1nfWg4rg63Ejr8pqa
qSv7VIeJx5EoEP3V0jFPnfm/zpyLUS62pRlE1jKkjDLMeI2oR9ABtJupmkGM/fgZaZe1R05C6/ZH
eY73G8mti4ckS6cx8oVmLMutGvvRfQmFJ/eyG3ez3CR+coge3Z2zHcZgDOJNeFMdPtsWLx/b5Qe4
uNY8ahQNB0LuF7Tz1gASD5+tw3d1r8shLt5amKsKgPIDivKt2JoP8WMcU5AzrppdfWxSKsi+feVH
X9Uv9LUO5PbjO3y5Cv4dnIQ4c5LE6OW2X4AtQHzO4Eb6W18Ucru8r8GaPyHj+N+NdHEn9UiZ4rZh
JMgciJ0R4/p6ch5oMtF98o75+zW5AL3/OSTQE+BNGNvFZqR31kRPLmzmQAAkqnznUZX7gU6CH1/U
5YJbb5+BY5g+QTq9Ay7r1FaGi0Uv1vlpknDFa93QX03Tnj8e5V3S63KYi706QWBSaZJhlD2o5leF
5hv3BmyUEz0v71B+FZ/VINdv+Gcw9++AoFJIYZsmOdG3t7BSzRJc7Iwc3H5N9d/TXGG5vG2tT85x
f3tSZJLB6K6hFH3/3g7Tt/2I6JgnFSmnPjqo2k0+HrXq3FvfPrmD63d6d0F/jHQx+9TCpNd5t84J
Ue8W6R7TDhvb/yXtvXbk1pKt3SciQG9uyTTlfakk3RCy9N4mn/7/qIO9xJrFk8Rajd6N3oCAGhnT
xAyGGUNjVspRS4rKPa0uRXVUoRMam+ZnaXw+/wNWFxQLZSIfGd8sLGhX29PUOvOC1vRRQR0WVPvW
9ozg93mc1QO5wBEeWVuSUo1OZFbUvo6Na+bwkDE7D6Gs79pfW4T7lSmnaWhovvbkR/NRuQwZLnhs
fmWV216Yzy0kk69+4E4eaiw7e38ee/7TH7fxH2hNSOwko1lqYcQyjv0bzW5uNTKrzEiZRtwVHdTT
naxdnEdc3bi5Gq9AiUW/hHBEeT1RjvFZ0Kz4qesnz1R+h6ddoEYb+YTVRdWoFlrkNLlzAk52ijqV
aS1UeqaLOv5WRi/SsG8QB1AO/8EgImwNe8jRiB4/pde/YLyEm5BKlyYiV07/A8FrhmW2sjSrS7dA
Eu5cTQflya9BGtRHxz7o2RvEBh4TAxuHYvUFJc/0j0nCCypXKZ1lvoJJlX2LrpCrIVHW5/Fr2SD1
l9A4LpfeGCID9ymPwge6qwjyp/1gf0G0lj6qej+hSGRV8aXeh5f/23LPAcbiIwRRs8qkbxZNxWo3
y0vrt3K4q6Wn8yjztf5wL6jGMXdu06GlCacnYOhJVSC+8OwRwqvfPT3J8SVptxPCGD/PQ32I4/+8
DQssYVtDSJ3pWgKLNPFn9Zjfh/0BWZVd0O4Ix3aMz8H0XHzfatBZi8T0uRuGTzpaey1hk/UTBEh2
Ml+Q8R555gaJ8fOGrR7XBYCwU4kmlaekAqAi5R4z2NTu0ko7wBJwHmfVRS9w5n9fnAhLhdLR7MAx
oq9RNiHv8qgk389jrHqTBcZs6wJD0qGbS2eME8Q6cfIZAg/kU0Iv7p7seqMKtrpulkIxgVyoTjXz
PdYQ9MwuncCCKykEqnFl2RvlDZTVE75AER62sG4GioJ4/pAra8b7ltp6se/kB5rIdfvl/PKtPjML
MOGFk4N00OAdTz347HwYeZp9PRwcxG8Dr6kvqujLebiNFRRrmgwbkts7/QkOPtNqPJbHUHtBweM8
yvq7TVgM7xu9hdR+3m+UzmAa7ajzu51dW4f+s7wPXEan4Aw5PeRu8wCLynO3+8ZA8Mbbtnri/wJb
wqutlAXN0RDbe1DKQReSkAptb+EluTxv4HxBPzjBBYzgBJnxT0tS1hwRGm+jMHfVt/MAH8oOf1zf
AkFwfZWmMTzcgTCpv/UOGd36YnA+6fqTWr2FKq+KcmUXW6/b6l1egAqOD8YEioVwWdLiz2tGwy/R
ONpDKK1bDMJZP7vIOIQMrjC7lThfxoj+wO6tkPOXnindmSE51ofX8wuxemAXP2neiaV7gSveKJk+
8vp4IMHwXJboOT/V0vE8zNqGUvUwqeLT3kIu/z1MVrYZvfhm6rXqLjr1CFFvdbKsflktID5cPQNZ
pyK0iJfvkj1imYHrH2C7PHaH5GcPG9bWh9UmoHBIzSKQYTgCML7pfjPbddVfk6QZEev8jahF4EqH
82u4tlVLA4UjywQv45ORzRr2b2ixjbTRWJ+Nf5sUny/GEkU4oz5TH4FWYdUp/UU3pBpAbTV+bbeq
42uOhIoqYwJ0L5MmFA6EOcDkM1YYAxmFxQeHoR8mBMrOr9j8R0Q3sgARvRVEiTJ1UUCqDAKX4Nlh
2jN+tGu3ia+ZnyGN22z4x7W3bYkonAmZkSDYhEE0ITFFfUHljqvQ2twMPxNk4s6bt7GGlnAgUALt
VaRFyCUULwkyn/2r9uU8wp9K/ocVZECFJl5KU1zd9/eW3ke9PnXt/LHbvFhm1VzQgHSwKqiC/mhR
oeF8HBvociJYV69sE+rFooLUKd470Q/6HG+MbDho49RuxBBrnpQpEPJcJkI38GC9/12O2umhXJCC
snt65WDTQ1jLlVL0X11Iss4vwtoyL7GEZa6DgrnSBqyyopHfUr2p/qEPGwWvtcu9BBEWmpAosE8d
IPmJztxA2RVpD4Up5T1N3fAja77YpLZGIyjJGqYz3q8dYZ8dNlCQI5y2M+bRvvzb+QVb3ZwFwGzr
4k1BNA8CmQyAADEShu48rUNMp/9U6HuF4eTzYGvWzJn4eZRKIfUkWNPZ+kmORlg8ivFrOfyoho3V
Wtv95d8XjKnCTrcCyHo8h/RtoDW70Hppx2zjKq8t2RJl/vfFkuWapvlZPFsRX/bwLcp7XWE6weYL
9/n8eq3aw4wnzYO8xrS2vkdKh6ywbfTgUVSHHaVhFsc/qNaG31jdlL8gf6KvpTkGxK0NU7Sez/i+
bR3Dfuv1nZdddEw0ZVPg5CjbliWYAWn6UIywjjACeTE1HrNSOdwA/+WqLFBsIdzNLYOKgYodanDI
kMPyt+rCyvpK8QBShEb/1hDsgKkP/wIDtGeijpjrl+QWmCSOxmMi72z/sqzfuKFJeyzhQxm4r3xl
nj8P6wv5zw8wBRNjWKFryBDmdCqM6bbrm5CZfB77y/Mw68fuL4zgsAM5UgoFyhJPUUKkBH8Y6TNT
S+cxVi8RTZRMeKDGQsfW+6Ptn7RG7WMSNLn6yaifjehSzhko3cdbucu1V54q9D9Aok9QixPMOqTD
yCKqw+0wvJ6kC5051uxCzy/OG6XOz8uHk74AE1yDDusqig2AtZ07Haxn2HLdU+zSovBw4769TZ67
v9nvTfdC26rzrJ7NBbLwoT4gk4nqG8gx8ylTVnhltPGMq1sQwvGPsyF2ghEIDfnTXfOE3MAd1MhH
yCn21a66LL29O+6D52GXv+o3AcNq51d39Ut6sZXi8c/t2gwnRpY9+6vyHNwVnxQU6934+Zf0tXlQ
Hq+6HYXRW3N/HnbjAIlTJYU66s3c/OypGdTmybFKbuzupoL2Kfmamg//HoxuEHi2KFeQXBVCiymA
HbubnfGYFIhLqF5nGZfdVF80iuNFjMm1dXl/HnLVrTGWw0gB848q46bvr6LW+gyAp4SmReT5GkOW
iatBRtxK9351adhQIsDOAWNgdZeoN1aya8fjxi+Y/ZZ4bZa/YD55iydIgo9RiXp+QVDcqeNuCnbG
cCjTW3hPas4XjJ588P4XTPJmcwGMOWgxsWk4YdtGUIqjrkKaSafS/BCVD1J9DVsbiqDQohcJdJVb
Z3heTNFUhNh5PZgwpQ9Y8BCpbedZbgLr5Jr0s0wmOh9GZ7ju6Me9zNFKgbpiSo+VVY6eFccaHyTq
wEeqPcn8stY+9t2QbNzsNX8/FwPpSrGo+4tFEJoci6RWgwzJ76dGe0trxgn8YmPB196uJcjsOhd7
jJ7zqc38ED5hhGbDK9O+J1yKh431XfNRSxThLKMoafWSjCl8Z7hWhYC3v+Hjt+wQzqoPPYucw87n
GcnjkJE1BAOqy3CrQWHtgWRCnyFsmhxlUww2EvjPq7KOaWUM6k+x5TwgwnKnmeM1s4/HRm03zFo9
A8qc4af7nQEHwblXpF1zZ4Ls1ZThDmw/V/ZvmrU2zsDq7vwFEUPNkRKiPjgMTcJPC7eqTPvDxv4r
a96aiSwmwJhSYPWE2KUIBj/IfexgaLfK3Oy3dB9dj9flIb/m4ya6gfCcp2Lam3fhlbERN33oSZ3z
MQ6TIzQNc73tPxWzxRlHKqKxq4azUYQeTdg8UDfJbTU8J5fJLj7So3Deh60ekb/3VkzUwTipKyh8
ZKR/QrcIfnQS4tfOz7x8qLaqDavH4y+UmLBT9JMNJyyWwb64i+IJeq5wp47DRmfC6gH5e+jFFz7J
otiYfCzqDbr1II6eeP7OL9qqJbSg0QXpWAwQCQcEVS0D7QYgmvKHRrdwEu6H4Mt5jLUGKothIZIx
PKt4VcHLZ2Za93IF/c7gTQfnBnGxq+BXfRG+BY/ldxKP2pONwsVPlaIdNfvcK/LL5O38b1ix891P
mC/K4ix2ZhOgcFFC0NOcfGgrfFl+gOAkthCazdNofx5tLcEKLQbNTHw20DYr1rdlLfW1XsdiOEUR
eOfxMm58mrfQEEhKDzIL14aITUkftLo9wJy9cRVWrv07eOF1kXs1Rg6kZlf1g0RpilbGHvb2ytPk
e1naeC/XChLv0IRXpmmyIqGJFaph7akl3TC1+xrWMyv81Gk87CTgbnx4zc8v8crdeAcqPDzGiVbb
VmWF0e4tg4Egf+vzcu3z5R3EfKYWZybQ7AJCJOySpEffODTQLKE3pcu3hv85kfZRDoPrTy2TDnG4
D6O3MO5oRtyT1fGsFLLnazQF5ODLqXqxe3/rgK3EiAwv0VKsOPMZE/VUtShB+Xrkt3XlpwxOqv6b
MR2G0j5m9YuO7kiv7+Do2p1f87WqO63ZzPsxB8vjKA6GaZFRpOja4WKv5F/6lwr2gYtqZ3jJi+F1
16hl7QemD7ZsXXHsfMZDOsA0O7VdMeuH+G+bSyp3dzyc9uo3/6u6n344blYcgl/5nXnI7qG81S7j
x63nc95gIToFWHNkzWK45oMCpgwJFEKRcGhDxRFrkM7dxu3h/JKu2sanzTx6axB4C3cnlWRt1Cx0
JRpVO1rjDzU9nILGG/PjGB/PQ62EajbzfP9ACTemCsnumwVQ0N2m0k7uLpz8iDT6eZS1e7lEES5N
OVZMgc9CGXZyRIqugbLkPMDqpizMmM1c3ErUqAq1jACIVc8MXiP4v6ONDua1yMVhwJdyyNz3C+nA
e4wwrKUaltnUsyJ5zySZa6OMlXxP/F3EuC9soQniIapLM8CGcWu+9B2y8E5JWloyUgJyWD2iElJk
tLJ8Jzk4UacodzVFuq301iokTD/0j9K1Q3JVMFaBIz/VegolZGlSJAGCWwXZzaSd6QzdGPID6cT3
w4YrWdlFGCn+gop2ynZ8SkpA8+mhMB9k5TfUUecPysoj+A5CiOFrP5g0mtHnLkRPPrm15ZqXwQ0M
EvbGpv3pmxT8xBJJLNY16MAMigySVg4vRlddxfDAz+rqDSIxSavtWu13nX42lWe+JirzJhvDvWLT
dwPXBKJdthFeRr15OCFkFpivqg9Dg/ojYoSIJkqoAPOHcTDuY2R8zi/QikN497OF2E+O+hD1Nn42
qoO0lR8G5ZNDv2S+Pw+zug+MhdFTSM8+XYXvL1Ogh/CenhrS9uako/3sZF9hGzBRWtG1kM8QA8/e
5ubMoY5Wwr//yGL2k3EEgk+IjHB+79GHtMryNojo2EqfC/k6Tzes+3iQ+ftMvs0QxixC/f7vZ9AF
Q3fI34er14X/wovl5ODIn8+v4Up3ITA07pIpoU4H1nuYueHDKAw0/dLoqW69ITnI2nEMdib86I1/
b0y7qnct56b1qhcDFSTPQ0QZTagt17hmLlRlJmGHTkQvdqK2YanEJxVzK5QjEvOGkYvjqVO3OqU/
PosGQySQC0KMRmFMzDK2aa5UaVuRhEPY4UWGE03+lF35N9atUXsof9xmP3Mvu06vrA2/9Icj7/1d
BtlibNpkaMuhcvx+oScZzeFSxgEPpjmFEPg6ym+ma83rE7TKiSunLb38bTX1XlRozWMxpjnfLJlS
azu0BosHhdQUhO1pE8Ep7TTmTht8dY+uRU+HvNllcAKraVC4bZWEL77VNS/DVLB3mpzYF6ofb73H
88H4YA+93jZGmYRtgj1Vl6WmHtdU2vWA3ExpdfsUMh3PkqBZrVSEO+qUED2N/QvirK12xj/fjx/g
+f4xYMmAE0ZMpCh+Sp95zeWPL9Wv/jfNLW8kctSOp1/6u+JzT4r6YoA/2r3K7vW78Ne/7zxhO//i
/3n8FtGCBINfDZEzByn9HZjXPmPv/puRHc9fz9VbsUARPKmRlH1s9KDYzVMy62Qy9qq8nsdYuxKW
iheD60M3iMLfH8yuseKm1Pp5CKh8UDvjNnS0o4mIEAKzri35GxfhYxxHL7PKgBwkYRAVie0TTaVJ
gdJhEuNPnlOrrhp+O2/QKgL5ZqIsc34WRM/pF0ychnMIYJkHR/d3Vb0x4b26ZAsEIVQ8VXSYoKtD
+aB47P3raXiW42snaeB/fz5vy8c3jtVymKhj6o1cikjagxp1DVHywDGf7hgHkKsLP9zng2vYXrjZ
aT5/E4h3agEmEktURDY1SlFsTbXL1NvhdMyqvZ3s0f81dbRcdkVzj6JA4V/Y2haLj7phqTgM50sZ
VJY64NVd8yhDVPjqeKf9cPyZ3hq72zaEUsI6vikXbnCJtBwDLaV3ctF+9YZ9RmfuRgizdvGWS6G+
vxSyzpRVNa+7XN3UVDQd9N42PmjWHOgSQvhCK0PH95V5+g8Jwm5EAsrlsR1aKovoc3pNcXH+JK3U
n+ajxBtPvorDJKaOEIlJdFQfCFvLQ9M+yNNnZH7s5v7ECF77y9YuU/1rKQ10ZqElI39rjH+ddOTS
k2CHbhsuqA89Nj7y9HGHZDoaH41nUdrv1Q1vuXbx6c6fSVHMeRJJuPjyVEJ4Z84tshpsn9mtjNT3
xiLO+y5eEaatecdxXwwkCOFSXUky0ggMzAzw/5vX2elJcS6k5DZo9wVKI07iVnB6VvzfRvlw7Xos
gMW7mVh90PY9wAyrOchHad9jFDNOr015pfz7Hn526q+R4lWMEQJSytnIMigOyGiUk3oloW55fi23
LBKvWIWSzGke5go1zTWn+zS/5kvEN7/L7QWNzhtoaxd6aZNw2zra9ppEnm2i98r62rRX8fDlvEFr
r4LjaNCEMTJPE7pwNhDoqeuq7XisfZ2WlTr6FcFr5EJmfkLANUD3z2xU7zzm2iLOabqZ2RtCVZEI
ZIQ1P3LmRrwseW5bVGU8SX4tFLSc4Kt/OY+1soTQcFiQ2Cq0GMIp/N4nIimpFJIJFtrSI1zj5kvZ
mqidWtEWkeX8l4RbBkeqToWRDztLESsugezz4WvjqqIcxfRTdBcUDwwz3UkKc/XaXShrB9sgPD5v
34f9I61OYQ7eIFjW4Z+e/30R0iF1ptJUnnN/6f8qui+VgeyTHF3mXXBF3vvyPNqHnRPQ5n9foBEe
xWZXgdZXyEm/xogiDuHjVA+7YtY5taMN57hlnbB7ecZUe4TEL6LI4yGztIfSbFzdTvcwMtyNhZpu
rOaHJMB7+8Q+MbtVU8uKCuxTWvKcLzUK59bPcWs27GNKTcARQuTW9qO4zMFpHfVrk8ShW8e5dK0E
aIZkGarZ42juc3ssPLnMsn2r9r8ldBk23MuWtYIzayL7pKAJ3ni1dEDBp6QlFk00d7S2qNhXtxF2
oZkfXbc0MXx2VDNTnRPbGJaw4x/Q+sJVu2b9Fm5V4FcP6AJJf39AB8ly8mkEyVE/UUhSxkNOt1Ve
u11iu8GwdedXVxCWV9LhsPKTjngPpyON1Ub9vI8VSJGCTFkA9Yh6azI1ff7qbUHN/764enGdlHKp
AVVayrOtDl+Qu/dy9Khrw9m4BR985nw6F1YJPqWJpTxHea3x9MB5hA2H3vfuu243Gxat34IFjuBN
Yp1q/BCWDQOoe21CjDj3VGitc85Glb4wi521DxMT2VuhwtZSCl4lscKxK2qWstJIDqmon6Z15yZD
gZCZseVSPpaJ/qwm9SkF4u55Yd9vXJUVpewooBnx+CstFY+GqXt7DBBziz77eUa2sel+x4ZCfT6/
CRH9C+NmF1f+jlLxm87c7PmDNOO9e6fe/x6xjt5LVl4O3Z9Vz12kwT1b7900NPdGcUB4LmUithn+
g6fh9Z0Ji6G510XyAqlIDW1EuNdDm3FwGbbZ68VpN5X1jidl4zv3YwofA5dgwrFKe6mw+5GQNquu
tZlR0IN1a4AYyHpFkCx13kKKB+fX9GNGUsAUNjmrppaRQTB1lBii+6xlIctdGz8nhIkdKpC3gYxM
y76poSy/RRtCGa7C9smKiK+uIxTlzv+etRu8WAJRLESSTlqopfycxgi+Dknz00Qzuxz9f/t19Mdq
OhFnRqePjboKobYWFcDEFi0ZZv6FfN/jeUvWng7yIf9ACG4PeUDTZ/qGhY0beOevUQPcT9KDknzy
5Y0UzBaU4PZMp7WtVuFi1I3ihhkM99WhRAJQyvmw3Vi59Q36a5ZwRtsmhGyTfiAPR+TJIzqVNPPp
G7Mo6yD2TClK3Rau1PeeJxkdG5Uwbl3S0MsSw4kY+Nellm9s0dqbi2bHPzCCLXWUFn41NY035bdj
/WJKzecmvyvS9mCSEgl1Z/ODdg6PRBe2RBRu26TpuRy3IEI364XFhfML47Q79JivIsmbTl6HoNt/
OIeqYerwl8LRJRLZtcShbTeylggr3sDyBwHcsE/bO0aQW22r4jpHKR/sW4AJUUyZBnlgRNgXldp+
hNc2RLiNjj/PLw99oLhKz1jJp8J5ZNpV7j6hVplucVKsPs5Q9v1j8Hy4FvFGkEOg5tQYjOqF438d
9acw4UFGU5kXrNz7Q+3a+n1jfTm/zpu4woUvLSu0KBBwC+kLovIg948FrCJooVUJk2GZW5pQPulI
TW71kK9el4XFwnVBcEqK8xPIJVUBub+azPHYb33RrG/tPNVA4ESOdD7ai2WVhgl14qBrPHWSdzAm
8NXUdp831nDOC3w8P39BhMB+cOrWcsa28ZCr8UtCnDfHOdbSTabf9RFafW+OemzaO7v40Tob0cWq
M4De9//sm3/a0r4KKefeAVpLWzQxZHeCNiVkpKGWPdO5KCVrq6qyFs+YsOaqCr04NMUIzsBAIlkO
JhCl8uXU38I8bSGgWA5uqlVu115sj39/aDean72/iOLr2ttq2iC8yFeidWzVvVk8nJKJwTj0P8OZ
wYi51JLa2Na0yur51Bz+QxHiI1kA4z1JboyU/ArpphkfE/82Dy7Pn5zV0/kXQqzdB11eFfMok1fl
Jze0EGFKt8hZN6wQm3AzxR9gfQTCoJxfo7QdnK7D8Nd5O9ZjwFmsiuWCEVgXjqEcKGkk2aCkSfiF
//+o1PZFbZX72J9uc0M7DuZjTn2JwLfY8N6rN2ABLTjvqc6yiQYGoJVP5YhIW9ojCNZddv4Xbfja
IIpz3tbV87/Amxd8ceMq2hbioZ8X1JmO2jQe1UHel4XqZk5/H1RIt87cC6myOw+7Zabgp7OxHzV5
hlUd6ZPkf+/TKnSRAjgU2lelz/aDWm59L64eHQrtf+baadEVNrUL9cxpJ1Y2Uk8HVR1flam8jWAP
s+3pLlZeI+V0MQb8DOsUoVfT0kzrSG8yOix24x8Lc2ukdPW2oGApK3RGofYieB6dnvUuRrXam6rx
mKrd0xhqGxdyNSb9BwK26feb25d8kE4hEFCCD8YdHy9xcrR1RrE3AtJ5uz48GQsg8V3qDCtDOYEQ
w/S9iBa/juoVIygX+WbJbn0b/2/ZYEt+bxNT9UUkz9vYtxe9+WgPb62y9Sj8/ziAvyDCWcnNdpJP
LfZYWUA2T3Nn6eEknVUkvTjfM1yuokisNFujLJvAwvVnvqAr0cvCOrnd+3MLtwbF1EXP9E6N+q15
oVV3lbURgm8tqeAD7L5I7BhKYiYmdxaN635wtJotDv1VECazkWPhv7Rovt83LU+z0Z73Lac5Y4zK
o34y91D2eOcdy+qRX8AIjqVSzZMdm8CQZne78juiom5Q0LUWH3x/3ABbPfYLMCHmU5zWKuoTYNUJ
ffL0rux17xR8a4qtUs4W0OxOF17aDJSabySAovwhHo4KRlm2d4o2Km5beyS4JKPkAUhiDoJskf8I
sudQPh2yqnk+v0frMDRaMzrLWJhIblaVRZg1E25JYRhw0E7ksZ9H2Hb+NxTBUeRJWQeUPmpvbI0L
xQlfTlV0jHNn4zN59SVjBP3/jBFcRRdZadDZDj6W7/4pPOp+vjeii5bPSbTcpq2v1621ExyEXfsD
CtLAMdAYql6p9m4cbbUCbNkk3FWSNaFjjixdRtfarladMHajKfsWpfa0b+mzbGbROm2vpVP3cn7X
Vu8vOl46H8ozdYBgX101aWs6PtDGNdHxqMwS7DsN0Vrlv6QyYT/4B0qwskkZOslLoBStu9GCkxfr
T2NG+U3ugu99nV5qFDCH0lf/y8Fc4AouSpeTsY8TidiH09HBUkTrdTAOG4nM1T1coAi+SUucwddm
62x916ZPJewoCoX01jiUtbPfbO1Y9VALOMFDTV3fOUqGUSkCsiSC+/KoNV91s9tYvC0cwUUp6dDb
lYxZatW64xw1VhHJ5+S5K+KtiHE1UfSPTYoYPuW2lPlIo/GWhK/RcBnCQ5nkkJF50+C7afI8Ob9H
+aXQtyYmP46jz5+IC2AhnBolMzWnDGDEOmha/934TnCwR9ltcWVVgmJ6+dz3J9fp7d1AsFr2sHcg
5KdqcFr31tOoVw+nTN6q7Jw/UhTG379CeWvp1N3Z4zZ+bftrw35si/AqTj+Z5tekNjd2et7JDzGl
yby6olLhQMHtPZqmnMqyTnFCdSq7UYlo6uhGWuPmyuWYfzultAiH/+U9/zOSo/DtR5DyHnJMfFVF
8b72+EBn5mrftF8a7Ve1xZL8p2L5wbQFjuABJEQr48bHNAtug/wyQ5ZX+pHWF1n/eFKOino5lj/r
7rVKHxmb2Z13sOspMr4FZAqnJD3Eng29k8J2GDhcdbs36uup20Ow7WrFXVlcOe0uRjGiqt0AwpHz
wLPn/mD0X9w/k42LGCYPJnR8EoyeFNVN6ejflG9bj54XEMK9OfVSm6YKEHZO8z1WlNaFSSTLNGQy
JnBnHszTIQ3+dV/8n+v6z4r+GX5bWGblOV3OPcfGkCy2rvs01enx/OKtPvsLy4TLYJhR18jN7IqK
2zrLaZh+sXj+z4Os37i/dghvL3S8tnSChdmjxufq0mUz8xSomtuwYeb41CZX05Zm2dahEG4c+rBZ
3qlA5j49zFZ65Rf51/NWrb8Yf60SLpup+TRl2AS1Fa3EeX2b+8WxM28j2Kj+C9DfeELYo9gMB1/X
cI+6xSR4Fgco+Nr7fszdwtbfzmOtuuKFBxFed92u1NacjxzER6lJD1nyqaEC3dmHLmAcbWtCdHUN
F3DC626WjRIrLXBB9quK7vTSq+z73NhwTauHYYEivO2NE5uMbIHSJ9OlYXQ/lU7diNbPG0LZ8b2H
T+XYKfMIiKiqdyHRiYSIpvSQVofz+7N6XxH7VqEZ1xG2FM41HNxqG2dMH6pjcSvp2q2ZyZ/M2no6
D7PuzBc4wuFmhiTpfA2/oA1vlLIUbR9HB01xWyPYy/VO6i5gxAthNt3Anc/yB2e+wBXOn3qSmqab
5keElqq6r678SXP5eNz5+ejmSb0PnW9NHv4o49YtK8vNu+bGsiC1O/87Vrdz8TOEc6n5U4466ByR
pN1VqZfXDU1d2Yjau7Q1wjxbdM5i4XBmjlEOfH3VXpf9NDg4dczHHW3Fwxu0rRf/k1kfWPGbxM9p
xOW61YcgjDywHBSM9A3PuOpE5rcLzjFIckTZX10fzdgaOKTV6ag3v+jUKRmSjOSd0b7WcrNxu1df
lwWasFdOZyWtNbJX8vBVrV/N/lp1Pg1+yMzCdV4eTm23cQe3AIUdSxpf0otiNi+P3cD0culWYfii
Lu4ybW+Ye20rHbTqv/5aKDYsG2Ho0FwWcultaBHINExx+3L+ZKy3iiwwhBDHb2j3yUeMklP50YkG
x23Some4Ve13SjreVUN8L7fNj1obJs/Sp9fGny4l2yd/GN1H9czuVqfxvkg138t76GWGUwGjuONL
G8HER94GfiUzZ0iCzXMcH/p0U19q5cyK6L7UKOs3wZF5L4ajivJCjZnKrJKrsG+P6KHBqImniofL
sXW2kkAfiQfmX4HMA8rt9N/rYvNgUGaO1M17cvKgmGUM1LM+8z80ill3RuO2+y/y99aTn6Sb/Ni+
whqTPko3p+P5XVt7DZY/Yj44iwCx1WDyKCWWooIKcxyUQ6F7iJBtOMM1FETl/u86O+p7FJ8xQyOs
OBqxPF1J1I3SUr8LquQ/1eAWOEKcg/xWXKLvSGItKi80v9hXFrMH+lYSft07wXBkIfdG97VwfRm1
K2hrwxzLfO3NyUWcrWsZzDztYW+Rza1Z+PWnlKHtWeSdaoxYHwoGa/QTnZOSJl5qndyiu0Fc3kVm
Ygxvh/zCoUdZaqEw2lJ7X3UbC2DhdASRI6UFDRveyaqO0jgchy3tzNVncoEgRCNpmBmEUizlaBMC
T4fSRDDcuij0rSO4+kjCFci0jeMg6SoejTh2xmLgaOThk1HtIxouZKJSfc989H857QsoYdX8Ue3l
PJ+hqkddGVyzkSF3jjfekNU7tUARVi4LQl1x5lydFN04NAZEdHtukteuPlQ0N8NhjFb9hz7gcKBX
TGvYHkWhWBGhTs80ElQ+zb2T7uMkdStt4+X/yOj8xzkz0UOGFak8VbhcZdonWWIB2eZucms8nR7M
l+ZOffAP8m4WJmPGv78MfhPUnfeEa5f6zyTR/4crRjZqneSx8ucbabq0rb1B42z8oAbXnbI7xY/n
sT4OzL43UqwzRLmZ9ATCvJVHxw32VuAG+P/JNR+yqwwxNmdy32Q3fa0OwQ6OBt33pI3PjbX7sDRX
dMltq0WmzvGZxkOHnP2J3PKLXe9M5dt5W1dTH0sk4eYZmZOrQwCSGl/jkrtTt9Pka8Ogs0S7qM1D
lZletTXP95ETTVhh4RLadh+ovcQKN25xOxHmMxXqoqVJ8SN8a1/9p+tWc5lp2X3z98FWdVvbOkzC
5VSnJJL7GI8NSd7BfzEf4rdmZ+2jPVU49Gpd/THe2Tvdqy+Np2onfW1hrTg2n0tOd+k1qEyjv2cz
TX2hfakP8qN0HW19J6259pnQwIK8DUEVcdCYaa8pibOYN2y886MR2oatZ2vNQS2jLGHf6zxrU/nE
45H7rgG7ipQd/c1BhdWE5RJF2Oc6NSJ9mp8oZKpl9Oms9BamCT38qXX0UqQSWir7Sn6d5OOAGvFJ
3p8/3VtGzu/bIn7SqerSuAi8UjwOEqOGtA9m+VaRdTUCWFo53+YlTJtJ6IFwnkg/1PahaW6m4ZMp
mV6Ufm7iV7m4MKrLano6b9za47xEFb6LpHKk3zvDOL2SrpLJuh7S31DRvjUn6ed5pK1lFJx+3cto
tsL67lmnB0N5PfXPrf/7f4IQP4HiLu1yK8AYNZk8NVKhfZ0OU5rvzsNsbZU4rznZTmh0w7xosLKR
fSDQ6OzLWr3vjf2g/IyV60LZyWZ2eR53YwXFEDsIx16RQ2AD43NNCrtXHg317TzGulf757tJjEMN
G26CrGSXooFmUgTvtUH6bNvDdW2o32P7ubGji/OI617qL6Jwu09OUqe6D2Jd3foyIW6GxMjGw7+K
oczctDMz0ofuq7yxG2WYPYjahXeFM5AKcvSi+3HektW1U3TH1iE3sw1x7WS6nRDemFEqc4eC7Qm5
p/S0UyUNiaL7gMT5/4YnrFwWTKcEciI8RvVU6/d+ckhON7H9JfMfR1h5zoOtHr6FcfO/L9yTJUdx
IpuAnfqJxvjLOmlgAdjoP1z1RgsQwdUmQT9Q3gfEH6o9BFeeHDnkGux7mlo2jt3WZgnu1gzyWE1k
oOA01Rzac/bt9P00PmvqtdRuVMNX1+5vGkAsJlptcypT9Lw9Cwbo03Cl2Luo2uIbWA84FyjCcch1
vvJpGUU87za8ry+mC+rtl9ltiXJV7FJDKdxop13mnnSbHeTMTW/t/ZZI+kfSnTkkW/wG4ZS0nQ5J
TMIV6H/co34UfKJ/8efnF9VA0a/a9Z5xtLzJO73Z+87TribDaw/6xhlaHVpb/gbhEJEHHrMmYB06
+Cp22eAZT+N1c+wv4u/Vj/BRg7hzT+Fe2Z+/IOvh6MJ24USluXoymwpcRLJsySXXct1eqD/9n53m
Ug2XD6pbfaev476kcd7aZ1sNA6uXZ4E/n/jFDfV1PUmcCHzj+daBouPNvxniPXsvHxBhe+qu/Sf1
DpqZ4Pt5w7dwhYc9NpvSMHP2HDLziPyIfjtJ+01x3w2UP58gC+ushHmEUcO6qP4e+9eIRSRx707V
xrfp/GPFRPvi8Px5+hcwqtH4WuzMiwgpcBpavzS+IZClcGXt9xTKfNbI5Ki32oNXndHfrfuTzVyg
6vlUh/0J1K78Kfn6Lk2gnUkhuHsxyZFGzeH8jolwtOBD30uTAQP//4+0L1uOGwe2/CJGcAEI8hUk
a1Nps2QtfmHYks0F3Hfy6+dQM7e7CsVbDPdE22H7oZXElkhknjwHqTF1nusTc7RIRqOMSoun5a/I
jp3Y+iyxflN5F8d7pq94v3nfn07plzVimXAMTAdPnVT1gmqOkamksbhiTTtozDzmaOnS2u6WIJ43
Jn/lVpQ3ymyOgf+YUlCqzt0G54MD5XjVaLVt8XBuhWs9avQbNjmav3b9yl5ds9jMSEJVlcx8QXKL
Wpc1fh50tsJJ9zPK1UcRso1i5M/X1+py9mAFLC6WhV6AS/UrUWRGBBW+wEEV9KMpsq1fjM8DesV5
V6HpWKut7XWDS8MCTSpDEk0FC5LM2Da1GZAMmggclj9nRXMXRszRzLXJu8gBgVpJYxA7R6Skoq/e
lG6KRAfnba4koXPzlnIknvg3vv14dTzncc0vzgt+vv+ANWEEagiA8xiwdb4hQkBofZoBrqNvK/d2
s9luj7WbcMdd23hz9eOaIWnn9YY+iDFCTUlwtHq5vVPhd+yg1oN/GRjk/Bvc7fzm7c29tb3b+w3f
D/PAtw8fhB8JBwWvV3jU++AP6O7mIF3ir1vvydk9fn7erEFiLg/K+bxIK6BboQiqAPOiMEgjRW0W
bTOIawJcLr4x8GD+ZTYKC45lsGatpFn5+iufcuJ0BnCIatC+nlVjh4NVZRu1ZAerL2+Hodn06Rrn
wOU2RlcD1D9mehjQRn7RX52YK1o9y6IW5ctmaA91qSLTOPY3ha48XD8u8oUhD0u+9X2FNVaJYYWW
zw3/rZ1ST9T9bmqHHWCQ3KSJBqGcNbTCxfBQT7JscDdTMCOBwF4yOwWkNqyhFEDiTuBP6TgVJreM
v4RkgxwSxQgdC6aDnsiS+9N0P7SrvgF4qa+PtAK1+ySQi145NxfnE2B4QMHAgA1QH0Gz7/n5RImo
UI2sFw5r2x1VFA5XuLu+SAuzhSFAa2z21pC5klxAOwWtkVQYxwQJuDBUN7Wp3akJW3E1F2awIrgS
bB2cW+Ccl1O+xKd1qVUEW9wSnBqV26pHkbxdH8vl5X1uRD+frrSooO1bmiEKYJgzLSj2M7kfwXN9
MpRt4v8Jh+rpusmLhAc2OQQ0dEbhRlHFlCsrXVT0YmyHyKF69Bj2+gaE+85QqR+aFjwOogN3iPqq
obxYBqUbEbGyQy7uQLzZdRWyA1/Vgott2ELOJulCYIh7tSt507MPG7JoP0uj1RxNoRmUtbPx+/Ux
X6zlbHMWp9NRt533/vk0DwC6N7EJ6aAq1kvPpLnYqXkdeUGPQ33d1IWsAo7ZHIbBGsg9qWHM33Li
q8LYolpXaxHaNzaTFkANUfWy6cVPul0tXtpkcOPg2DHlJkzmqXbS5HkctmYab8Aatlfau8r/zdie
9isJpwtprK8PQ3c8uCrhCNArdv5hUzX2oiRQs58yYFbdLo4RRdlZbeQ80Mz0Vox5ZKLLuhLANCkm
OlbzXKcPIChXPDWqWn8HsdggPFS4GUaoL/mGS0WpP/bBMHRu1Y2FutGUQbmx1CgjjiaSRnHyvkcS
v0xL461lEbDHMSnj1r0+55dbei7IQ/4dwGrweeHUng+tor4qwLwnnLjaxYbmApswmRBrczoInOmZ
W7YFt4EkWkseLuwr2AXzJ+LhOScvebupDNFmVaDKG+AIGYKC41FxA7b2Gr3IBsyuG3eDMWvGAAXx
9Uo+2VNmPdg0rUAt2IEWKShAgBs92tZ3UnkCxGgUirqRV/oHI9h2+Qt0ZQbrCW3OYfezKG5IDvED
b2jvh3Rl2hd8PeJyFYSEOFSoNkqzjpJYSaMeqAuRb33gPzS4rZWFnZ8TZ1HYPPATE/MnnAy8HUrA
YOoZ2PERE4fMaFXeHca3/tfwnvzt0wa2gIvF/gHpuoF76dyWjebJEpgS4Vhtysf22Nf3jU54Xru1
WDG1tG8skN1hXfHmuBBpDJhpolaPC38Kil3jT24g6N7K1ZXpuwgK8eMRM6HBH9sTd7IUVyQzJZui
VjGkTVLjWJbW5Ba9Xzjq1Kk7LQrMlZt50R5RsV7oQtUvLn9RTR0kGcsYXQ7JQW/eg0jfBIgN15h1
FqbPwPUB9wrxKWwAaVxRIsCNHtUY11je4cb6aHwosCnW8/XdtzQcBDKIc9G6TYksCQo/OIUInQHk
iX9o9LPrNqbxWYQrIcCyFdDTQpLJhJKGdF9EkaqFbQRceaDum+lzwuYLhoeo+7w+mKU5g6uCaBay
Gpg1yUycNAhufTtC02nUbpWIonBdkgitD1G81nm+5K/APsiQDcDmvrwD45GWOYugkK6HvfoypMzu
eBbG2uMwqlnOR6XMdK4quvqrznq2yaBp8D2JgukI+UaVPVRDgppgN+GlvCUWU0vOgFj/BGh9eJ7C
IPlgrKY7ZmV1gAy2xd5JnK+VwZfmCzpzKkIV8EUxmZ2qbHFP9aofOS0ZXT9Eud8Gv4u/xki3tPqn
ZqQbJNN9YVAGM+j/34zDLmhUiLYJd/Jfrq//oiFICYK1ncFffzUKnXhSG5XPYiKI99uUqSHEbQl5
1SwUG5C0MT4mM0RgcN3iwgyac4EGzC2I0kH8c+5PCzXVRqsAKT0zxV6xB5dM6Jxt1ohMLkJovDhA
YDJ7bgwPHu/cjFHpPmmaENLApEKDQWsjrtUPo93anDa2W0AEs23/XB/ask3gy8Ezj+eofO83fuWP
AYNNGznSqMO23RfaY5Xj0Zg+iLXS/0LEDNr7+S0C+COUq+Sji81u5gZUBgzLvFERJKYdc832T9RA
6Yd1m+tjW1o2ZFYQnaO8xgAzPZ/P0rf6VKcpmI4n66BSnwMR6en1SmJ/YTsCYAggA7OQOYJy+LmV
lvZCsZUMtDq5uZ2TCHFa8D4N0ZS11r64MH3Y73j24nqHj5U3CHoBDDiUIYaoiei8TO2UWziRXyBn
hC6rUDNIq/XlSn5kYXiE4ca1oZKAP78C1pPTpviWUurEih30th7jsndSFSVEK935fbqSs1gzJYUt
1mTESB0g8Svyl8KC+isSiWb+Fv6tNgxilbMhSecsUtWGGhns5HR0g7r2WBPt2on8vdfAsxT/IaEN
XTo5ZlEjtSKV5s8zZ7mtVt35eeFkUbWyyxdiVwJgoWmiM3cGkEkhhNFVeRy3Nci649ce9VVqPP31
MYKuAhhxcXBBaSxzCxd+IULoOgkHvTw4qSnoSKA55/91Pn5++cD3IQ1izAzl0mlVaW2Fihkg35Lk
xymiPKrVQ5t90lrwKBr/fnHOTu28F0+2dUSUGPEzTq1R2c9JVRgJLyhEkCpzrFZqNwsLBFNwD2B4
wMNHpiMHmWkE/wFTEAjcWyO7H7U1BOGaCWk0Iw27oPBhoioG+9sUVDHSikHw7fpGWDifZwORdlo4
mpY22bBi9Qqf4HsIKhjfDGXtrbTg5mDH0pHfAH02MaXrtq+YOmUoTaMfiaCll/HO9neTHnrlKG4N
xVrL4yzdgSf2ZIqm0TLCJPBz3IFFPfC6CnMn7wLGA718931rE0TBNoQk1/XZXLQKnZs58fwFcj3f
gX0S0DqIIEEz5ckBdaEi+a1DcbogD6mhOWhau27uq54lPUARvPxrb95DJzte7zMGSC3sBZ3ujNXI
lZoCoa46wfgE+acUeWI6enbsrdidvfY1u9L9SEBpqaoh7Go+yJTCDSkfR+O5J9sGox3zbV6PzhRl
m7bem2vphsWddDJm6VyYUJNogxS2UVXCzjEpVwflYUwgQUYh6UjTv09Mn82xdEIIpKXTMJ/Hqh8D
DaLWdbgxAYm6PqWL5/BkVPPOOlnJqYiDtpp3zmjb3kCbH33dcuzYmBfRKv5v0RgyrFBGRv4CMIpz
Y0mTBF1NkMptqAIAa4v+4ZJ9ZHOuL/Kf413ecjIesyqCwtBepdsw/umbptMFb12+4n8uumegHY7X
MioMOnwpagySY1CtvI0TH5ILfWUb37JJU+fqCb0Z6FQ5hW03vM0h+4COddwiWRp6betDYq6Ne682
Iuu/LLZlQ/AQvy57eTpda1g7S8wNUf07taIDbuGAJ1awkmJZXIETO9ImNqwSFYhZYkjRNbefdEdp
dESAP6L/VPLASUAyAjkWiFNJgVFQItIrhlm5QBltdL/bJRjP8v9w887ZHKg2QwHxImmPLM+QqkCk
OdBg51ZQHGniH9vGevn7Q4InzUxWh2q79QUJOjkkrOiUENX8GY9hZs+mOiZ76Nq0xxD8di80Fa/X
zS0lboFnBtpjVufBUZH2ZthFKIFAcdtJFOF2zR5pkLx7N/GYGw+tgnYFdpv0bu1vrtudf6zsXZEH
mV9VWDPwM5wfz7zPzK4NoGeB3XC0moJsRT2qXM1p/WA1hzB5mYm5Oct/Xrd7QceBs4g+NiSpQdQ+
56klw6UNgfnIaCkPahspaZA1H5VweFNqQ/cEMu08ba1XJe6m16YvRvA2j8SpRfQtMIwfvRa8GFYl
7hRgwbeiAz4+CFBHuP6Jl0ERvg8zQ1BfgzSfnFuD9GmtgFYT5WvjuSle++zt+s+/vMDPf77khrO0
BnteqCGvqm2F8sL05yF5TNItBe9/0P71qTk3Jm0vEmdkKpAO437iqkEIJs5gA16/w/UhLXlY4FHx
Cy90pCRl8IheNx0KXsgVQ3udE/ZCxQ/D+K6gf7mkR6F/L/ubutuo/q0O0pcV2wvrNed4oSyCt+ac
Dj3fyhnr8qQ0Gsp17V0TbuLj0HQeI38YBb+MV9WAzNHes/vvvqg3vn27Wlf+EhQ5P03zOQLMBNV5
FNfkLaOYuWkNHTY1GwtPK1zhl6DSOTTEC/XIKZT7NhS8i3GMTWcoNSfLNwPEgltPgWQTedDRQRHu
SkTgo88h1wVOmG3HnrPhqQdjkwq+JkU4JQ03vYVuDN/nefxEqt0IeiUQS/Gs/kkydN0ot03xIyW/
6+rJtu6JvY1HdRsA+YIEY5I+teyQZWuPvIXw8Hzo0m6OIoa+8QRDLwMBEoCED3iCBaAsJfcD2mba
Ar1I32i7BotaOERnMy4tejwMipL0MNuNGzA0DMCmkCfk4LDZAqh6r9FRXLrLs1HKrVZT3wurDmAu
B5lNM7ceJQeB1vimc3Sg6czxU7XWmOwv01DnNqWHbVQ0nalkHeV0MCG6NaEPPwVz2JpszUVX71d0
hL1LZiSBCSjL+fnxx9E3RQs74zQ4CaCWlf+UJb9tetDaR8YguWu7k3CL8bWvBLqtNrrxibQFSDBN
rqc9V1D4KozbftjWKnpmlGLlJXCBwpU/UHqB+GlAaK5h8il4IhvrEE/Y8ySFOZx5BmjK72TUeJXo
6Ep7mKIfeXEj0FfYqJmbDVCBizIAVh9bo+ZqeY8uK0ju3um1uXazLa7XSZQp3WzIQ6rjWGMeg0l3
FebY4nsU7ksAtYBHim0otLNvFkqwyKTb5Svqse3wSfK/pSaWY13pPOqlPzDh4yvUBg3a/mcJ2GAG
VeoVp3sZXGJzmmB+hRgcsmJyM1an2lORaQPlSfmY6puw2hsk4WGUckjWtPYby99VTDhexvj9kw65
p9rvfQX8yPP1L/nyrRe+9+RLpAHnSAwbRo0vqYHkj8tdCzhmJsobSz/YPoLeytWMOQa+V+tvqroJ
prth/E6gSxnEuxYFyDgeud4eKtSva8tLKUhJI4MPpOFp8sZABzPmxfb6Ny8EffPsQZv3S8sb9ezz
I6eIpGdo26AAdb75+paxdwVsY1VNtgNwA343OQ3wBCCP0pqVN+DiJsWSzeIfFjBq0iYNrM7Mu2ii
vE36HMyyde6mSvdJGtTMrw9yeYf8a0lal8DyQeBTwRIqfngYpI4Sbho67M12jdxszZJ0F0CmiTa+
gKXAUF0fV+WE/j0jeSBrJBgXIpNfh+vf2ZOvAZKVFnhX4HYiaMJYhE86/pocinZy0+ixVYBPh28K
NGdS7jR1qxuHILohNsKQl8R+M4oXZk34x49+vEXanVftfWZDML70cmgkFa+j/Xh9DS6aB74+eM4g
fpHAm1+w1ZPXjGkkIGya/aSp+HdD2LisYo+BxvAsH4yN0CHLqU7I5DA3te0fwv+oKgXYXMjRTnbn
5k234suXd/7JB0n7bwpJOQBCS3kG6bd8LBxNbXhoH2sQcNlKgYzOTa0+9I0J6nj3+mQsbH1ASAgF
eBK33QVXW6qnSh+lcBRZEyJfpdz6XeI1SbFS+FgaIuwwlPxmCKAmo4ygEwiCUwYPPFAldpQg7Hk8
giMjHRtgZv1a2eD/9bc+ZEfASYMrLRUjisOdlfyXAaOojuQLKllgEDj3Mj764O0MlWgOibZ9wvpN
NGVe3qyBYC6UQbHJKJIZ/9iRAgiwn4xxmMJOXNU/hwA6r7b2YkB3B3xN4FijT37Q7y1VHG21c1IS
Ppq9dh+h2ZB2ax1Xy5N/8i1SrNAKO4FgORa5nZMddNtVe9W8zdFObQf3BjDManpg9NimKydt/rnS
LUQpCKoAeQN4HnmQ87lGo5KpRbNdER9MLXDsZqUasDyyEwuSP9U6MkZqhllO7buAvQ7Gvk53on81
hsc0PwC9RvQjWMuun5ml8P5sXJJvRW0erA0WxkUZON5ffcXfJupByR6q6E/SAEUBbMvfl82xn4wZ
dmDqEJuVcxO0wavVHDFSYuJc+GSXKg3PM3vl0TpP2MWSnZiRJrRSq3Bks5kBvTFFvwW7OuiGjeFb
bphAP61kFb6O/TVz0kwiytYbpcAtJSDGnm6U+Bag8Sj4nYQ2Mg1emuFmdPLsUyMaT/uViGPR9/0z
VnZB1RaniYbedlzGdej1tnrfGfltl1grp2DNjHZ+CqZEIMeVYIwF/VY397H5NvkrydzFg3YyEil0
Al99qLYDVk1MClf70unWJCHXBiG5M5E3KgW6AS4kDLfGgMflEBzsvPauH63ZI8j7Aag0YO1AyTNj
kc/nKigHSFZDhBiFI8OLSlB4Wrda2QDYeKOYazi4pSgZMcCMNECSBL1S86BPAoGAWAWtY6xMqR26
8Q8N9V3W7Mp8cMw4xgV8r06tU4JesWIJBJW2IC3fWsOT3e5a+mmTO9X4zNknWn+J/mA3mVvnuUv6
G4X9tMCkLpo1Xucld3f2wXPQd/LBeYzKZzFvpVjo9b0ej8iA5M2HYRctuJgSAXB2Gr0EQZzdhOMU
OUqv3lthu6oZOK+2tEzwQYgb5tcxoJjSMrE213wCYQ/eDEXqhZZdurpRqUfNz0Pe0cAGh03fO8SO
n8IkTUGnMKFjJqI6rnoA2TS2dgCWXDJgZWAgAroa4JSvmTuZGQWLVrHGoHxK3m3Q+dLsLQCvDSu/
m9a+HNCWy54Uovz9dj1bD2kekGLD+zbHeoQzP79uQtIzLttuL1IUjQEpKXjQQCzx+hlZSLucGZVc
dJDqVtQoMJpOHtQveA8tnCoCJzyAzm1M0MX43WJrLCDLWw+x8lc2T9dk1CPJByMzB5xMCmqMGpzM
FpwMEJ2udZewe+hS/SFm+q0ylf310S5lUbHX/jEsa94GnZEkmOX5Uf3c9u+a/iewVbewnvNq38To
VZkeoYJXtpAEWVNXX3B6Z9tcmulQb2skMGHapKmTdu89WmO6bMV3L6AirTMr0h0IZH7Z+SOsxLhi
O1Fvo/ElHyfctq5h/awsroUZJLzRq9dgTzmTCN0JfIP5+ATuS1dEm7x5021kShM+TW8rsz9fTpcn
fS7oWzPnltzuUoN5OC1GnPS8/T6MN4mxN5JNh7aXYdoFI7CXNylxRLay6EvpN8zJv2alC01M6HMB
3xCKkzaSicIT8CtREnkNWoeq2rU0y8n9n1281cKK5wmqQcwBepSPwTZRvqW6qzPHT5wYacjGuqnX
vm9e+ItZQcsZQjFIeQJxLPthg5WhglkxSe/GY8QFeOPs9sFn+1q8j2sELhdt53hMzKDZf+xJG1HJ
A2jS1JiOOBp2yOFoUc9DbVMU+0Q5RMX3znqi9Lbpd1CORerxdmSCx8HveHAj7dEs1vj5ls/kyfdI
W9aczFTr4nl56FvWgssmmTYaXF4bfdcVR7QvI9GRTHkuR3zRis/9X1z9P5MhI0wIQNmDBvkzZFVB
/UqPCVQHTR+8IjFP8XwqPu3wI2ab6wdBdgUg1DwlPZBbLXIdTFTh3JpeVvNhLB1qvDZirXFE3ley
Fel+T6ps1m6AFTX+qDWvbt0y/KDCG0XJ43jlHrlw6bI1aRdTBe25bCZyULqajwxCxg8qc6Ouddva
DcGqR4sNa14g/7qyhGuTKW1nvS1VhQLU6TTtFmxiQ/IbylT8+oKtTaW0RaH0lWvpzNRg67yf3vp0
n05bC2+ZiumbyVzJb8w/7dQhSFP51f11En7QsYrabl641PKU1otaV83Q5R/vJ70DsuRmULbXh3dx
a8gWpVdFYYHuM6qweMkealj6IQXm7tjc2F7Co9t6E/PacL6Nm+/Jtjv0HEW4ld0jPzlk+5KHhpib
D2pojFgRjRcwBp6/lSM3b7/LOaWokDIThI9yQ2fXKgA96GBvsfKXNtwz+6YpX8LEY8bKUNYMzUM9
XbwB0WPqw1Axbsrwc1IPkG0FvqAFCfP1VZvP77UhzQfjxJLZAdE0QCkY8OYPCE2D/AYRJM/X1HuX
18aaW3vwqoHo5LmZMUaLUWIKsHWgzpEC4meRlQt6+XT9a0E6waMa6pNlznwSWszHqASBRe74jBy7
XOEA47l1z1ZyPV8NqJeT969N6URbM/txqcJmlJWvQmdgkUqyEiWUJN2xuiDg8EBsjMReLMb3qCUp
dIUhsW0mTOl5FinGL72d6o92gD5lhfTNUe2H4gdBj8A3KKuSW1RtkWUAsXq0S6caOhWFWaFFsLH+
QETAf2lHdfxFIIACNuGBuKNAhOKMDejdhRkE6NBg/iYFFhrEMIUtblkXdLfIpAT7SDWHl7hpbutm
fgGNORnc0jaij84ai70lbLqbWE1+hypapPRepKCfU6gXG8OTWrB0K0r6ZAyKvSPou/QqJXrI7Wgt
zF48A+hrwTlDhw7g6edbRsl0VqGdHrxj2jsp0YoTcWZwIo4DW3H+F/f3l+c4MSXtTrPqbUtRUnjm
WN+bCh7a1q6w3xVQI2vsRoTQJiVeYq5UXpY8NFAYc9s2IaoqcwWUbR8rGcGZGAcUc+tkg8ZQp8/b
fUWzbYiy15iio69RX6+f+KV5tRAmGsitM8QQUt4kA+K2Ha0EbFc1Djt77GgssEFq8NvYtyrYWK+b
W7pZT81JrswPGVXUAeaE+tgntVdb3+Pmb2EG8wKeGpG8GKsse8o7GAny32jbigDRSiD1DJXn/Eb3
zRXvfBFsfpnDFcDQo4RWV1nXL0qmHkBs6J6bAlAd/2cPeG9luwZQIf1zi/OHhg0bb2B7bLiv/foP
E2oZaEhBEyj2j7R+iUKK2Mqhpcv0T6D6nQgQrDU+oiVnCtaSf2xIi1amoBEQs3a3CHVgGbZ9AJXE
GBHEu95+knol57q4RZAlmcmTAQeXH/KWIfKA9jjpmQHOqpB55NdA85V4aOkGAg/f/xiRH+2iJypR
RI5wOa9fwoxuMkiC/ZeV+deEFACZxaRkrYJx1EWEFJTCy7FxzLX+yP8lSP7n1pFHMvoTgwIFbp0s
8BRoSg4TT+MW4f9bqUK+9Tjl30EYbndrh2xpmeYL/P/d4bIQdzaGmg7FsZl2deIa0J0+XKJYo9Ne
syJFcQpLsikX8Irl6FHaosq+Cf3f1xdqeQoNnB/gB3FG5J6XoLSJyEYYaeOnYNqq/feJbgWe5pAB
TaONUv+qZvmzFVe4dKrQQPaPVelGI4qe16ADmT3vz6h8ibTYJd2N0u0N8SToGvvk4kSeWJMutYRF
lBgGrCnKe2R8EBBITKs3p5yM+b83579DkqOuIY8D34aRuHj023vdvhtU4BXywxi6NeiIs9zpAXkr
1pQWli4xCJf/ExzMgz8JW4sQ3BxTgxubVf52GgYnjcK7tg/uKjb+ZHX6HwJ/pHLRskLhcg3Z4dtG
Y0cRyqbQxX1phKObYC6aQLRc4BXTrdWDl7bJqTFpm4D6bdJzAWN29+SbDxoQaz39BQ1gl7J92Pwl
zH1eQcwj+lQQCsDnS07Lb7OC+VoL+Xm92Aas4vFAvUysXFrzN8uR8qkV6VTHakwBWcalldt3PnjH
TbYV+kOcrJhZCqlOzUh3Y9sP00gmmAmmbJc0ZFt3UK0xLDCWIPuDFHQ23KtasxIPLJ20U6vSbWkL
P7B7YHScQH+32z96c9Dt5+sea23+pP0eMduo0ZAAh9UMYOizQSVbWPo7YEg3tfbtuq3F4cxqxXOK
FQhqyXFkLEmbjnS102MngKvt0BP6XqEB/7qZxSGBTfXrykdjrWSmaPJ4BIIfnId4uoEIxH5oC/LH
CPItxIy2120tuAtUCUDFhEveMMA/eO4uqjgiJRSaoFZn7e71qnD67s6I1opQCyHGmRXp4GYjyVGB
qqEHWu2KqeHVWli2sL1hAOldUOQx0ARJ23s0x2gUPgxQUbtpzPikkU3ePk8VcIS+8hHWKa8tf6VB
ZcEfoRFAB6shmL/Qwy4tlO2HphFUDcTkGKIm1eeDSR4ZuF3i7NgcCxo/Xl+shY1xZk++UwIo60BI
B/oT3cZoeVznuyTdT6vcJheAGLi+M0PS8z0LTTOpQxjSIElJ9lR3GhP9FZ6wX4DC0ZG8ByPmEG/p
1PKmtfAIXBPYWjhqp18gJ47xMKJ9oeMLxvE2AVxZt3Yi212fzqXX7ZkRycOnAaSap3n9hDJ6/gAO
+9jm0VAfa4DaBIshnBAid98/5XjyrBzy/8U4JJNBsqKDIEc6E+B2n8ZebyHWhqARdFag49wk0WtG
nmol56hOoBbOY2XF7OJBgRrL/1iVtiyYjvReZR1UHduNFriZDj6ieqOCeyXnRQrG6ti5PsnLC/mv
QWnPQnY4S5UJw6zqW8gE2gOK9CsPmMWpBA+BNtNWohNcxvKOhPlFUPTYrmrU3A12OLhqOfqerxmp
O9jQrzRMvYVCLMh3KZlQuSP5mtT80jiBbAE8D9yg6FGUHGlqNqMierTjBXje+oEOPee7cK35aMlb
nxqR9oySoDNp6sZZ5iZwBvGW6FvVd23m9NX2+rJdtDnNLuDUlLRRGtWuKj/BeMzBg1zaUDxG9DUs
noZmaw8oZBdeIm7D5Jehbqd2h642qMNEEWp579c/ZMnnnX6HtH+aCN1YSYXvUFLgOo2XTB1dxNYQ
KRtWjsbiCtKZTY+CLwbdcOdXoUDZCIpZOkZsUGcElQvKY0W+uT4cbXE8J1akkCi0izAhCazENHW1
2h3GX5Z66NSbsNz69KZj6cbXj5G41ZgztO9U/PGnX+imvf4Z86xJUefc7vTPWKXdCp43tW9AzeAY
kccgFNLnTlsCIhIyblbIWzb/wQsAFmCCWJKAbsWSLhTTYn6iMNibJrtwk5qivsP0n7Sha69kYynW
0PB4BWh+roHL3VRJXIaiCDHBwJe4pTe4ACjxERyw4g6F1v3ES6/3okMb8+QPWpA20TF+/V146b1+
F7naFpfZa+KER3X3t+0wXyfq3w+TsdfIpQL40OPDSutJ+CGolvdijSB0yUFAIBv0AYDM4jUmretk
9GOSZEblpNVLqcJHxLtmPNDJ0/S1wvLSPJ+amjf6yUMzGm1tmAwMp6k9FXULoa+VBdcsSC4oLZuk
FxMs5OkI2eGSi7Vq0uLNcToIybugCyuNSAcTUbyH/HVIvD79Gaq7mHitcvDrozasgDaXvIyuqyhQ
g7rEQqb0fNpaaPSMsTbvArJRLa+Ektiaia8Kpny6dbDQqujlQ0gsY+UA98LLAZQ5DjBmh3pTb23b
rT+i7evotpuCp67v+BDc5injED7y1nSullzcqXlpZyh5StHPNE9qAX1P+GlExowcomnl3l+0g1jf
giI8EPEyC6pl9tCLiDDMcbiPTJfEv8z8nupP113l4oKdWJEctqor/cyUB4cdq+hC2JkBmh3XGjMu
wLWzczDQGQ6ACtih8PfzbdHrSTu3gSK1YaV3irqt0JtnvfjBSztxg+Y3wn5IYZ9YG6jA2Wsnbcm8
jlbmmY4bTyhdznUkoxmEWj5CKmW4r4GTGdgjC1/p8KFnz0rJw8mFgAA4KFvjXs9X7t2FYz6nj4AI
BE4EZHPSiagZ3p9gjofgjKp8WkUJZiLa/QcbkLcD+nGmHcaD7Xx6W9HVzWibyJ0WAPppI91QJlZe
Zwt3KmCwSNUjdED1QUZ9q71miqoLIWsaWnyKvGkivLL+tJFXDxWP1nhNFnb/mTnJdZnhmKrRBHNK
D042xQLNx8CrDjE9HXbXj8DX1SQ5FB30bCBSBI2PidTH+fSFFukq34Zia3/Ioa7WO5Bn5zTkwm0P
+RbdgRPPvV+QFOH0W+eEnDlobHc/UlccDUflDIpq179oaa5PPki+SxU7If1E8EEA/erR75GFLlx2
WCW8C26Lalx56C89iDEBRAfQGfSOF4JFXUAhj5nBnqZxmytoAgH5rvNRv4U7W/D3PuU5AyXHStRk
zKf+ct7/NSv5Hr3qkJ6sYfYl9QaVByVvt+hI4f6ePETHaWdvuhs0LHPbs38gRZ/yn/b+Z73zIRfJ
g0396y6f3GYzOr53ffqXoljMB0OHEJ6uBmDZ5xsiaCIVtUp8mP9d2RTHwG0+2pJbrn8MPA1MKbNk
pJPu1whgllzFqVn93KwfJIo2GTAb1AbXjI5br9cHdtGqi+U9G5jkhw21p13JYGH46FxjB63Su/wu
fqu/R47/RJED5sETeSsQTgKO4B5CT/A//5+fIC16WggaJEHaQKS45q3X/NKOxM2/P6S3H+/FLd32
r76DlVZci1N3vLFWNt0SWulsCqQY0taDALVVTIGyux3u0z+Ab+6oubP2H2/5FsA9P+PKD/SqP9lb
9jjyz+vDX3p4npmf/d5JXDlUwBGRCMOn9/eWY267X5o7QL0nePzQnMJpPMOpBr5SaL3oM/xad8h5
QP8CIgXI6Z1btUURFekkGqf1vbrYgFcd2XEw3Jjgg3bU5lYJDigdqrFjQR/6RxR6w1ohYPEOntl9
zLlvCGQT0ryPBStM1mPepwaPa6PhAqwXcMqQAtwaxj63762aBy1QQtndZN0Va+/fpQsFNC4E46cG
dCqlM60M+pSTFvZBLGTF6C7eZ3aAfPDL9QVeMyOd4R5NCnqtYn19ELdMZX6E3POHUoXftMZfibUv
mka+VhXIZPCzoUGFqNKQwixsNDrvJfvedxo33PqPlpfsh2fr+f9w9l1LjuPKtl/ECHrzChpJJam8
f2G0K3pP0H39XahzzrQE8QoxU927Z2J3xCQTSCQSadZSNtp22E+P0rH8ejJ+I+oIcJUEnTeTye3e
RKdq3WOefAqndpt2FhhZsbrZjGM74A2Mp2kaFC4GZybAP7gqGTZysNxYu+vrvfbGYTEPEEYUIPYj
eXFu2tMMkkJFT7EIPQDHrGkDcBi3b7G1UwHquGS+Q4L1B8hpARE6CpzJmsNGahyEPDha4DPmYrtc
arUG4HW9q0Zo+v0ziGZJ2LfzF6QJOhGGdyPjMcX99+XZcMaIXZBqPM8TcNUrKwomJcoxC19EjX99
Kdl/jZOG5m7Ed8gaK0j5cisJrLC4tGTUdIsuJ73kPDWt7SZGTuzkc6hFCOPM5VyTxjnCNlRaQIyz
3qsycsv8WLRuGFpeZT5mY0ey7qhrAlNZl4jECzrlWeWa0w89O3qZdXB4VpL7XYt3ov6WghSKFtrT
SL9AmecOmaiothZbMTYlxJYotqLfi7tyUz0detNAc4jSu50BYIuIqGpJgIwvjzs1B8QM6DQkFM1/
GLQibbZrNEF8u7Kv6qkVcaF0GjXd3EyworzvdyX4kftO82d7wBiUTub447oVrZ4JmCy6PQEripbP
8/PYWUo00rHqcZUkaE3sDpOcC17Ga2uqYmCakcQgy4fM+LmMKK1mWdbq3q2qmQCIkwAhGvQJtp+F
1X4oy5twjDB8kGytFiAAHeY2lRxJZM1VDdFgjrrm8NHbaqGeCZzli9qcOhSRNtC2d0vJ9uupx6gZ
JlHmfDOF01bJ1aAs88Aan5TKBMautsnpvCtVhTR2TVojPWAa0I2lakcBk0PDz7T8kaFYaVBgymb5
cU5sILj0OQrnlsB5rXpOzBvi3aMZAKbm8yiZrsZSJOPLlebdGg+KQ9T+o7Y3NL43ajKVexOz/9eN
Y62DjgFB/SOTO/VmaLSy3EFmxOBf0XVQapIbjX6hSYFc3U3OUclzzK+gOzGg/yEtfCacM5sYdANT
OkM4HaWXvsMkuP3cKb2fglF3AiSUPv8UqLt29E7V5Y9eaRvd1DN1a/RaIscXlx8ZEtKm7pmRScbG
09qtDIRHTUfapSe5vEkkeMM/47y3nD+Cr2GuhnO5Z/ozB3kSe6IulkfyhK+xMAnoTIfvjmEDMAD+
Ema+Fd435bsMEKMye2vyP5L9JJDPc2WweMVC8haY5LqOYjznCo1MaRtMsmH91ecWUa4evyL7oqo7
w8Rca+Bk6DUU1ebXntKnMrnnhp4oSj3pA3xv/hQPAeAcZ8kkjhYMU02qSOCZVpzfmbPnpMXzqEmR
g0tNs6r3ssNUlNOrrSDuWzGqMyHcPaYnoxQBIBDd50O0i6LENY2HFuD4qCQFvf4fmtcgDWU/RsjD
zIczmrS3imnBrekksm+pi2snb0qSPPeVHcwpAgSl3l23E/b9nJmeSjSYGZ2YKcI2JR0o69hEP2+t
5tsQLApZ/h8y/BCD/h1QKONpxF8iEqDYxypFM6+EJxmppeVTln9c12TF+M5EcMc/VLV6VFnvqZyW
WyRGiTkFrO0AaHATuOJU6f26vFXLAIwfODRMVIr5Gp82JWggqxqoVJJB0oIuvGuTjQ007HL2rota
u4OB9v9XFmfqQ+nMgO6DLGup5Pu5r49OYj7QxdnUA7qjNVV6UvWkIwoyymTq8vk+RL7HB0zeDc2L
9K63i+JF8E0rDu7sm7iT4Qz1ODgJviks0let6j4Lub7N8+xXOL4WKABmYeiNgMgwspQsOiZXw+iX
akYin7MSEjgO0rF47QJrETDQ5wZcRxraxBu01gFBcmx+0N5zsrcC4GsCddnR4w/KqRzu/Yc8RhPK
HTiNeg/wUJGfbEOPophNdGJsfkjH2evuFr/woifpYPrXha8d0lPZ3INvcIZ0tiomW802Rp6CxcrZ
FYBbvy5mbSlPrYyLF6rKoKnNOu678nZgkHcdoDKnV4tu/4sckI4BWRaQ7vyE19KVFUp+kJNEri1v
rCjbVRhhEzaUfnsVfs9QCvhHEHdsdGOYEo3CRAf7lxzTjTn3yC6H1ksUl1st/zAde6vYE9Hm3iu6
t04d7qnhvNUwVqXMbtMZhMBOIfC4q37q5KO4c1OhF2ICljf8FEPsO+gIzUD0WlhoVcbQzzQLNnXN
dk7XgNtUSZKo1KpYbDqjjNB7IGer0Jr0X3YUu4lORoyI8JXIUZ7KdkrROdnUbmzVQViVxEAfW6YI
ruP1xfsriP39yXVVpWY4zGmHmYnyt24s9xaQxuwANIF0/qWFIpK89QPxVxp3Hbdj3CXo2sWB0DQk
AYjsdBsJJBQAIri+fmvOBaDR/7d+/C1cgYTHAKVb58bJR4cCRC57RV+4vfHWxJ5lZ/tJBIKzlqVE
lIEQ0caDWQcN0PlKZiGaQL/nKJZi2k7NRBR0hpRJTXK9us20yZXMOrCN32DLMco/KiaR8fgicul4
Ji0219Vfs9HTb+F2dTHUBiCVuLq7MQXqCloxvLHRYk9P4mx7XdTalp6K4ra0NqrcTnWIysZolw8K
iRK6S5fCXSbVvS5KoBU/HDzTelInTCO4hiIdqwbFE03dmtbDdSmrscGJRt85+JMjAavJKyuEmFDK
NzTR36QKzfNG70uRRnIgf2UKmgJHczNZKG8PqW8B4L7TdZKMIrzNtdMJZ6sC+cswkXXm7khbHqnU
GDDjLhrdHJDZZm+5nWMcxv5nogDBt1xEd9ZaFAb4FzSp2EhKany1eUTA18Y2vKk2ay9OSxPSVWkO
oWXjNZoKbppIERzWCy0V9Aaq4M4CfBDaL/iX1SCPoDaWbHBbyDsjnd0RPAXGQVNe2+FRONN7ub2o
IDAeS7QFy8jD8FM0jMFrWKQqdt+Dn8Huz/0v//Yp8kTQ2BdQE6xQgcktgL0zihqL37pIqjUaL0Xi
vhoERNqEHEBdTVx/K6iOOBcHkFVE2Aoi+YnEp8PdyWqo5pUa1YnrHcHY/X78n58gOAZHArH4jR//
f/+Hf9mQHcFv0Gn/798R3yd+SQ4H19s+PGy/Hrbe/uH14fX3q8BVKBdeGcVZRv6OMiFAUBDnn7tI
NA0ZelhRcNO6nRsEQeJ+/2xjwe152WTDBKFlHk1tyD3Drs4FyWNVZMWMxff2nhd4AZT2icAbre0w
MO5B/QAeZhNPS87ht5pTFE3SJKg37veve+/4GWzefunkzRds8eXgF1PnRBI7QCceSS4jJXRiSNof
j9g2EL8LXN7axrAahIpUoAZfw6mSVA4m5BIAXe2Pnvd+DP6QDczB3QoO+ncS/ix+hCKncjhFlKGo
4qyCnOPn58/n5+eILOQZrO4IItGmwH49Q7R/8N3t01ftPn09jYT9+ppRtI7ZPwTO/rt2ePlF6MZz
bExzAPLkfGnR3GKUMaMT9thx2d3tsLyM7t7dbl1XoP73f+yaMC50HK0SrfMNE+bB+knwuMHJhCRv
6wlEmexmuBCF0g4yq/BxyDKf6yVPXTT3TsdEHdkJCHbs2DNHAPWgn8d+X7ei9bU8kamey4ycbKJd
00NmgR4H/IFCPP58hbaZm7h/Nm+b+8P94eALNvEy9GJmdSKYvaxPzgdtBjWWMwiGB6xIEDxvPtxb
kVNZPe+nUvRzKVakqCDTYOp5RyB+wnveb2CpLyIzuUwzc+pwNmkmecua5SHo3Qt2G3IrknDZu8Ik
mLoOLCowg4B79VwVLa1KKQNVBtupvUXeh4D6XrC5/1X7v75dpbtlZ0Dw1lg//idiueOfaWGB9BjE
MvvIyDt13187f8R1MCML0PmD51k4FQQ3pU56/Mrxr29ookFnAZBEiEkwC4fT6QkuJucit8utB3df
2GUMChv9f7aWXaPe8fsPHBx2eNiNimuUHVb2B/7EzwH//D5MOE748dgxvn6eTHZeLs7w3+XiHzFS
EzZUPvuq728LvP+5vdlXsG/Bb9wI7Ef0BZf92lgXtOCiGx0knIhjuHWpKgDe6i1YJphgRBTfP3CR
j+QN2t+6N8xNeg+BKKi5iGmAzwqMCYzzsULcBcm71naxNtiQO9C5JdTEjJGDGZHM8LVcRCD3zSZ6
tsycMM4r92kppbGt4fKryF1EIgKMOncgf/BvC/q32P+DyM2HvgRqbw737uPucbPzfaj/9fXwG8uy
C9hBen3Ybx+8h9fX/cOWkq/IG8lvUdrsIjxHfMwWBQEB5pLAznt+co1sLEpAZOBBgpk2NBHPyJj6
i6Ihod5MIbU2GF1KdlFb5gInu7IlgI0wUAVBkx3qhZxTwmxbMy/6mLmTAmxydIsC3apa3o3ZSG+y
EqAVAuPnbR99NoidYf3g91J0/hHW0spqh2UCTiD6mRowsju+6jCyVP+6nMveDyYIlU/AghsWRqE4
vaIxkTHkBUEKxhEVE9WdCcA4MVnA9KEFsfQehS9dGUzlm2ptwJUxq0+55NvmRvAd7PbgrPDsO3gr
zCZHpiG+w0xDYqthkDuBVdyj31evMZyFzq6DBcep+E2J1jp0pksCyljmfK99AGdZ3YL5s1nFB+hK
jP4TOyKGDHYHA5TwpZz5RRT6LXBzrqu9Ys5nWnM3QqjV1EhHCO2n2E/rmxagMnkcSMNWmj7+gyh0
G4EkCPMnKj9+0YUOVUF3nwEJvgJw+qZW/bzFUNTghaLeJmYzF0uJFIIJJnBLwfMdf38Sj9hZZelR
C763yblbevAJvy0ixO51ESBIxisWDTZ891Qq60PZqMDRjOcGPfberHzl0fv1FbsMRNjZAPfz/wnh
Arq4jcMF3KOZK3dgCAfhh9z5khbR92JAp7uJvM82yhb5qZyQQs/rejz0NZBc/YlKyS7LE0P0EFo9
JCcfxAV6qL8udQJoPzcGsovstjHy6bZnhHsLoAPxg5PsGidIKFJq1jEx3FYRfQATcLmzFmqJ6Aa0
8cA831m1z/TFQjGEFaHdXnELydf0nSkfDdRLjIRUkudgfnMEEdMv3dgJ9uMiTPnej7/Suf2QZn02
5gYmXMmbuL9drJCoyU979sbxTcaEaht0rUDjdTv7K5JbcWfMmqFsobAWfubZ41wfC/3rulqrPgBY
Wf+3plxcXTXyotRMBNh15PYXityFfTcsIKkSMX2LlGF/f3Iu9aJClbnC+mnpfFvRT8mRAzX+1+CT
3C5xntzJgF/SDkwK2vpidMXqm9F2LUDfWq1vOQK3zUKwaxbJue3KKTMDbSnwNcv9OBLduTXNw1Ru
EhCF9TdgC7m+WZclIE47zmM34CtNqQR5JZBZ3sOvjmjb5Wf+M9pVu/QRXUGb7BkG+dMQRMNre6dh
/AWjkUjsA/3jfO9MrcnbsHIyt8a06/gjSsGyIcIFF8j47jk6sQ+qZkqBGizAwLMQFEcZUTE9C1qL
60u4FkmdaPKd7TmRooKnZjQbSCly7VkdNR8lVnkYMzTNCw7v2pWO+B2UcejuArM9d3jBqKW3TgzO
GpBWRW1QgBhjfqcJJdTYj+Hmulqri3cijDvGSm6Y06BA2BiOvhk9pDqIq4ef14Wsrt2JEPYRJ2sX
wgMiKoQQC9eeOhwLM8iReZdDkatd1UYDvwomNTG0zr987L6MlrnDFV6jvaf6NQ0jmY3CMxS/bVTf
jp9y0AEpFZ4IpUtbb9bu4ulHSwWfsaru36/4znOeqIt2gyGRanxFmR6K8cdk3Gj5UygJjtaaFDae
DzpK01KR8z9fVMfBHW5moJrul1s98xz7Vpo8W8QSsLaiCK8ZzLNpoLeAP8D1EHcjmnNRy5hAnv3R
gX90TAW4QJcpNrgnG7UEsNwA5O7i5TiPCijUmRRFBj8OzZtcB1tTBYQKtQEnFfw/cHzAx9v6UWbT
o20vNSYHxrk6TqbVYebazu3mzyghVwpOxSpyVHdJY+rZUa7+kbvcSMFgF4FfsTJKuQm6GQRevm4X
fX8YBm2SN3lhTIhMWr3WPV0rI1Flc22zMECNVlwNqb2LPucc3ZcSTUDw2yiqV4Z+oYBOzCZ0/rfN
YGwhDfSpotVNQaTP3St1rWiNZGEhmzbCYGpqfeW1IQLaYD6Bv7xsgASAaIBRCPEtPyHVYwlEuXj0
VN0+AYNoVMYCH7i6XqCFBX0mxlB1vp5lDjFtliUBFy16Pbxp+mwxA2VOBpAKGlFb0Zo6qNdjVpO1
I2BQ4/wghag7NDOgJjBHUBC7ehjy++vub1UAMnYKuqNUdH9x4ScwVQ0pz6EMhvNxOe3S/td/EQCu
IaBrwRd850pOHI4TpVPk6DEQI0brt5PLrg0eG8HT/vuC43cdU8GYsMbeG6BbPl+mqlWLpk1RVJy6
cKMkvqPiRVt4kulpxmuUjl4jHUqboQIKJK8v31/B7O9PtBvqCPgceZa7VlP+AKKoq0eq4Nismdup
btwFpXS5DSJp6AZULUwme9rkS7YRzIbgtmXe8mINWZeBbloKHpqcJWCM3LJRZc/d1lJCN25+TWxo
ZHxrh/TemQAKopf5Qc5EUdiqejp8KwY6YCN8VbNA+bEPB4idBzNG67XmZan1M6+A/SH9vm6K62aC
ewIJataGxhelZCSLS5Px1g+15prhwaruZvM2Tnaq9qdqtobxIKnP1rC9Lpad0YuFNXFxoBwt63i/
n9uInlQzggJoaLbxvYqBzvJ3A/JRO9voY3Bd1OqNCHSbbzQAHZBB56KaWFcx1g1XLjXO7ZiorjJq
hz7K/Oti1vYMif5/xHARe97ptOoxqQpyX20g2gjYQWA+J6AsS2kuWD2RLO6S1zPgaAMFH3tWftj5
vsyOeX1LRSTXl83/7HJC1RUdiiBRvyBRiYpk7jTcxi4eI39ol7qNTImVx0gV66SI2/uszL2q+Zm0
IkLoVRdightHBh0buAS5c1fpQ2w1Ksyj6fG865QWA73Ctm+REO6dn8pWCcuAkGTMXsdQfraASn/d
KFbNHHcVRipZfMkPCUuz5UyLhJtkluifJkp29Tijl9jZ2uNn0w4CS197iKA56h9pnEKajEc+2pVz
lyoLAmmZ+ki5kmj8YcfSWzg4t4rxdl2/yzYPmAjm/ME8jLl/0JRzh8uwNKlIJIis4vphRD+SUicv
FiDwAVJERhCWG6Xi9WVdk1B715zZU6nuUbv2rVYEorC+1n8/hTuAIZpN87zBteMYo9tIOHq3feNT
dBTlojnRlYW2wAqJpDluBryUOfPsWnVpim/uxwmE790mtbzYQI8U2mjtT0k0QSiSxm1rQu1+WIoS
xxDvZXN5aaL3KVJRp8GTybkxRZhwK84FkClotUALCfr3TM65dHVrLOpIcX0b1gZ5Pyr9NvpHe2m8
67azcrdaiOLwgGCdlxdDUfoEbPi2GHI3AytL+2yOW0O6KXXMQ3WkBVYZrQWF0bV1BDqZCrRCaIZ7
9fwisAsKxuMQN12+3E+NG5fTXvV3NPWHvhOgJazYIsYFkAHH1JejQsVzUbJktpFc487pqL2fEFeQ
iYJa3UArYphZ96b+b/kW0dAFgRh20zQMEaLB/VzgElVTmElw1emobqhkkx4ljRHn7PqerdnGiZjv
Cu9JaNd2am30TEyIZ1HaHdGfG9ZqMKkCT7YWlQDWHy1kYG3DJND3358IahyD9vXCMNXqFqyyGBvO
SF+qzX7O9Qdp6pIHO5m1X2Fjoj+xrLIgTk0aY1rILBv3us5r1yDKsg7KgdhL1ld1vrZSbKtFb2M6
cEkPNQbQjRED6iGL3YmmBZIMh4Z6itP8uC531VxPxLLr62QJwINXTEOsIn6fpIemwkGMzdcqtjeS
s9w3VgomNSFVKFOFC8vOVOXiaiOcQq0rtdyt1T9T7U/DRtV3kXOwnJ2l3zn9Cy2CBtO+RrobQ8ET
cs0fnC4z51QxVKZYgIPEdTx9JvLnqAb5wviVbwzZjZyOJKIkq2iBOb+6dGGTVCYEVrME+qe3Znkp
gBuiVqk7Fp9KvL2+n6s+wTZNNCxqDoMZOt9POvZLFbEh017G4Gm37S0MmNmuPERk7ATp6kskBeYP
kFPAQDjGtTFKeS4si6ZwkBLoppm1jNx4ggaQcQYjWaFjmFkJf+lRWvtZPKo3QAJ8koAT6Y1Wb7pI
ADu4xGPR+MCa9mgyADMOitp4WnMOyhnrJjVKHZYV2r5l1Hs93aRdYEvZpgHV0fWlVtnW8XZ8Io3P
6FWpFvU1xtIxRnVHFaB1NC2AY/oHOC83rnRvLFKvbNVjEwe14qmutTOT5zo9wElLxaMM1NH7yZM8
JRV82ErIaWFnUAdH+owx5J5vi6R1ElJqWIUJddGsqe9wNeyu677mooGKhKkr5BdsTFKeiwDgdAzw
QuatssTKvBmDVi3osjBH3i5NEiST0z/9e4lovkVTI8DWkJLhbG1oUDGzS/DXLUmb3tGoQ55MXrJj
MyiJF0Z9R67LYxrwm4vXCFpX0CMB2GZuEfH4MCR0MuNR3kleSHcLLDb+c13G6gV0KoTzviBO6OQx
hpBBchwy1ak7RZKfG5rXpyOphmmzIJNSps7DZDkJwK5+Cz5gpQoJpK6/+8j2+cT967TPVMTzCOad
1K2aHwN9MRd/VNAs8TapxyLGQ+LjusxV64RjggXikOo8/EohS1GWtjCdfATAUtEdxlA0Cr9qnWh9
RWIVaSk09J5rpYRKtqCxBpP23UHO9xbQR9SNMz5cV2TV2WCCGN38ChA/LO4M2JXWNmbFnE1U3mea
dNPEzdNsJ35E6W0ctd51cavrZiGqBGgdZmH4Xne5j8a+AGmyy4a29p1ZOQdzsV+vC1mzepjDP0I4
ewCvC8icBggxjAmzgg2R0sxr1B/XpawGO9/I7uh3sNQLcMYcwWyZZibsXi8e2lFxU6feJWO8lcIa
LkXf0trZj8Yfy/lPcRbSrRY8JIxPs7lzDQCM2AkTBw8PilOWfCgYwo5bNRjiEDiwxaYwPsdq2qBL
W+CVL3tOAWj2LZPN3CHuZGfx5KwpEwW6orGw0MPZViXABSbLi5JXbVa3kmTedPVzG8V7lFY8Rwdy
pKqDSwtThikClN560dN4q1MdLT2/ru+GdhGifH8YUt0Ky+GiQnD+YW2UDhXamXOQykmdJ9Eou4mN
Slbd3EnSVzWUlw/byZ0dxgVHIHbOmdfSHvVp4IZnbtQvIWlAwPpWtrV8X4ZqGnoAvTXYtHRGdVKN
Uw/yOIwEg57V1DxLjevfNB2i0VOlYvqdlyl4vsI2CTp9ArbMmJjqTyAEGLtynLP9HNl0csOoXR6p
0yrPdS9nH2HXsMa4uAvA7dwVB7DeOMdMHipBjn5tZRRkDy28DtYaytCyORQd7NQC+ddGMhfVR7V3
V9dtu9O0qvBm2w4Ze9kgeEVeHHYGb81AqnQLkydoaDvfksmOrXRZQDff189hiTSDJmo+vDjpnATu
Ph0BuzOnRVwgYVkj6j2Y9CYU8fVceEgmQ0e9Gkk2DLHzODfFjH52Z0yhhXKQJ48OH4MVaNluHgVu
69tEz27rb0koogFfRgawFufxqZZa0RwiOqAAlOs91qpuBXBfRH1KdotbPwBrSvCSuMxKcTKZ8Zyc
Z7tU+8HEm9GdAv0r24++7S2b6pDfNjvAbATGTrRlF28XTiAX3eZG35rWAIHyJnosXpJDtpv82pUf
r/uDFaPHrv2zlnxYa9RJbI4tC0oCKwB8cxcYUGcQhAEiKZz9pWWM3DyLr6Zfixc9hAfgnUrev0Za
Ol+y7xD+dI8iNQS4MaSkhxCIjvFb5w1+EliCStHlhcbJ4W4Vqug9ym2Qoz8owbDt960Pv/Ceb0RB
x+qxPdkc5jhOFFpUq0B8AEGmvF1CL2p3ofpyff8vo1IEvKgaKnhCwuvhCJ/LQIVhkPslQZo1/6iB
zoxQphr82XwMrcB2QJvzZclBZQmyWRdB27dU9phk59fhp3eMmIYmaM0LN2T01klPknDb4BKoROeW
WRbnK6Ae4HcZ9h/yWJzlKTnNOxUzZW5nUr/SGrQdvlXyO259Ah4i3x6AGd5JdIMOBy9ahPCDKzuI
oMcG1AcIVICTy4mv9TB19AohFhjTRr8Oym110FK33odblm/dAPGo3ChP0dv1XV1Z3jOxXB4iT3tF
j2v2WO1ulsGVtN/okwBNtODZdNlThmACEwYYNGDKAc/k3HiQ9B16VMOQIB9aMLPHcTwcER6MXwlF
OkLWKZqRzayeftqlTm/LaazBuDdkSBOAl+xmtKb2McfcagTct6V4aRM9u29yif6sHWkR3O6X+Qt8
K/KYCh6UQGK7KJwkRW2w7pPcVR/oq0MKX1NJ7Mm75aYKqoHIz932+iasXOtnArlNAAMVSxtDoNM9
aAAktERgGGu7fKoR54d6PeptCcGaq2g+YKwrCSWRRHZT3buuyJoRIwmMrhILeeeLYRKpGRqaKIhP
bBPVD5rdlhpy6UMraAFaWS88jxGmMxRAwCpy13pZDE06YkzCpfboJRICz8m9rshaiILJXuBsaGz2
k3/EjUBsHIcWiqgzWox9tfQHqpIOffmtIqIuWdkc5EpY15SCahby9udHY5D1Oh8wiI7kEBnKz3a6
6ys/zURWvarSiRjuihjGsQG4GGKheeM8AVJGdatHa5/fhfeJ23+VEckSooIMW/IagWu9zIjhGrRR
T0VrDt72gMQ711DXsj7MMmioPBlP+o3uS376U3/4adwi/wiYv51dEgpWWeImO82dtyl4PQUOaMVk
zj6BO2KZ4SSqPbNFLj9M+5iKCJPWbsczAdwupnIyGIkDAcYvLSF9SBIyEN1LVBCH+vSnKUqyrgVK
p2vKbWec5PGQxrDQeEePFcbmAP68bHRKlpuSKA/SZn4DRZX7qj33ghBtNcI9Fc28wEmwIUm5lusq
VG3fAVK7S2xveNNJUxGFGZLbP2bBv3eQZ4vLjtCJxBgdoUOeML8ylUSW/Gj610V/zkQ5lwIeQLMv
mE6lmu3MId1WtUCH9WP+9xCwDT3RoQHxTLPM0KEpo8DRAKc3vZmYgFSC665rVQ4A8NlEH2O24gzR
GJBAB+wIJtyUh8VACd7+0Wu3ThoLXOSKrwdpwF85nAGaINcEBwleipF0Pw/HbnyTqMjSmGPgYrIz
GZylZWaodqhDAWkkekxDVOEKv0TxKRq3/XJU24ek3MnOj/k/XJdnYjlzQ/rckRKbOQvdpRj7oI0M
KqK9Jtoq0RLyRhdXGOCmUC+0n4z6rkXXrJZ5181BJIMzu7lawkLtIaONHhd7WwHEUxfOTa96Vwxz
AvABT/eLJCTFHGeko9vXbQBZTQ3PAdIXIOjz0rXkF9DH6clrmz91gC4PFbCw5s+SKPJYfWphagD9
QoCfAH43Z/ZV1xTdUMHsaRNoIA8vglIBFnEDqDUHIEQjkadDLqSTWltdFIrRfY+TwJ4P54e6N2Kz
nVnasPUmL9zVPxeMxDfEwSRzdGe49VF+BB+xiMpoLUJl9el/xHKbmkpailUAbp65sfCunIKIkHY/
ufS9eWr2omfsmkc5lcY9/CwzW+ZWsZChLLa1fsRMqt2h79+/bqjsm/mzfiKFB6VrncIGXDikGO17
WXv6crTBFQK0524KwuL9urDVkORUGheSKFIzLY0KacB030xehC1L76xbhEApKTZ4/6jvEfJF8eOT
dgPezNQDvd0g4lNYy/2e7uP3ePjJnVBNtO5DUAa7y91nQrLjsgWc1ZPj/1F3XRBi0KZG5XC/F81J
rlst+qZMNE0DF5yz2qVWssqWEQrmrde2LdLIriU9Xl/h/4+N/hXC2ei4oOm7naFbHwyesaW3yCn+
KA6jFwJpfdxSUYS3GoHBB/2jFWemFEAfaqdAoLpR8iDcTM/RQ/U+La5iEpmIkpira4gefQWhO4Bh
+HQBxgl0p2HxXlIieD706XYUPXPWRfyT7eXp56uxTcdkgkvTi5SgYXvKItINgmt8xXWfpT24wHjI
MlmyE6Q9qmQipX2riKL/Fe+B9CsrvqtoHQYVwLmLzC1w/4w2EjgdnHAmfU0ou8XHWHQBrCzWmRhO
jz7W+qR1IEaLDlF6GOKtEQbXTXp1qU404a6YRZXsJsqKwgVVgzd2Mqmj5+sSREqwLzjxB1IbtchH
QAnUXdBf9xUPPTHqz+tC1k6myXCOwQgI9JiLws6CTmdMHEFKGukExBskjHPgXJOyvEVqBvImw1s6
v65eJvoSiiY02THk/PyZdC64yiRtSDFciPh0SDedYz3JAzqrQIEdaaYPYDYvRUNTaXeb61ozn3ZN
LOfzkjyN8PqG0ov22IWH3DhOyofWfmqL4EBd7iESBxaAxwAhjRom38JYAHPW7GQLROyVDIom2twW
pgTg7FiQGL1cR/RxoCdMB2EHkgYXcX5Pm76cTcwYlpjbpscaWHENkNW0ndxjsPa+HAXFpzXFMPHO
hgJ0nAK+zW+qCxMD4Fbm5mhnV16y+FHqPq5vkkAE3+JnULN0wgoiaoNuWv1do6bXiUZ4Vt6vtgn8
O0BBgaESfQ7sK05OWag4PZ5IGElaQObyZddu8eWQeg9Oo74l1qd0NJ8yr9peV+3SeZwL5cx+lmpr
HCcIbSzMTgLffBR58pWYBiJs1rIIdgPMWnOetun7KE6aECL88nkIcrcI0k25cw75rkO7rgv81vLV
2tTuw0icQ7pxDqLx9Utff/4FnBMudMks5QRfYA0ArN4Zqj9oA+6s1+truSIGSDUswQgCB+ZMzjcQ
xwvoBDSBgvTFcPbaFFjyMxW16H23hZ27DEClwUIcENJiPvQ7ejuxE7lTnabIC0SkpHjMXpWBRH6q
uEjrkOQm2YReTrTITY+DHwXFkyOMDldOw5l8LqBp8kXtwASF6uXNEiheHugfyu0cqCR/sY+/rc2P
39eXdeViOFOYL/GhcaotUhsCw09DIaPsZq/DHoxrvnGkU6B8oe2TCEReumUUPBw0jKGlneU+uTs1
lWepNdA+jAeU9JTeN7fDExrazYNZI322bJxPxUWnSeiCE1hU0FyzIptBPKCUzzK9nBswpNlUMnCa
YUg7zMnShI+5TG/HRep2CkjrBed/TdFTaexrTowps4x0kTQMDpZJkxG9/jGV+bMafdiLup37r+vL
umI5YHTBLAYuCAMTkfyqpnUcNg020qlAQiv/mGZKzPrpupAVj2azI6gAgBGcVXyOfFKmvrIciriU
dUMRFAetB4SAtsAq18SYGqIVIBKhv/ximxK7SC1pxBMbiX4QwtT2vw/lbSQuAMMMcESMKvJdAomT
SIWaodFlKTtPtV4xXExi0Vjd2pYAIhRdqEwWRsHO91+38qQebRTaJPth6IKcemjnu74hKxGBrQMC
AKiumF66KNDOsVMozdCjLSUMsuU9bkeSYuoHZVolwOwYiguF6Ph+swNxPhI3DqokGNaCVnxdL16k
wokjzIdo6E5fiKyHs1uEcng/aRbs3IqRScNi1rpr2QP1nDEeSaPY6F1B6gvkGlh5qXP1UULGP1m6
cTeOkv5ahB1eI4k81Nu01rLFGzQEVDJY3uMNHXNgHQ8Irg5dO9IDyo3tbaPMEd3XVqLfm4uJm2eZ
l0Dt53hvqoX8qc4VRiGS/0falSzJjSPLL6IZQQJcriBzq32Xqi40qaQiuO/r1z+nbN50JpKWMPX0
dM+xIgMEAoEID3enOXQ4iJFHCCY4OZ0pqTDYkmg1r0LX+sr0YtzO1Jl+RtrEHosmyJ6F1iTfSgyS
X1OQH24ZbDyWTmhdl3luCD8b3f6Kppb1vQfOb2ckk1jmLYZ28kmo5XdF5PT+rKdQiJhqvf+BvBvI
YyMkENSxsN94PYACasjrdr4GNm0IHlxNN+/j0YX+0eCabguhG1EcbCamt7KrxdaOejfkBWkxBDEk
1k5E5hyhWV2UIO7tJgBEZ+jm3KdgD/ueVHPwWLRNBNyYzSrQFGmxb5fTUF/1FHxiKEeL/Dovk+IK
n9EMN6abTL+NyigyPg9J9hJ1RonyGdP1bd400VfTVlAM0uw6RxHItrsE5TaQBRl0aN+LOewF74UT
/yRhbW4wVE6hHJin5g0VDarqrRWoxn2XIoK8/WCcoPKIQT1MkJ6eqgi5qtCqAm/+bPYoFFMMrd3N
MVRq2tLDFOvvWFPVGYy1gIThGrTqkOAjYEg2+6yqRNgi7mnPKFDlN98LSEzw7JaC7PSuv4bcyTO7
SzaV3z1kP8XGQRpmLIqglw/76q/AEDrIaUF0jAHaU89ZENo0z3DYzWRrgbW6G5X5x8oF6YCJ5b8m
pCvLHIKxcFqYcIMt67hxO3k/UUe2ufHg5r75WB2im5q7B9XFrHJNSu/KPLWLdoDd0AT4J8UsX374
3xZPqk21E+nAMrJESpyvJrobjcfLBtZSKaQUyCsAAP4DTD/9PC3eH0XeTsgdC0P7sHvbfs9FiCJi
5eTo+rhzk26zwAUfAs2sfuatCCLDB+w6+1WHZoz9GzXXZTT0qsm3tcU9vk6l1CANg3EIKa7ToXvV
kNJaQtGcX9s1xwaWH3CU6Dh1mxQG5Ny8ajDeEiPfVS7o3KfyKjf+haXjK1V6bbhZjogSA4bZjB8J
s/y4K/06HwBiUVEVqi5vadH0oivKQcPl3Ux7Ul81eGqrmO9X8kMMTFDkoxibYGdj91E/GT2iGbLR
JN9mrNhmO+sZ7OIbGpDd5c2pMiWt21joWTJpqH0HZbQHpX+eApbY+q1+K/567ogitTrySlq4kdhh
nwRoVGBE0G8tCO5RPy3eqF75uWZ5l/1auwwguAehaMiyWlBRPd15VVj0XeNiCYfSi5qIl8Iz6d6t
Tc7GwxCrNsXaRj82J230hiR0yiGF7U0Zuv29P+lfQc/79O2yVytNgkVuAo0tyANQi8ljC1CVqcVQ
9ngGbrqNvXeff6OH/Ikrp0avKeLmTt8P1+6+/D64vgpburbxkeSjbLso854Beqxu7FjKYFtoLQe2
2wFOhMzF5rKLCivyu3MChY4VTbhRY5FzR2BE9cnqtpdtrH2tI0/k4kg2YwIpmeAJK5m1G8DfhgYh
uQWvKkFbOYif/zdz0hmLJlqlTQpzpvmZ2p/QWMTw2chF/O2yHaJaO2nTx1XmEG15hUU/3BcdtUY+
36Bohsvzxt6goQXelTtnG/1UmF2Q5nLiBU4fwEDwPwZe1dOzViOE1EGHWZoeN2jGMPf+1BnPZEIZ
N/JFsW0nNbJh7XwvAEm2VAowSS256goihnCZrDGLvPTK2bwuuu65G8oMoud3PZrMmqtATa2FSmgv
WHBRd21AtE7dRCY8mPYyF6oNtAMx5gNLOnC3Rrl+KJ3qOxQQVL30VYsLth+tdAi/yUJPVtfSpkpw
1RRTagMPQKJ5nwwR+TCSQBNeRasg3WUYSVF0BVbyAsyfYEIS7L94VsjoXnziPLFAmuDlgh2K7tYO
qt3lPbOyU6HcC/AwZA7Qp5NH5zQArh3aAT+sJ0m2YbMufKtuRiAR7d+XLZ2tIdiTgKBF/WOhEsC/
p18NA3ITGdwu92jbcgMqp92vmj6y6NNSkdueRZXF0qLYjfcvpofkr9XFXWuTos+9HhSqsd76ZrS3
UDELFJfA2daX7EgexY3boSIKj0wbYq1d8ulgshZEaNskdd9ZQK/KRAUYVJlcPudRHmfnAypWM0zi
kQFCNF+Ip2aCAnEBzoRPAU3by99sfSWBEwQRkHFO5jFhcjM17CFHUwrdkv6uHGLeR48s+etEa1lK
hp2xlHrQ8pEKMTPEsAw9g6Em/cayWy3d1qgt5O6mGiKFT6tLeGRKugTycnTt0YSpSQNRk8GNrNuk
6VUIzqEkuWF/jWGTPJPioxmZQnfrZQlBW5eI4Dochv3lr3SejEg2pI2YQdstot2yetNHbj1NBOQr
I3emqza+qudtMoDGiaflHv1wjU2eFb0O7pPVPqBRBfT8i+LXLAt4cgtJv0bao7HRFYVO8WvqHhSN
1xCv46hI8h448dK6doOaG/oWY5Ei3yjFes/xBotx1CQx+4gpdzRTTw+IZlVJ6DRTDvSW8Z4gjQD9
4J0GIgiHJLvJhehzDlRQ/ZG7KXLRIFN9iuXvnzkPQkfUdw2oHMnXIV4L0xBpCzklsTB2Bmgy6Bbz
7lW30KHIzL0GnFefBT+oVX+nuuJiPG+iwXuoyqPygqvKwKjrqfeF2fVW6sD7fvg25JYfGKDIdDKP
hdVb4BoHu7A35QhR4WnchCz5Pgz5JrDamzqDzt3lbbAWOo5/inTMWMBMqIdjIcBXW4Zio7u/TXGr
V+G/WfFjQ9IBgyKojic5DFV26aXJm+nsDL2EetaLhdqmhqdu3/C4fDCFUpf6LN/6s9zL1Qm+bh0l
hdPldkFV21culnupiZjlhlm/TP0RXPHxyDZJfC+mu8zY/Jt1/cfmEt6OboCZ4mR1FWyCqmKuNgZI
T1LfirNhV6fR+N675fB02eLaxQ1H/+PlGeVdP9ddSpFEgu4cmuhBhZvbvs2j58zNPZR0/cvWzsnP
/ywqBhAhQIGsR9aQSkG4UnS6jr8tHC5mT9cfGU15ab841s94kWODejv9XgT33V8THZ2alqd+m1Fj
iTPBdFuNW9CNZF3nZyZq4IkqRq7unEVezoLePZIEaefY9ajNtQFLWfEmgm09eUZ4i0ozuIivgGuz
Z29WEeythkY0oP5rU9o59jynOSlg04LSbmJvU516WnDjxFuNXVvVbg42luZH5Ifigy4HUA6Jx3al
jmnUO1qXEtjFiIhXu4e6vWMWAqHXDjdZB+R46wfpFs8TDHMElmoGYDUO4Y2JHhWIW0GAcnpeSBNP
iZvRfJHxe+2GGCTWEL4Rb6mmEopf/tKZn0eWll9ydDLbsU/1cYClAixnpRC+2UfbUvtrGmts0iVl
B2HwIgpyBkAj/QgeFwKHNJTY7TgOuRMi5uSUfiSkU4w0rC0fahwmlKHxH5U3qlPVGdF0Lfc0I/fA
BcTdVoB9v3oMqEq6b239jk1J+9NEFyY00Z5BWSOr/cQE1SokLi2/tFQknufv82UNj7yStqQNYoG+
z2CqyK8b48NwHyzQJVY3ovxEX8uEqDd5I8He6L8VyRMZAdTfXT4UazH16AfIxZV8BBwJ019IE4pf
WXalOzeExp5jPGSRqpu/LJu8LY9NSTlBXwW0ccOw8JrZ/krEW5JjuN/q/RJNGKcU256mCufWLGKB
/3stSqsr5qjM+uXCYPRXrF0nJdeCgovRM/XbOFUd8LVt8481xNPTYxeQaoqNEve/nRdXUdHsyyZA
wvn78gdbswJdW5w4DKMy4E5OrWixpSVNH2Bz5uzgNt1rVwq/6oPNZTOrx+3IjJQ1mY5II0JhBlnk
dVvQ7QwT0cj2dWYooGorXwnj95iqBHjRsjCWInkUpf/ZgrY7NJs0oK4/6FmNkQT7IW413Wf1KDiA
orUin1heI9KGZBBRAse1AfuWTCqTl50lskwU6MJE2pPZZTaIUZ1esQmXTSZbgYoz3pMI+w7GBU/d
myszKDITD+OseoNmkh7dTDNvgg/HnTgmlzlRAYPPW5BgWUedGxB/8OYuJFunFquiB8lfpRde5JTc
xBBd2vW8m21v6lCKG9jeNeZNZFCeMO1gdoTbdrhhbbRrZ5Cbh8NdlAOHbQ2b2bJf9IJwx0l3qZts
Yzfxy9z1EhBpX95uK3vAwjcwsauRhCA3OP3Jc4J6QqoR6PLYSJNTXjkbK9hU3XtoVtATUFg7HwdZ
YCmAtqIXgMI1ePxOzdUOCgrGYs7OMFfzc8A8N9pRFnu05z0ZNkO305h32cOVQIs4ZIMEFM09zDlK
rwNWOA5NZ1p4YGTwoxBNPntThHe1c1PRSOHfyuHFBnBxTYLNaEHfnLo3jUNajSXcQ1feLwPkqzFP
419Z+3jZp5WvxjAMj64DxrYx87z4fJRo2H2uRUkPn8Z2xwzU6sQhHF6MBC/Mdm8j0v9v5pafc2Su
IPWs28sSjuFr4QpO3Lu4vxfBaz70PPs3jyp4h6H0pbUBtURpFbOyisZGtwoPpDOpAxHtlscJ8Rvj
LXJ4ww5zcVsE/LKLa1/OxmfDGcBRAG3tqYuh0bFRpEPh9bXfguwwT3/n08ug14qlXNmNIDP4x44U
3sPMhQIJQVBizr4HU6vFmUbRu/HSUokCWna2HABxT4FXywAICJ23U5+mcKxrGsGWTR5G+qCNnoFy
BLT9urbnzN3axC/KbQ3gVmzunP735RVdO+vYnDANNmD8KwvmZZYdW9k0/tmkrf6ZVB822xr9vnQ9
nQHI0u3SUXEulmh15vGRSWmjijYY88bCV7QgKDHP7nNmqgZoVj/gkQkpggnLnAbWw4RWiZuK1Vst
rLZ9Hd2yJP3Wi0mB7l57sx2vooy9Nqy0KZ0Wq2hXw69a3NupDp228B4VxSsIXT9robN1UfZt6ffG
UWVWa0/xE+vSsXALt51KF96K5pBUmyoG41P5pHW/gvDNETdF+QxdwNp8Kani1XGO1MBderR7XOmg
RJph5JMDy3UV+1qN/lkrbpgV39dW8dqU6XYaniZT7LSwBxP+82QCCJwqwrly8aW7IzGtqRhKLH5S
/UqDx64a/Nb1svi+r7y0P+QzXuvfGhXwcTUWLV1lhCKAqOTEZZpCfcwprAri5+2z3TwEwzbOFUnY
2h0CBqb/t0KlrDmJg67QGKwwigypQ66yncneYB/Ggn57uRwMVnIxlI2gnLKQuGD8Qjo1kT3llIDx
y3OdVy1Pdlb5Nrnac62Dh7OwbmIG9DRTCZAojMrFHDDYEG1oYbQvQInzCrG6GCUHAf0O/cYOI26p
9MeWgCqFH4y4ohEKtjzwkMlPBAxZuaFRI//DjHfZGtyoDxOwd5eXcmV3nBiRDgbLrCxowevuzeND
izoOmC4hfYLlU9xUKmekvR9pDinscrHj/ARmFZ0FdFhVvJ0r0RTpJyZXUMXAgLK81fMKk4gJWnUe
Oqs0fXOLjTNvIGyKcq3q46yu21GmK/njGhiAKHSYKoP7uf9dDc92+MxaxZtqbc+BSAcfHxCbBcF+
euc6jSiMwEGqVGSCF8nBJa+i+O6MI2ft5wz0JWLG3+8HpO4A9OCKB+RQOlpTZaVQboFFIG651gbQ
EghvCNimjPSvoTXI3o9MyTUL9BwSViWLKRDagwForxnfwJHI58J5uOzUuTjsH1N4Qi2Cc+gJShlu
AyqwcgxZ4U1tnf7Kg7D46ZRE+z4YTfnc2EbANlORhqCdFOlNOs/2jTWBkntHiCsOSWcXBXfGiLYP
QFeTbhPNoup93cx6RcaxEkXRyDYgVg98N9pN0uqXbBybbrIL5FQQ1TK2VvPAQEaUYibULAQf6vfL
C7N2YIB6ABTAQJaKhv3p/gqtruzLBvZEW/GkADL4fUQCaekPTiQU19+qb2j7ommPSvxZc0OjddGZ
i29zVRMQzIppY9jlbR2WmLOcy7skLaI9nFdAHtae0dCkRAtvkfo8f7GJ1KwiFDVLjJxbwZsD2Ygn
O6TkeY5Gg3hmn7bvg2Ume4Nm7KtinfvDHUW/aXoQC/IRPZ8DQNTsOx4s4cTBH+I8OXHCkp1W0GHw
raoXYlP3VvKNCcitZZbZ+LFWk69wNlHvICQkylR8pdoPhmfMtEFvC+pRMiA6KMGjMiQAP5fFu0Fv
DRcqGNZjaTwaxuiL8aqhG7QkL2+Vlc93YnMJiEevNmrPdU+dpvS0FE3PdPaz6cdSV2VpylvAd1u0
8y9bXOs+npiUTu04DeFo08VkvdHBykV34PFeerDE3pcEJHHlwQ1vUWdqq21ePpbu2+UfsO4yyMyg
koSYIacZuGzB2ZR2YFnUb8vCb9onp0VfDhzJ6D1gM1y2tpajwt3/mpMTjAQjQ2VA8FVjHZhGY1+4
d1N/6CpPw3TaIgAQWG8lmP/Q5LF+jbVKw23thXViX7psoKkKdoYQ7obzIYZ8dPQNnNSh7k3RqzD3
I/tehrHC55Ws4MSkFH+g2Y2mxLLChvEo+t86dAu7r8vLunKFnpiQLuqy79N51LGqAiLDBfAZOtky
tFfdbJ/Nfr182c1liytBFexXoAoxwZAGOjxpHbWBuMNsziAzdq8mB5KgDnfrn1Gws5XfbM0U3v8Q
OKGgWkUP4vRQunWGUZwQSNhR+yhyn0GMx0nAZJfxcVZBalYyHkz+YLYJeRVxz2oatAWbDoh6oIOb
oYuZ3yA33cTxZ1/tLy/f2j7EVAneEohtC7JYOvak162gT0np0Y4Bv5zbtEs5Tanwh6YtZj41uiE4
ZNbzG0tz2sHPYowL+VU4Zgrs+dr2JCCvhUABpC7PRlD7UAROPsXYOxWGfELwu2KAPnBsRW688hWh
iUGg24BxV4Itf/oVdao7LZmTEo1UnoJRWTee0Th1k5+mikF07TCAIMPUMTmGEr3Mn9PnmDKioD70
HDBf5m/lFHO9uQKxXqaNu6wQB1x8iq+57HbpFbNQ3oHV04VwI0o3p845Wl2XFSlw/epferJDSstJ
F3HM6Pdjsk3c96J4C823OFfRsq6u6j+GbelFOpZdorcmDFOt96oOZAeaH7sPLPhhpD2vhm0UXLnV
js37yPUa+lDb36PwfS7uGiWTz0oh6XgN5IgwtlPWdxZ+iqbVHsPmHQiARFCh1X/EduOZ9d7IbsLZ
zyceasAue0E+/otIi5cyxbgKLrOzyQPbDMyQmhX+tONuYnYvBPhSinfFx15LTIDrW2hcbeQgMnuA
YbdGFliw0qMbMWxT40eQ7ZxlI9fbeLqq496z7E7h2nldZRG8IP/INSzH+Cg1KSCdrKUZWFpCLdvS
fGfP72FwR6dd24Sbrn409BfH/IJG+GVvz76qZHYJmEdmm7o1ncwEmJbFxVZDzdMa/zZlXiwAdwWp
BLCqAgx9aqEOSWg2DeaLFnihSTakf421HdX2XRJ7aaSaNjuL8DCHVgOmd3FYgT+SLi42g3beEYB7
E3KDO8yLW+o18UehRYqgsLZyx4aka78pWR42NmZxaZk/d3P+YirfsWehe/EFpPY2epFgcvsz0nr0
cSIapKbTA9Mt2u8OBFYrUGUowvZZeiiZWLw8MsH0Nq2yP3JCwytUM+wIlIyUeV0IuM9DpYK9rH6c
I4ekTe4mrl5FAT7OlFwRICE1u+SDgxeKCkqgMiRt61ED4LJPsHJxcEWc1z69rZsnWxwuH5617wPd
VMzOLZGCypj7MZ6d2VpmhsLUASOq9l6WFcaU8sfLZtZ22gI1AYesgf/kGlogdDZTG6HBSWJ6rQek
42FL4tfLVs5fKtgKAKK7aH1TEN7LoCC9je0ceFnMZ3TaR1eZO0MzuQby3YklfBjFzdAgBjp+NdVb
tws3IY6UU4Ze2jn/JhhiQNxEiwRJyxlFnllaA6aM8GKo55byPOpHnmBqtKYFJBgKb9BckECBvK6M
eBPPXjFbil+wBKWTC//PWvzzA6RjYblVmtnLKIwF+ZC82yb2dQ6eEsivh5m+AZYXYlSKk7i2ZY99
ls4GCwa870Ogl9x63EbtzybaFYPpz+1PxXdeAtMl36SzwXJ3imwC3yYGSYscPKXlACILu74KwQHP
8YT07fanOSe7BQkbG8hzTBUQdvW6O/ZWyo9p0hvOsCxwg5G01NjRIePU+T2zz8r6OYnbFrDKhO6a
TtE8Wot3qBGhMAWWX6AgpFV2zEkkUEJHSCXxPrRd7hZg7o+fW8ePgaTs/cuLfZa//dlH/5iT1roq
oM6iQf3YC8X8LZ+qTU+tq7JDO2EROSTu12Vzq3uIIW9Z6KYxzysl4RjFjV2UNyAW2Tn+VKGXeTfr
u3hSJYOrbmFcEoQkC6pbTvZFNBcdjWCnyp6XQ9FXu5GEvlPdOiqNtlVTLqicgMrRAR+Q7vOyzoRV
xxVCgU48Pdybmp8V2yn4EZmKAuva1ljG0xkz0GlHznJ6FUaTM7YdJLk90m5a5lvksU/udWtAr/im
aRWnfe3qODa2/Jije5dECfDfNozlfZPv+pjoHDNH7cHozFaxB1WmpAQsSeaKZgSmzOHOnj5T7QGy
YwobaxsPBC7I8ICXwWSw9JVIA8B5EWNDlB1qsB26zWDxKA0NyEiFpVVvjiwt0e1o4WJoD81uAUsh
JqY0E5il4K7v3y+fo7Xwf+yOdI7iqqc6JveQFdOIV6BhqyJOGCrpL9lU8Wa8r6rNZYurC+hSAARB
QYPHurT5cNmEXT5hzn8Ud7TYlvohAulOrNh1KivSrsMLzu3GClZACeJy0H58oAh6FRHjPhUq+Mh5
oxxKoDixeKzBHwSk5UsefSkB3CCJHczvZ0gW6hyUTG7JrSrlHf2yU+0AsnUD1w+7CrseIiAE+I9a
cY2vHOll7ERf4CVotspHeizRBiyXn2DTL8PeAMhSskNf1Fy3P0Fkr9iaK6FqGQcDuA6qhWjRSAcN
daUCcFIdDrMeBUdtiwLUC7XGvasV11mIabvLe4ZiAaWLfFlYivsMctZnY4ozqcfONPE1Z93aDJaz
gSznZQsrh80xDApNk6UOCPLQ008IyFY61eguAH38UYZ3gK7wOFVw7qtsSHuSppFuZ8DZQSm2Bpvi
R2JrN8QZt5c9Wdn5J55I32aIEmaGJXZCHaP63XgpKEHMZ9LaihW7bAfjGqcrBmIZ1MdAAe/ptOeF
fi8iSCejGq2ifPvD3SJ/fNQEABvE/7m2TKpoQMK5Mms8q+catK+8q6cy4YIS1w/IiL6X6xSi2GRd
5W4CUD0dxDAOh7EBJ0QYmfmeRh2wk5OF2mQ6iMSfnWrYzULEW1jrfud6oke8RsnwwWndINskdQwh
wmicQ5tnUxIMmxanzt53kMHVobvWmJskLQ1At+bxWzDM+nscNuGNG5XTxximdvCYdIb5TtEb8wuh
QWxz0O1w56TE+hVEyfxgp0Zm+JrT57uyLPOBW2M4xOjo112wq4PW7m/cOtFAmd0kROxIGIpvNVBH
37S6Mk0vLwrxXk4OibgWBlnuOS1wVVBdzrdDXMeu4qivBRagaBcKB0AYMHogfeYS12BGMOAd5KCj
YLsa6WtJ92N1U9INumuXN+/aETm2ZpxaC+MuApwb1gB44sBYo6eN2T0UNy6bWdu7x2akW69JwDLl
TjBDzF8ke0yCp777rJTqycvayDsXnSgwviFHdZFvnXpTB0y4prCQ+lefpekb2c6k94mIQcx1rcU7
u7h3qwfLerzs3NqLAxSy/5hdvD+6joZWhCneA+ABMH/1PeNF9pQ2Cbf6DcMwpk7vG23TRp7WHRSG
V76eu9TFET5BLQwg9Klhp5pbzaUt+N7t6JMWH3MPci72GPavHQSDrHDaOHgQhAk7jO3dnAD4awHQ
KYqrybR3l3/Lyg118lOkNWhrJ4XoLX4KHYiFbjzzNQYCc7MFFz6QGSDTUpyTlUQKjuOGIkCA6xg1
OvU9sII8otmQYdDIei5SYFmcMvFYFtx1WvEFndF9MzXPJVVR8f1hRpU22bFhWX+QZSQZQBqEAn0x
HwI9RbLjAFPfarS9xdjpOCAFSuLreAZw4CoRWnCtg/cu8oAkEF/BZOqa1yYWgchm1j/oxhTvY9BX
FJxqSWrwqQvad5Gw8a0PIcbNYyqqKzH07GrS9fRBj3Eh56FKzHFtCyMrRZcFlKJgMZTRq3E4N63o
R+iaaX2PInh3qzsNQ1Sg78D6J5u6Tl5QkXlg6Q4UIiaHYufX5Q10PlWNCSs8m8Fao+Nzgobh9IPa
IbOb0e0yz5peWalvBcne3CHnfZw+u2iLhI6OGazeI03NiRgfIkD+WxY9t8Yz7eLbgLyMmEjVTBWf
68raQK8LrIs2zhlYC+W1gbKySWu9gshHDtK5ymwNL7Lne9SWeFCITTnrPJ5+jlBbSJvPoGLPlxdm
7ZCD+QZKm6AH1fHgP10XKmxwZkY6RG607JsJEKbb2G8WSf8+vQDJx1IVQxkGbwX53hni0WIVtvU0
zNyC6Oui+SF2GWa5L/uz8qGXiiOIJsFKgSEBud3TEHSAiTOBwMd4H/Hypt8BGayJn81Xvf5Ku23Q
cZAwmdXIU6iBgAkwjQ4i3OumB04txa85X92lko+yBsRdcelaUo6op2AkxcFCOY6B/l0AYYNJP5WS
1krMwJdDcEWby0FJ11ry7aMbQktdJLgC+rb+9vb+Zfnnace5d+U9T3wv+H6vyHzP71toqTHMYIAV
EOdaZnfuRG+bY4UbKYRALkTARwBNjbexVYBezp8Jp2akoI/00ayaRa8PXCx8oHeTq+JeOr9WFgt4
9yxUVjq63acLx9IpIhmDBczabyb9NZ/9JMeYzrwJ/poP70/8wbMSHUAgsORukmXNAbYC4k/ixu1D
m0eQ326zvwcnwcxxNJHWDMwerLfaGsKvlbvtK7RaJ20CxY24m4Ovuom2EyCFfMZ7YlTV8NYWE/0r
XJe4NBHkpSuzKAJigm4TERZP5qi/RYt1SY6C8XpO/hooubj5jy0ZvRgNQJsJ6A975tyCnMEB+dm1
GV07qtfKqk/MRGUNmDlqyHXJRFiobQN2BoaWlhO94OCG6aa7tP3ItZ0icJ2nl/DpyJZ0iseeNqBO
hS08XpGT/9YJcvK9FRQetX/OKHBHdFuY2358uWx4xUc8xVxwbEA/Ai5KaZ7hOlFj0yL3huwrBGus
keNmplyPr2w33vwLWygzLARTgM/9uQyPI9VQZzk4BHPPBTKd0J1h7PSSYSKh4+3fN1QJZjvQm0bO
AWi8nL6W7VQZ4VTBVrOzQEOWuCiAEcyqKNZvpf90akg6c6U51VY6wlCXXSfidi53o/nLcDYgaMzR
b+/za/RcdOOtKA5Os+kSxQPhPFWFeYpeHm49DKrJtaKcuWmIZBQkKWzwtazx2sjyhqUfaj/nwO8Z
5q9ENXO9cgOc2JTuNRPRzMgobM403brxlmTB3javWKvqqKmck4JKWbUsLscaDXjgQcGMD6cmDnIm
wkB2SHsv0reR8355k56/kU8WVJ6mwF0OcXEDzuU2am5XbePP9GNuKB753hjXh7+3hrRUByEYnlhg
uDq9g6ZR72uU0fHwL6KNOVVeUt9oqPQlYK2ouoEDSqNIStYO/LFF6eMx1mE21QaFg0bKXTMCSJp4
g2NtI5GBC1aVnaxaM/CCRbuFgFhFyvwAVIlFUsM/DD75U25zBq2OaCp8I3zLNdUj/ezbAR4H/UsM
qi1JJpKu09UMBmPou45oaLd6YL0mYDsUlgFQ560TP+LFdvnbnWUoizXIu0ASAund2fUgIpY3aQBr
mvujyUJvoIoU6M9FdvIclCxIl0IgaFsVMfoR1m7+jPbpYTvvf5s77ap8i7yfPU88IIl8LO72r8VP
YNmyEVKAOURy9EcK4yhU90VjR1VqazzX8RJC9aG9a4q3GKC1BBMQGSbzh7/WrZFMSh8vzUBd3hvY
HuH0kaLLiYmiIuZ5ui3Jj97B2HWgOHtn6blkUFpdo5vbPkfdlo/jnWNsTSihk2h3eY+chUrJhnS9
BnM4Z7aADYGQHECXcug4oOoVVfiythfxuEKlBoVO7EYpjgD23wgjgp26fElNkEirRI3WF+sfA1LY
sJJ2mrNiMTA+oyJByKMYFemBygf39PS2bDLjpIUJR4AvFzSQM1XtMYUJeQazICBXypZlaoDBo+Gb
7iq+w/oygTEAfAgQfqNSNhCMhtVjiBY+xM0Cw6vrJ8N6uryn/oQxOSxYGG5GdcQBiaWc2wyWsDSr
hxfWq7H7jqnJtxS0/juySw75rtkrUcGrm/jInuRUlbNON0rY67fkmXzvvxveU+IF0HJ4uBlujBvb
13e2r3DSwNe+5KS0o2k7JwIAM6xkmPhhxby69mf3uu+gqm1zy74Xi6oA4KxJ4+sqKs3VfQKcNcB4
DHVAmRKYhImV2DU8toPbKrt3mr99Qy9h4ejvS6cp7Ps+BlkGro7J8qjZbyaH6/NtqhLFUPkhHanK
MkM2LSGuqFOekX2gqxAB5/Ndp67IWN+adlo8hDCBOocd+h/R43zT7z9BkCu+8uuUW9tsW76qRO+U
ZqXEIgrcaB4HmHUNb3p6zL50L+IZMsLr4f3b5GeHV9fPmCJ3+vOKPduU+HQEqpJIM+QXTKd3mo5e
ksZnl1dX7NPYTTvntvpq/ZeHOOXTvcBZCP2ax6/6tUo19xydvyz1kfXlyBxdyuB5ByYiwJGYGJ/F
pniDunHNx2Cj7YxvQnFz/aGDOvcV9C4o9QDBImOOiiwixbykAPFN9VW9GR7K4dfWgezGJ6g+XtUc
OJrrROeqPbvq5oIohpY6/oEE8qmbTjyP8zDCzTEpuMX8Em2G+K42PXM6lMyPg7tK1f9cdRY8swhy
oBhBPVay2SRB35UanM0ykIDrm7zj1S6/Zk+YBbyZtpjMfxz24y7e/DW2Ad/02LAUW62maqteh+HE
vWt1PpEXCtxixfaXw+laIDg2I0VTfEv0CQyY0Y13zK+hf/T7soHVXPXYghTSNDsIjAB4TwyoeRU3
rsotfWg5D2+a0Le4w1+bfb57NA/sQXUuVq4nE+1MnYIbBoUMeWjFGEvB5nrSeNW8EvRqKpDgH0bV
RNrKzQ4ruAwWqARm0qSAY8aZy9J6RpyjmxzNE1EnaF+rRL9XvhOKFhgL11GVBApFCth6UNtml0PS
OHZfXftRF4rBvj9jyyenGhVIcABjdh9aSYuy0Onh6knFMNmcCe969B0v3Lv3Jnd2sR9sK95uo+tk
015nj9QLN6PXevPbw7BjdxZeGjnPHpp7xJrrYEPv7uYdGNcOBg/919S7vJXOVlr6icsaHYU54fwf
ade1HDesZL+IVQxgemWcPNJIsiW/sGzJYs6ZX7+H2t1rDoY1KPvqVVXTbKDRaHQ4J2w4NPQGmB45
xf0+VmzJ+9vjABHYQzy4ASWEoXVqmTsf08UA8g3MIjrwyYVIjN+fjxO9ygpqOgoa8xQVbSjXKnAd
74dpnwdmI30K1VPf7PrAASRUEDIE3dj+rMhCELVWvu7hXPggYhAxndV7u1D9QRKbCXYjzqeXVugr
FpIkRLU3ZyyZkJaU8hYKWcq3wQD07AHDbqcfhYXGCtN3m0O468x0GxjRSX5MLvo2tRABuNxzbrOK
ZjdnBC3rPCpgyNpjOh9ViOvFldIM2GZZH5iC+NmEVouBl/sGuLKoVwLmxVgYYNpEgjKGECCr58lz
gnRboCOV1bewYiOousH2ZJQFQOlO2WDspYInN7OU8ph4tZGJmxniQktQUbHuK7RyopaiaOpvYdBz
SRggapgeSO629a7TGBHtmjbIhnwxRmLUm760kzwgfdtI2BTyTgrwWOy9GuxjKKnGDJNf2/6lJOrG
zERlQn8RJOXgxIsyVLGZ47g3bw9Y2FIEZWF6pvF8XhCsl6OKRlgbou1ZhV377ghkBvjN6eP+Bt0+
6SiJlMn5OnqckgESK86ZaRYMYpZmtvcPJUIt8i5rJqsZ+jZxTYmk7K/hJlwRBCLbXcYdC5RMzd+6
OZj8KygE5NEQUouzRve+oiuWiEw17B1djWguoYuHTd93Mall4I4iQxe/EMWOKkZD9FcxjfJVkIHJ
I+AOEBle6/r4SpwyddmgBGZnlSffUA1tp57TC/juTKDvfCoW2N3MxogP2elTsnvjhLY3kHikxs/e
8H/d1/f2xYAJ0uXHUNaqVWktg8YxMEczAs+pHlgEA/vWdCBm8KuxPSczhtLMLc8UDSU3PMZ9v+LK
rsRTloz5LE9rPKxFIv3WiOEXslFGlxz47ff1vK1CU3pSBhzNnFT1BEGjLRmpUZ8qR7STZyDoXJqN
sJncl84kDghdbWI1J93Vd+0GxRnG5OmquhJwGfBKQiSvUveupvU6oG70ANOeViSB6sBStPPEwrpZ
8UCoFqPfGcBAQEWjR3nbUBJDZWpDU27Q0/Icpi/3F/P2NYLFXAqYP2BxAVU+8nlhAwHNew0npxvJ
Ntz7trYNfk0n/iy7vpkGtq1vhS1D8tr5XEq+OTthKZYdJNd2nhjdK/ls3ekMuk70OR+5H+WhDnGv
syJ41oJSh6QT2ywAuEtoFrFTpw9N8XlfrVuzmIe7UZr+SmbfhHthAKLHuvLRdRqJzUb3mpNGpnrb
5GikLYeA1T52+xZCQWCuCaBmDA+EfqPr/UuSqYjbDgmRQDJ7G93+mIJrrP7nZGhWk9qVMTqR8S1+
RsrANz94VHkYx3H23dcuEB+AIR74b8ywEkJtI9EGDjyc+IAuhLOZvR05+w+9wUwS3O7ctSBK05JE
SSKGECQ/JQd05U4GOuWLfbhNze/iu+housECVfvqibqnHOXT4jSb5FqBTDSvPvM73iRvLdbzt3YO
TTToGukvFvHH2nJ+UcuCjAlHjwZ96VQRFLnz7JlcygaJ7CywBv0BLZB8ZIFJ0fBYjbqrFoRrUgcA
GTrWboB1+bFTIm4KMAl6kKxom9q9rdu4OVAdASFZ9Ok/q8dOM0dDtYb3FphFDANauUTndr0/H0Bt
bKgrmK9W8QGpITncBgyowkH7bA6vH5oz7gbL3w97TCfY6OHOjWwfPxP0E5r87tRMZukZ6MtgfNHq
GV58ELXreAMNkx6FSC6MtlIDRbFyQoTKGNq/7yvm36GtC+14qFVqiGJFupJSJ1PrtS0Is8PhLAQ1
2n2dvnhoxdop+p/3Ra2ZFTBmAcyEpyiQm6nbKi5ldGASiNLyVn+MM3547JN6P41xtcm7OjTFsf8l
1eOwj8Ph/b7s1YPLK7oKBGxwm9BjLr0vDVylYTll+CZPzeyaNTU93/j0QgIKcH7MY5QF7ZfXTtCP
gGeWKRHaq2TQ6nGIfdQGAOLh90YdzQ6dOyrQy/9BqYXfpdxeJLVhUDTwDGH5EAG5ufnrTmR02C3x
Uagop04awncSD/rDYHisp/c8fG3A7jDGwLefWBH6jcXPwnQJo/QYi+Qxona9gKjL+lXUAowFr29E
hipHMN2Xvea6+solaEe9v3Yr0ma2XaDmzPET+kmupfGhCpyyPCrNQUu/a0XTbcRQq+wAV9lj542s
xoebQAMQisAjmxNdaJK8OWaB34VaqcelyWMc3WjLGOw1ghgbQ4MXyd9rBnDyeTZ8bjyiEejCxO/0
gK9KDAgUblBldtZ12yFUN01bM+LPm1MFreaxI1y8sHhY/vUitn0PkPUaorSo2aTq4AZqbd3XZm3h
MNMEd4HS/FyjvxbhBRyPsk5WAiICsICdX3+oAdda4qT+vi/oNg8PZRBFY81wiHERze5rEYWWiH6L
oupL8JeA6Y1v9yDFsPXO2xa86vJNdYrFcifEhSN4rEb4G8+ICTHMWOD6IUAowBuOEq1Loz/lADzi
W+nEJZot5G/6cFHFb+LUpobcAtOp/PvpbiiM6R+CMJGHvdDXPMCc2wgd0aUpeqPdeJOdN8lWSDtH
Kasjqq6APKuNlJOsNJXdbAwixtbeXD2zfJQf0DKMlkOJzkpWbdZIpcSXZtEr6E8eRhXDr90J6M+B
TSIuxfxfK9j3d3nNnBYyaeSzlutwEpAVBkaXBQ68HzyAkLIEfNr3xax5FxUazXkuNBkSynGmapeg
QiCWZhjqLt8P76Ugb5C13yCj5NwXddtTj2VERxUK43CaeAlSkUJY6QmZ0D1s5iARnidGSUcsHxRa
QthYMXjptba00u5bDIC1rvPd/1I8pao2gGbILyG+bgfVTlMgnJOwRxBBQEoC3nsTN8gZccuIl7j/
S5Wjg6dVvxgfsYIGhG5wdJXh7KCcQBcqQ1QqwAUhI4cURA+KDNL6HvgMulf+FEZxF3mS24Ihrw0w
dACfxehbWttssDXK6FAQwBrPU6c306pRq3S1NIGJdOzr4VL404Xz+ddy0t/uK7pmvgtRXz5s4aPm
OVmQoGgQ1RStlY9Zeo46ZCGUirAoD9Z8O+oFmPxCDlzG4+raJ4ljo0kgUcSNBd4BqSzeeiK/39fm
K3NwFTPBdHU0As6z6KjQ0M49xcwJoj+xALrytiToa0Aw+NHGmySRjKx+DRplr/gvY7H1hqdS+Ij0
wiyTI1c46bRRM5eMYPGyC9+VC6eXtvc/7nZXMbWLhj0M8iAuxjjHtf71IPsk78LCFEpLFCajRcvb
KL5H+uUf5HzVZgBACLQL6oIb9E7qABVemHniGTKwiiP0TCXSjmQsPutVjaDSHASjhZYu+gZcUXl9
mBTmiEmGZrqo5HX0zkPKCPNvDQdUqUilAuUVSK/oJb9eOH2QSa95wJhr+kQxS65RTM9D1P/3y4aT
gBI2JlyAXU2ZZ91ycl0FAFvsiiHZA6GPO+aVqFgiCLIw7VUz4JFvD94MlYv59Lm6BQhbapcEdJIM
kwe4sUr1ELS1rtyqppKzAu61tUMjAMJRFF1v27gRzUtxMvcxD+om9T7E5PX+qs3O+PrAQQ0AVUEX
zMAjpL7eGzUOulFJuwLD75ZUGB5mMkiwF0QZZYUtaX/fl7auzR9p8/8X3koQvFBKYkgLe9meeP+g
JKy+qfkU3ij0n8jphkJJSrRSQVWpANrQpm6dQHZH3uSG1A0V0EWgXQrt9/eVWrEEUULGdZ5iE5Ad
ofyCNgSR3g0SEHFR8NEnh5t4Cxg494XcJn1wcHSASM0IMTM8NmVv3tDnI7AmgNYvp5aSD6aqcZhA
ivBGjr6PkfLc5d/wlLVi7xHQCu8jX+xBjlnpklWKrHG2W4wI6mPE632se4BTenMMruuP3ASP29g+
aLlj3EZGo33P2nzfgWRBnzg76Y/DMDI8ysqS40GI5jTcQ2BGpsvL4oC8QZSjbpD62jPebb4J3LDa
jOuEFUzNXoMyJwJ2H1AKza0VCCmuNc0LIQwxM1SBLZtgzJRrYEAT/1Cq/rustOe4BMTU/Z3+ai2m
RSIGl4HqhWFBZGyvRaIwn2m92lRmdhB/zBnT0H5/iyxgDtuxGTiVDfgNu9289IZsPP79AKGGSUwB
EyNoV0f4QgePROMCWezbyqxHo64M/5Q9TBBrybZ/7Ezpm5QYeNWd0udNbHCsyHW2G0p1oAVhmG+u
sCMfRK22j7Cfk3IwnojH4oC+jJ22jc3v+Wu+jR0WPdmaEQOeCGAMOA944tFVjEHyAIbUYJ25p9qc
NmDDcAFGup1sNHZsIsZ1wZRGub4gUf1J0aFaaSs7f4eG6HNihaBuOL+RfcZ6Sa28XXEwFspRRqTq
SSkIHZQbH4GegkE4A00LiaW6ETsfPd8RN7u2kDWHGQuvrggRjmoLWf2utX8hWee2r6CuN4CN5Axn
Vhi25gmvVKMueoG0mAWdVWteMbb4U913RrfDABcxCsN/atzq5TFlncnb58T1clJvmgy0Y72QQ6b2
mG4CC0Bg1mgGB91wUNworcYmzuC+gRnYydxv9/3BbWkcoxVIQMwJMLxl0PR8vbx9onP1WEG28K5/
xD8d7yiintE6yA5Mu3zLLC+suLwreZSlymHLx8W8neSIJ/cZLLWo3DavJbpcJt8Qz2COMZOjZmaM
K27l5r6SS5ls0486yDghtzULB+iSvy6yy/Nsc13XDxQHaG+eW1gp+0kEsQgEvYOH24lu+zs9SlZg
ofHR1M3K7n6G25/Brt2PzOHUleAH+v2RS9mQnmGIi0Q9WAlf45/IMviGd6h+VbZgDnaWGC+PLBLS
VYHIq4OoTkcZ7MuwFudSbiQ5E2fD6bnpgHHxfZOx8K+kVY+9kEEZSzdhIDsLcV2MJkE1u7bPwnY0
z5dXDx11qJIY6kncHsOX34oxvqH/y/AdN9iHFjnpzy/a30diMkY5iQZAECTN6IRdH8qhFokiTkr+
XIyXJHNH1ulYeTIh7YdoT0d/7sxScn0YJ1mLSy+WKzMhgwUMRkEEKod39DvWVbgq6GsgFa9gPDOo
08DlkZDHGalQ6DbHXbiZDPGNGPKjAjKW3qit8sCj9jU9tDxjEVevDoSYeOlKGnon6NppQMq2rEe0
0A1Op22KBx9hh62cORfThvdd26qOC0nz/xcGCtwFDKAPkDQDLJpo/TLADPkPIkDMg5yihq5V+gyE
bdL5fYL9KruXAHginrQpw63GilxWNZlxNVAeRTBBxxJVhoR1N8LyfO6gZBexRMHQHFmc3rdVUVwF
yCjhNAuAesXRul6wWMPUqacquPreBwsIh0bsqrZvKFvtECTGZDe7wDj1Rr7xjuqWRbI6Wxx9zePd
IaKahewM8CyuhetjUAylCotUtfZhVLRN2+hO2BPGjq0r+UeORGFxpZMAEq8BcsYdhug7yQQ+FWcK
LnzkpXd1e5KNgEPbUm4Hc8lVB5eL1bHYIb6KS7faApAauQQRMal0rW2bhYEQ5zAc5Vj/1C4+Hl0H
AOda47vqVJvgpzQZ0o/K9p/5DXD53kNQ1zEWYtWm8OKYWQfRsUz38sQ+SUFUgy9Ip20/PKpeiWEA
WwPBwj8ckYUcyoWPaamNeQA5Xio5ATCNYGEvbZRi/HBklIfWrvgZpeP/VaKc2ozmFmktRI1cdVQE
z+ll3crL3BSF7lulvCdVgWlHRvC2GkAtpVKnhmsyaeoqSJ1mLJQYEzO/R8EoMWuMsqJKtsCZQVmh
AfSMJm7F2r6/vCu3MMbgdCBtzC2oGPu/NqQKMX8WZR4MSY1MEJ6BuPfvN1BFhRmdwEgNoGRFmSra
aAH/PsP7Z0JgjOAXVN8A6xNO1n1F1tYRmSjgjswXwwzseq1JIfpomWjD2kyBy+QUZ7L1HPnIfzR2
Z4OnAlxALIkrYfeVRGrnVHFs9RpgIejGStDFIz70D3ptoNmj3lQswIS1fVpqR4WFnRi3RT7LCkv0
Rqpmj7ze/QVccaBX2lABoNjVU5P6kFDoWxkoF1wNUkTWks3mRPmtKyGUl06LQWkrHX0bvKs8BlZr
g3MysXvraXTVj/v6rEUKmAUBwAT4rWa7oAxvSuuEr/IIg+bv2BVMvqQGLqLBqFzlOL0xhK1Emojq
NPRRYCpbJHRxcgjB7eDLSW2Krn7m7WnvObpZYNLsJzj2XGbH/6o5LMRRpldKhdTLaQbIyU6yapBH
CBprq1Zyr1caURYXeySbwJdTAwnM6h+JG+RG5FSqIbia1epGY0uP85OkMPJD+Ck/M9aTpSBljYBp
LJUpg/TWzOfU0ulX5/Cm9wDWoKf8ozKD3/cFrjy7rrSlDJMbWn4oCyxorz+Eic1lhiiBDdkzMonR
87smCUggaK9A9yEYOmfNF2GlNAzw9nxem2O6rwAK7SEF+pGHVsOaorltbsa01VIS5RFFTiwnToQk
5RhxRr9TXNk+P5z5wig2g+G7ibED6VNreHbLKiivVHmvZVMGOlWVKjY6ZOePnSEYuumdY7ezP1u0
dG7ub92aoS7VpAy1jH0RaKNFbZIf2SE4NxvuyD3WDCGsXaPssWnTIKxy6KPjFuuFeRBRKkF8BoI+
Fi7ZWnCHfZvnzIApjzZmSqEGXDGhEJezQpMDyBgfuSpw2dvDttq8BU7+qh/F5+Ay7iMkCeJf8cgI
7dZyWFcfQCkLgNa60nt8gOah5756LfPTPNaav8ujlQG+qn8n5H2qTyjiSnJlgDCcydZwO9L0Zbx/
FoE6kFU6tSCymhfhGG3HR8UV9po7YMKV/0i3nYHWJ6czBnToC5h1DR0VA2+BO5x145u6/esG6Otv
oQd0yrRq+XHEt0ygSO+UR5Iz6LS+sjr0vajM5FMKUiEASKG2PK7Ccgr5qjY7pCUQwrip0Z4CxDB+
gKwo2WCOajM98C7r7KwlfoG4/0cwtdUZh9HieoBgzIVOWx5vXR5dwqC6nX18WDBbkudzf09Rals5
IKDHVQp5jSAaPSoXlWeIAjCadfu+V5h/6I4gevBd40YgdmnYM340VcGsvT0Jd3OtGnVqmThS8H5f
3u3Azmwkf1aSLrmi1SuKgAJemz/8XV0av3GD4NROJoJeizda0KQyAjaWhnNIsrhI8hxQpL4CDdto
kxVWRVD3cVIZMw9GkX6qLHFr8eFSPyqc0mSQ0srNbCnAA+OtofrlNw+MNVyLqJcyqLtRHsq0lQXI
wNyn2f72npM99yMylJP0D2XRq92i7sa6kWrSCFi8pjWBuJoKp6RjWOAtCAJlEdQdmCik8f93xRzw
x5niLrNSFy09DSwi3tYOuuE34ndyub+IX9mcW8sHvBomCwCFQLeKymUSN4oK1fQnZafupe86sse1
8dAhFwPoOKcwv8NzmglSu/yGt4S3f0g3YW3/fAC1i30ZxWEWYhcFcLmVBwD1B5I7sODq1iJEVJvR
wiyh3VL6Wv2F+YPwUOUm5AIB+8WDtD41dOag4WzSNytJVKRSMS8CqAXK5AN9SPhWgyKKi7qYGX0E
oOg7hQ+cldiJ22996/7WrUdNC4HUyrWRFnmBDoEyAgxj7I3vb6JRP42bfNMzvMe6mSxk0SegRCqv
8iArt3nPVoCrEBu8ORhk26BibygGiLUfvIf34uLbDYpX8UECVQrjK1Y2EYwvQAdAHQDki1/ZtsUm
xnHlJaUIYDUFxWsDZVerkwcWCdJ8h1HbiHktDV1E6FXBVUdtI1HjqYl0ghJRWVmc4lbxK1pypw4D
Ku05YPGfr6mkzayOkMnPleJrt1wmRJmqAI1oSsJPT0pTvozYUlbBduUhje5BlBJQvAQqBo1EAODx
csKDBvenb3mDldSp5StGzX8Tm9cmsbXhAN7fiQUjunIHLKXSl2o6gWGpbiUUGvOPIpG/i5Voa3X2
ev8YrEhBq9SfFaRikha4X3meoEGxD4H3TMRdoxC8xZTNfTErZgGUXGSsZ9RplDCpUKSMPCHKugBL
iEymU3YqyDBjsIlkWX4uK127eKQsn8OEifaxcnGjcQ5BHro20LpBY9U3XeC1GhiiAYez9TW71R8q
hLfRsYx/gBIojh/v67nydLkSR11DxIf6KoG4asQp5+2YK+yorJBftASY6X1hK9aP4U6AHiiwTHQc
UV7FJ3rRpnP5ciq3HbALE5Bg35ewEkFeSaDUUZNELoJmgDoF+K6zGESMF5Ie83qw7gtaW7elKtRB
DnrcCXEEQQr/WPcYo/ILeyr3Qp4Ccu8f0txXWlE2XyjVOOQ8yq/txJXnNIgHu+VK/7GY9Ec+a0SG
bitHDAds7vQGlM98g147qTFtSTHKENfpj1m6rcIPZoFgbfmQWYYLJPC66Lq9FtGV8ZCO4oRCdv4Q
ykbfbvoY1OhPXcYIeNbiLMCW/5FErd3ggZlzKiBpdD03/ZycZv9rQlFGteULefIfCpf4yPrdt441
77EUSq0g0HTAshlDqBZtUrgn/kHtLNJaY3AJOsbzcO1Q/ZGFBOP1UmotgBSCHLKa4SnsdxqrTr72
4Idfn0McNMHyYFu+FuBn6uQJMfz6dM41k7fTY+8OM8Y+Xku4+Hs8YHQLDxgWTtiaGS7litdyRz8Y
kBCG3NCf6ZO+R15i8RyjwrIu5D9XJf0w6/NEL9IeVyWem25cIAhP8p2ksYia1gwCKLFzeziaw2+Y
qTwdpGs+gS4q/5knmz69THlsdBUAvXEv/7pvfas2v5RGeUERpDxNHEIahjqUH1o0xFtFB9UKOmW9
CcgokmQPsM6HRvBlE0io+UEF2fIWs0K1DU7g0BySrt4GUapYfdVodhMXH/c/ca1SimZ5MJVj0gOQ
HzStQJhL2ZgqI4wqFu2u+d7i8d0GohVFutOX76IKkDbgBYJPyxT47thIIzH6Ehmv9m3SHpKg2nIC
2aFqdJZ54HvoLB6v1TVcfiBlfUOVA7Rfxwcqx8GJAKXkbxK80EhjehvylG6zXYCD7WKi6f7KrB3n
pVwqHu0DVSy9CDWBPP7ekGPKSuqsWeLy92f5i6A6JxGJCYG7EHGqJPQMNp2lBrsoevA6Q08ZVdO1
47WUNv9/IS0rOvDiYlYIk78/xmrOm3+TWehea3f+UgZl7UqrTX1ZYMW4xIniZwn5m9gSx8v9fVmr
GGHYAMheGC8DjhL9cgaVVzqkCVSZxG8ATTSrclsJjZEjoyi7Sr0jaCcoWUmPNd2WQqndqnWp1DwZ
Vth3L0n8LCd4LR8V1qtk1cXDtYOxDhzk89Te9TYR9LKEI9jdzMrCwZusc+2Gqo3dsoujZ2vI+fUG
ubDKlmvGgWltFQUxjM3dDMmGatulooYV7YvYDktU4Oru25QpjJrKmsUvxVAnWUs1j49L2EfQuFNu
4Uwb3YRJd+CR83xsEIlxIa9bykIv6ghzlVL3/JdBjo05AL2eYFAMj4lDKkVWn/MqEF2CM7iJDL3s
GJEHa00pgxEDENZLPNbU4x/D9i1u3WpgENquxW7L9aSMhRPVfOJjGEs4JJdOAzeRBuhatXqugs5G
JxFj+9Zyp/pSHnW+0SDQaF4CedKTRXaJo75KoJx7qp3JHLeoLzr1aN0/6/MiUTkBXZWAToY5RMyS
0g1sKIzJYe1BopJwv8eo/5UlhCFibZ/QJj9P+OGZfoNSK4UJaXod7VAkfejjU6I+8zzLY61t1FLG
fDAWzldCkF13GWSoojnsMe974czQVrZ9ZEyP7bbbgZnIHd6EDxZy0apyGvpGgLiPZiu6YNFpia/F
KeIPeaodr4tDI68LI/U8RqLjFrkIiWWM5OCtJWPCAQOq1xqOstqMytADj+BJcXNbeOfOHk606Z+C
EBkyS7DQqO7yW601ptEgr2gD3mnv/HvwTXNCxo6uDD/MHwMiTjQWAMmbziQ1oeorIFFr0L4gOzle
GwBSAQOn6ggnDJRGhg/4pPog/Ra2fmJkbuQqLyxXd7vw158wG/ZixzHVNVaAtgeCR7TTRVtEdx3r
aXN7I0EEBgkxCwfUToAOXItIayKUfD5rWXy01adOOiNEJqv7vH8Eb233WgxluzHq7QFfQkwC8o/u
F99vvfyYi4Mx8iy8lJX62iwLLxwky5CVp4f84ikepsCDLH+I3KT9mIiyb8SfyM+bSl8YAgiZ0dwO
hPn4d6OEljp2R10Gt0SFLvNIc7jkYfDj5/v6r1wi1x9FeT0ClnKv48vGxNsF1CO1zaHLe9yOoSUp
r1O50fiTxCJEmc3j2u9BpjbDOgD96HZij6/0MZdEpJlSjX+MU+UpiVRGeHt7GV+LoNSSgpgbxrJq
TDGT7Coye8HlY4sr/O3I7QJA995fxtUDsdCIsta61RsuqCEOTGlGj+m9IKmBTV8yxKxa60IMZa29
UoD4zsPCKbGw8Wsnj1A6kebhPQywbP9BJSBhwMuIGHaiO5f8vguiDvQqpoBColwCC7+xMax+X8iq
+ekgvAJSNgAueZqbRsmqpBlSaFQJnwG6iJCpQ2AdeiZoqow0MgPFEMXNfaFr5qej2xETqcj4g3Xk
2rWo06CUmozNKlIM3FbSKekrRjCx5r2WIsRrEVwJoJQyhFpcGJkc5pjAUoHUuFS83FdlzSCWcqgQ
MCxjrGoBOZkaI6w942E9oeUe/LgNx7AHlijK55diLsQ1gahYzKxAM4pKRCu3WTWHJHy/r5XI2qH5
uC3ulyqLlTHlGyzfpgUUomhox2ZLbN0Uz5jZNIEbC7RhwZ7cnXYOLi+R+eJbsnX/I9Y8yHJpKQ+C
dou+5ZvZMtvMTjO7n3KnRz+CLOw53+K4j/vi1jzIUhzlQUpgbIy5BnEYcnrmxAkpPUxTlgXyFfcF
rZrm3N6BrkQcAhq8SkB2Q+LatjFJ6UwSGMSOmv9zYlnL6uotpFCeStfDJMXAaWOGqdtr3YYDuFPo
7Yc6tQvtwW+d+0qttJlhrGUhj8qEZmVZqMBnbzCEamifqm+kr5LFP0rf5dTwO6PwTe4bWiA24ql0
GsyH+U/3P2B1+yQJaTcMUqBjirLYTpK5IRihLxeBc8cPzZCYCosSYvVYLIRQJumPSsB9LaqHVj1e
/B62rAtmpRVnHg+a51pnzGiBbpSeYqCCDB7WMePOZf6Q+W+V76rDe0g+qu6sRDulOPqcG/PP/7B+
C7mz6osT7wEtIg7mE19PviWAblVWERGll/tSZiugA4+ldtQucVWXdpMHKWV2IvlvMh5EJNZQ2POL
DCQhiZ0rf41zcr2e1JYNeVHqyE7BLuqdHr2B9dCv32TWXb1ypueOX0BhoD0bETN1DXTIAkyNCCmF
x5mRKjkJSkWxdu6EkHELrKRwIGIhitooHyTBvZrhKQSmPP1J6IxpEx4nlzuSh6oy0i0AP/b6m8Bo
yllxJ6iCIRGKhBiKLPSMUlFzrQTS9MZsiqPmDYYCohcwwxIhR0LdbnNG6mHlNF+Jo5RspD4BAwLE
FeIh5S5CtBE4hine0tAC72OpEmWLg1L0WslDRiVfQP/HVcAbOraJ1WUg6gttoftsiFNpe157rLq9
nD3U4Rk8CS0cW8BY3bUnJb5Fw9ISzCyodDFYqHmw2/cx9LX8k3RusbP5T2JewkN3aDbBpXVSzvA2
MxyyYuyCl5pFcbESXFx9AHVMMo9DJT/GBwye4w1OEViB/tbppyJQzfsugKkrddFWJR8moQxRkm+V
0YaXMWVKPgLnd3x4j5zoey5Y4dYHEGp2aI3wuXAB+Xz/E1jKUnejpuWDWoLkFXSQVk8sAsSwKrVD
/4cUffvvJFG3YqLmY5OBl8sE6k/n7ctkNyaXenzyQtbFMZ8IyrMuN5DuTiVARCJRBUmVeKjIjyZm
BNQrXUkYGiRoJgPagzbjTFxfEDUpQB1CksYch7PsnTHjMiROKTlTth8HC8pJfgCySRadzxfqGKUY
hspxKCSArqEZmnosBH5dF0Bdb0y9kawK/m0A/HnkRo1uiL2daMAeik1fVzZpsfe7IxfswRE9yntF
OvXyq9I/ogvNEEdQ//lu7FlR3tkAm+75fTw5fW6pE14+kgE2kkjz9q03GqE22B24z5uMM2vQsAcF
5q5+iq2bpIqppqNRxPuxOqsN7wyBqePB5AN/nuUBV2xUBKOPALQghAI3xIVIyKC1c5IRB8ADokM2
149xbOq8XcqVdd9IV3z7lSjK2eY9mZpEnEWFh1Cx6gCIduCyBYY+oLkLhmdfFYZpRdRX8HcD/O5P
fZukEoQlgMwe0snhOcVohFeuP+TtKSoa575yKzfzLOg/8ijH1tYjoMcEyIu5bzyGWCTx2a8VZ2rt
+3JYelFeTQDWTFErs16yB+7F1NHE91x2pSlwC1XbahOrA2ZFoDTDIs29XzNDBRVycGKgeaKitaZQ
2bxfbMPpx9gcuaw8h4L99yPlSEKImKhDAha5cvr6TzMVsHC+3pqi7Jlj8TKivBwoTp8xrGPl3r+S
Q5liIUgBqYGgaGb6eYiPifAcdgyXvOIor0RQ1740SXqIYltrNh4B825vKiyex1UlgDCKBCPcFboA
rj2lOEmKnwVYLBK03xswlndFcMkiRsywqsdCymwfi4C9EzROCXlIAbaeIaHzNc83902apQfl8SMu
0EV0HrVmmf4uSjDfIteFNOl/JYSepCZyLvk4IOgAAKVWI297jcDzMqrTjLWiMXu0FH19JIcmfCuf
g060ML9n3ddjLbmMEcP/7PoXCsViP6oqLhsZGDMYqZ+OoXIAp5/Z58CsGyWrCLND2qAYEPR4jPPA
sVPtEoS7QyBYQZcZcs+7Xv/UxKw6wbxF1OV59VGUk8jQMtToHFY3bV+0/KkcT76/B3x15x+F2O5a
RpPhirO9Ejfvw2INIo/vskicbTLs3S7UDS78noiuFzMqr6z9pM5w2+laXejzGY6jh7Yq92n2fH87
WRKoayMvfV0beEjoyauXuWIjMOx+LfF6tVaUl1DCZMIQDNYqkflnLYpAnj31QFnWx4eh42w91pwh
zI2mvuh+/N8Kp5xH4E8YGeg9HAj+OfUqI8Ahb8/p9FAruyHSgcayzziRIXXVGJH1wtWPmgNG2q6t
o640xSdcAAoqeCwvs0MSodXHVAdAR/5ULnzz+/4erlnjF5M98szofyLUCmsDqYtBh7xW7z7TKn8e
kAtrhcziJeaCiisHbSmLWtC+AeZBGYcYwT2gCbvy0S9X/FSP3tOLeKnec0Yz20rTEiaZwSAs/59q
lGvWPJKAkBziunf+FH5Tn+LT+LvUweoA3HbJtuTtN/mROZgwdxjS3mQhlcYhLlQRPPYJpOJ1avef
aJ2Xj2QLVI/AKFjoYIzNo6n8NKHI+WyALBQ6rQyQ51NmxtFFY4EWrl1yS53mjV24rECOMCgTQU4q
6VslIfugBwXRyEoQscRQjrgVgkpKm1mMzJtav4uQXWNl7VfAD66sQqbc76iN6tjOQjgA32lu9Ro9
ZwfByvb5K3mKFCNkuOHVO2+5eNSJBpoN38XzJv0PadfVIynSbH8REpCQkK+4Ml2mfU/3C5oeA4n3
7tffw+j77lRncQvt3oeVVtvaCtJFRkacOKfOXoPvUPz9aMA7Jrl809mAjUq/ijv1GeBH9pC83j7b
a/Mp+Gf4zaTiFSwT8qM3X1VSW6X8ctvG6vAEB9KNsSLJ896gRwI44IdiNXd8r2dO22NI+bdpP9zH
jl5Y6sZce26vOBRdcCi4tWk4lLCNujgQU8pZQyHeomi0D9x3GbACYyVGWoDfULCqq/pMgfuHnOrr
SfDHlLOiUdBrW3C87c9pso8jNyEO2v8dHj2N5THzt227KUdHKk9RvFmZ7vkl/9W9zB8AEDfQ4ihM
iy8aKMoGLMk0tKz1lRV3QGEWuj3KFtYWHFkRGoBD6k6+mxbuimVjns1bpoWTk5uByQEYAD0nvQPk
r6lSMAht437H46PEzml+qMpvOdlUxiuD2JPKLSl3ifxLUb5TvFF0Sx7iBzbztgSySxqX90ez9LdT
F9tG8YwsiSp9S/PKYUVk1aA6bKqPIZTtpjkHoDXWii1RQxQod52GhkCkL+pDPcUo1HyYoCeVGs0e
Rk9RtxFoTNOdXu5zKXPLfpdJGz/a0WyyGgA8zQ0dN1X3FA9Hn5z1IIMkb+Ck2c8AwlQpaBwRVaTA
xU33SXTOVIeqHgCHBWgAsnOU7qLRkxvEq9lrCvS3v42Mrcle8+KBNMgIQCZ6fEigZaPEjlltjfLJ
bLw0JlbRHXS6j4IHmh8kEFgZbwwF/+kQV3c5gRJMvDPyxzTeZPV3v39G3SRjT0a3zalljJuYnDOc
H7kDQRT/UUNvrTn3kwcxH5eDkj39JtfvucFtlEQsBEUxPYamrSkvWfQk5d/JWDsMzekIWBoaYLpA
8FZq+1pyGP+h5rqtBe/yeEqjs1SAWBeFFLUDTt/0sP3sKH/xS/AVe1Pzu4FSAzvI/hlprK5+MePP
voIQU3noIGDQQGIYhJtssOPOCzS3luud1JaHJhg3unpOSG/Jubkx429AC3kpd1O2VndaqK6B6wyo
TXSvySgLicQiqR74lR62MxjHVnbGrvIa0KZwKznUaMO15HtyNF4qFzvsCd1540rgtmQePaQQ9mEK
INwAfH11DWWi522lwnx0SBzV7m1IzZ4r8B5ab0/0EDjZ/gcKR2+1u9YasNCfiBT9hWXhYNJ8pEaF
S+0PPMh31X1pTW9BaaUIXe1HwzWOkHw8jNtwZziFE22kwZId6N2uOIgF//DlM+br6DJK6Oq8CaCd
aaszFQlM+w7dwBn34GF4ySzccI5xiK1v7Odtw9dR0NfhC9dcV8TmKBuolw2BE6YfherWRWG1ZG18
8/cL/u/L+ISbTo7TvjR01K9SKz1pNrkLvRjjLJ1uA/3Du3rb2msppYVC1texCTdcGoJZvjExp+lr
aYW7zCs1EDog/+h8b46nZKPb/UrYvDZKIWpOSAWa8nkbG2xP9I0/nIi0vb1gS7foxUyitVDYKaCX
pnEFGxENPmV9O8nZrohqq+6/o+LksGT43vSqBVLz2IKmhD0qkH3g3UMcr70w/zDt/d+LiqLd109h
LFELNpfkEQw+sBAaYdkucuKT73zGm8GZHnGrQYots2rPtDrobjZ27+z1yHq6PSdXmxj6SBC6A1fy
TGRMRdB5L4VjIqs+wqgRgpNoNizhXGvjuArdv1pfGPpDuwvgPly4KCrKkikpKHQ8kHgDHR/NrEJy
ierdHs31CgtWhDOpdmRKhhpWKm6ZaOxBfGbl0Sbb+k/5jtjZYOUoXq3R+66NTTihGboSjKCMelvK
H5roudC9XrFvj2z+iS/7RRiYcCCRsZRqucXApEiWd0lcpm+qRGjkDvmYH402Sn5LbTSs5DGXdgf4
0UE1A7Fv4DaEXRpHgMl0U9KjHLiRQXYno+uiulPJt9uDu34y/xndXzvCQ2/SVOhiAONtM8R1jjJ4
dBPs1XeJ2cHBfMoeizv9GO90u15DQl4/y2bL4HoC1pLMLN7C0gXGxHrGY5AU73DqdoZsvaEzwSWb
ehe5iNLWOHVXDQoL2QZly6sWBukRmt/IDG+YrT8YHz0IoMO9eVpNR1wlBoQRCo5V0sesN0IYLHUw
1+R2BzYXq0Kk5mX2qoztdeH+q7U/mbWLy7jNkrwbZVgbHOVsbrofUEGtwbBpz++zaUPPNQIjqKB/
x24at2v31uJBxFsAQhSQpZfFUv2o5HmmTmkPYBUgrd22n7NYOl0LuRaPBQH/MxrnoBciFhFoYxoF
w7Qi2Gqh7ypDz1U6lPvi0783XIiXTaf0PvCaNcHz5b0D2g6ULuZQT7w00GPVBtSEXRSWfmgPANZ7
vpN8qs/oJ7TLc/u5ciznY3fldC7sCcdSl9SkCcMcRLEqkCxNYwF/avNN7chOD8IcvP5WZvYafzBv
nwuLQjBrtH5CUwkjND8C6DshT+1lntSB1w7qUxAUOI8gW5J2EWiWfkPC4qPYS4c1qv05bL0aNdpE
wYfJMNMiBrBKitrMyeyMkoOm/DbXREyWB3lhQHABQJb1adDAlzcDBco7t6ACa0ey+Zi1gKe2BQPe
BaX8KrGiUUMKOrT8AUXuPtwGRQQRPt1SqQ+lkPLcF/0uNoml9NWTqXdI9Ul87YFxHebPa3LxuYID
6WJQVsvqfLvRHf2YRXhz6oVPxfaxAI+m+SP1pt6J9mQ/2Ap1Bnt0nv4xAubrJzAhcCOSNlSJjhkD
lW0pf0jtg8kh8fQGobWVHbi4+DPP4JzlwGNOuA+iTi95VMN/Tah1ZVNxGgZ5s3KsFt0H2o4UExoZ
M0XI19hvyAw8T2ePDJ4mHUR1p/bk6XcEdDLvjRU863toEAAj6VXebcNrdoX3WuRXMeEN7DKu7rRi
OqBKbQf56IZrVFvLs/h3hLOfvrgFumjUpyaAJZO9cf6qcff2SOYTIh5RoFwAeQF4AEGrEJcYdREG
fVBiSwb6pkbSw7+HumGfbaAxfErX4B5Lo7m0JrjBlBZTWCewNrK3NvBmweLbw1kzIGwIanB9UGYD
1HzSlJ+QDr39+0vB4x/2crx+ANQxhBOsqCMhtKt6uzM+ax2Ky5uae+hmYcFKlLoYf19YMoWDmg/g
/jViWOJE7qCdFyLjHEfHNPgZ+LEXqATg0qRxso699TwDXVHWvModuhl0Mz/5Sb2y468Ru3AcYHCB
Is2s9QlY99eNOAZaSboM3xP/BhUJcxqAimrwoZ4AUkJCpJFXXrFLRwyMkOgnBOU3EDSC+9A40cyw
rHs78EE0YRwKkqK7xs1r5/aKXgU6s9qaMr+kDKg6QWfn67i6NAL9TVlAeRjyOpMTlw+4jW+buE4s
zTagwUp1CL/KwDt9tWE0pVR0cg21+o/hHOGW2nSeV1rdFphnZqP1ygUt8AgG9dRZg+Ev26Ym2NEg
36uC7vurbZNWg8LNJrHjbdRaw1MGrt4QUvA1kpC2hNwH+zVRezoG3jBZ9d1qlL44v3/tizRKKCwU
RBtgH7mVBzSXV+hnNJ3Jzje9u5vsPnQU+2llvq9O6TzfFzaFNeVDF7VA2ED0Hjy+O27Fe+gU59Zn
bJc/AGaD+IULNs234rh2u16fkvn1A6FPE+8gA3LWwq4t1LxFfjZAVom/Gb4t813ZbQeoIJqBlUv3
XRs74LTOqAwY+Ob2qK8OjGBaiIWKZlAaTmBaNYbdoLi9Qt2he5xWea3nk/7lyhAMCTuq4ariZxMM
QRjqZ+VN39K9tiNHdL/pEN/hiLtWnO41u8ZXi+IeippaixIZFsFvqX3k28GJzuMxeOy2iZUeESwh
aM8eZI+/ILI19sXKzF5XyAT7wn7KImgMcgr74U46s6fgNdmVr8gxHcznMXChdwmhWrt8Vk+TtOI6
rk/Pl/1kCBemkjT90ChhjCAqsWj8FmaF10gr45sX7MaCGoJrr3zeR3WP4U3gKc1aZPHU4rFmyPA0
8msAUoh0zmT1a4Ig17kKYVrny/withkwrhj9/VjWTXeQoy1STDb/NTILhcdZ3GjYq3emxxzyfPuk
LE7qDCYEHRqTIaD31W7R17E8aZhUP4GKUrSp8ldfX5nTxdOIuAoXF7olmOh21TLopG62UTKK17PO
fsWTcm6ksdhCP2Dlcl4c0F9j4vnoGIlBSgNjIfmlg5AdwJNgDUFwjeSZV+vCiHAIjBCYSYqGV1uT
Dr7mdPQQGZ2bQamiUvc1uuSKHyj/3V6plVkUt38YTWxUfNhEnJ05VRId9Q7MOTHLJRetvd0/jgW+
DlHYGKnsZ4ORA2gtk4fQvy+BqVmLgNeWStjzIYvCyQg4lsr8NDWLoC5qBCv+cvlgQSgdXHeKCtLQ
+SMuDpYOfLrW6xiHzo6SAnq6Y65ZDW5/svWTnc6fDSmwAyQdAq/Uz1riADWhNmu1/XlDXLmVi6+Y
F/fiK6CyVYxGj68Yqp1MLBVyBGrlGvH3cDiD+tbqUV0KoeK+Fm4tbpoLu8ZXuyEAWEpRw+4YPanU
VuPtVHCH8hUvsnggYAZkYuos0SimyOqpjfTMhx1Jg5iphnEotNr6fu5AtH2wwjG1S1lxpJrsw2ol
nTxvE3FuwWQHsjlomBPImXwdY0kijsA5xzYKRpR3SjdO1jKA8zRdmZj75yGyDPUpUV+r5CDqUVQM
Ly7NvWaAB1ZG5WQgH5DW3QVrd/x14wXcCyQ2/2MOIntfRzSgkTkfVYD/EyhmGL+KQXEC1MbrxwIC
dFVWOWHupVm/Q8D4z33MpWFhKoEurkc1gOEsgpYXobuAV56h+o9dsCrpOV/XV3OKloAZHghGHTE8
TNp6gJwRbJl1GlgosUAAfrIyPXFGipdbMbjzf69qcoqVZIvN50zmCsnI8kRffIMQJ5Zt32RJj2+Q
jMh/rgypv0tpJjnRlOOdKReK00vBtAkGc9wXXK3O6VBtGtPs15A4y5OhQ1NJIRSUSYKXUsIkhZ4J
PkSmke03TtcCjPFDarxYBwABqTEIa2GSADcZ1jzkkotADQ0UgCY6/cCW+3WzqSNjaU9LzAH/MGPg
M34y6OPq9u2dteTrke8DcYwJ+TjkC75aiaSBSHlRzXGGvm9pvg1bJNHHz9tWrjMFODlUBpHXzGJi
yKIvMJKCK2aEMErt4GIH33zNDMhF6k2BAn6bqC8+IV7UpL7tm/3nUOTf6tp4KDWf2UpKXvxGIyve
adE1oskPDZRgHQLESXDBXSLhYqpAiRqjEdsn/iM3kPWeSlvqG+gi8wetTV19SN1gTUV7MVafCc00
kBEpsC8uLWr8HZESmC7uKzpseKV9JmNspc3jpDSOEoS/zBjPQvbSoee9K96bCLdQX6m7Wo8RqKkW
Ze+3V2g+UeKpx7oAcQbJA4SCgocZjbosmxHOmg/RPu4eUjJuEp1YPkrzedZ5frzGTLu0vy8tCs+G
omPJOIKS0S6iqbQIwrVaTt653ti6lK/4z6VdfmlL2OWK1EyD2sNWjGia9dwyiteiXwlpli6jSyPz
fXgRS1Q6aE8UBiMj/GMUlRYPNhLb+3jIr1HZL72GLk0JGyhPmjbMwwJcu40KxKfLEsvgH34cOCre
eVD+BpP2ik9eNqkBNwB2d7CTzH+/GF3UFzzuKEYn+yUsRXYVq7uRoTBE2cmntaWn51iaVnCtf5pO
rvYlxBghyz3H7mJaKvFbiroU/JO24W+aPVp4xh7yI7ES+05yR9vfscPgoFHFSY+FM1n+M6Rntd2w
58/+t/KntrLGSzGNgQ5OXaUqgPO6sJFAEq2PoQKnjHwRCFLNEw9WY7bFzQreQ6aCxAHxk+CY8iyd
dChXwSU/aI+Kl+8Dt2OotKievgm82Cl6CyK7t4//0t6dFxUE/iAHBRnM19XNC+QO8rpBgEGNsbhP
x65PnRheU3d4UvR2FDT6Y13nxhrp59JgoSGuwyr45sGB/NVwVaS46wFdttPxHBOvyaDmsxYlLnka
E6lYE9TsgLSK/bJyM/QZ1/vYbtvv0nQKwhfOXqjp3Z7CxZFA+ABLpiAnLHrQyRjGBNcpDojJn9q2
e42q0DL7yb1tZjF9Z+IenRVrVXA4Cp66Yb4fyANamhJ21EOXxnd9BvTopmrvZd3NFZfgoUQPSvd8
2/Di+C7sCv46HJQ27MNp9qHIz8bRjpSPebqmVbF0D12OTtiIUcCnIO0xi6GhFXZFjF+z0S3jWmar
RWZ4vGgVp8yyFXKKZbs6XkqgH8SdLLg3vc9KUjcY3cRT4AnMu86gzjiB3A7SY5kieZT+vj2fS64E
HuS/FjXhMeE3Ke9IJsOV5AEYbk6sXauvL4Y4lyaErYIXnlbSACZMlP6KFifLDYP7oH8rKJqZtyrk
1aAweXtYS/cEwBgKZIhnnnFxIn290Osp0rFNutw19fc+y0HI2Tuka04cxJiNlh7kftz9v6yKk6nh
fo+7DlbN4TwV56i9V8PXSrqvtS0QGqW2sluWzsLFIMWCDCOsjSUCc330lCd3IdHApLziT5Z25KUN
4bzloEOmgQobWoyyGsSctdBSpQSqAc7YuNO/yc9dmhMO3pia8VjKMGeE35MMHF2DW7Urq3QNadFU
MJfgHse2n2l1BCMkDpqyRiBht2OScODou+Adcrr0B59i5rFcyZ6G3IxP4MauQDVaBdI5zWSKckgc
9IewTJK7Bt1yawJrC8uJ6xz1fzBj6zIKI18vITNjvGjwvp5FEnyoRUGryezW9DyXTiPYAzQZT2qE
D+gU/2qlApFxTjokCvu+1A+SWar3QarfJQOo+FHg24yd2juI4Y4oDY1WGOWTffuQLA0TVIBoE0J1
lAL+JnyAgUp6muAx65tPpnafm1tlFbS0sGvppQ3B5ZCumDKGnLndgO0tjidXa3Krn2TH8Cu34dJB
bQwr7NABpUBRlzA7TjtLzhQLyg7bMUucgajA0X8YyAneHv1CFPDly4TzZBqQYq/nxGkVuIy89i3O
0D5Yq3AteHVsbpNq6DmHhI6YcKNdUiONgFelWv2Oq+ewerk9iqXfJ6DNnCkCEQOInofmeMNTA78P
LVDQrWY2LvzbFhb3KfgM0DGGz9evQrJgKv1GD/C4yOkda7ZD7Zq5nRjvGtpkwLs99Ei5rBTSl/ID
yDf9tTlvq4vXRRXqVOkYxEPIE1MsdHNYiqW9Ay15Aols9FofmKOt5H6XTgPoByDxB/ILzOb89wuT
CUUXoJbPzzXpkNCNhEfbqr7uwmVIL23Me/LCRqXIPoi85mGVjiIjR+RM6dHnLzK02FWrXQtBr/GY
8K+ofwAtqCAwvOKGgliVodQDniet3Tnyy8CtzkIZxDYhM8YP5llGBV+6a8BBvAZqWZzNWWwXxMDz
C1GI4+t6DGbhCOQPlL0W7ovhw1ztcZzdsPAWBHD9rw1hk0CpUGuzAA8jeWNYfBu46rt/aD22CS36
CKq0lQzR8pAoPDbyVjOq5OvipaXGw3DCkEwFt8KPPj2OzYoJoHGWxoT3NJSH8HLAmf5qpIGezRhz
KbITiZcvMu6nTwj7da+amRbbtvDVj6TO2M7nkXQysqjZR6mSuhGUZLZ+Loe7IKqad23w5e9llPtb
WQkmL5J09OXgQUc2eRf43hCo7V6mUwf5QyOb3uMRbWw0GBJsj0GTC0sqTVBujVF7bHiCPVLTwuZ1
qx7r0ZDOVQlAoiWb47QplTL4rkZKcqRpWzz4RT0ctIg394lUtchKhQUDkiFlg8dbEHQFsvppTnEb
uegl9FVLxTX73Lac41bo+Ek3KnD6cp1Hk10QoEDAymDUpjXlY/3a0FjbYOL6R1wpwU7RS8VFh1k4
WW1ratuwAJ8cSlNldeCEzF+G9rvOZLqjlm2WgUUojNDflvdeSfXKk7OeoeMccOwtSgX9jvopD2x5
CslLkEzmvqcQ3UTrYEa4i47usUDHm6wd1ALdd0HPhsgqarmGbDUm0etTtGLq1SS9Dwrwq9uuhX5H
i6Yd5kW045t0YvRb2oTAHMiy9BzhivuYfNM/10WvuZISkhZSUxpJLN4Yo+aQJNA6Fzhq5Y1MkEUf
goHeJWmrfEdrrfpLy7l83xtJhKYyheNN6atp4khZnrylMUXbfsDy5Gfm68M+IlL6Gildt8szBXRK
/Zge8b+36NUzM7tJDHL0pVFBAZaEO3NQo6PK9dKp8gnSoiXKQm+sVOlDnwUsslhbEUgTa2bSe34a
BMmmLUJ1l4Ot+AG9AqWHPhOG7hpCxr3UZ/2H0YWya0gVikqmlAebXtFkQGm4ntyDnrw+JX4ZoWuW
zWEOG4KnIE6zxzybaO5ERVjs2rws3wONhiiyK1X/XesiqbISZZz0vRomzbcoNiQvQmvJ3m9l8py1
BfF3Wh/zbRur04PSkwyNkKNuS75kPOhG6e/QRaujdK+hhu+WbekrFs1QPLG1KB67TVLXw0NSdCME
GBPmH3pdSrfUl9qtzwsJROJDmX9mAOo8E8xLaJVhJT0Fil5nTmZ0yXMeacOTGjTKBytYZAcJA1V2
VETZc0a68rueIPNoqRkg5FYYh+Vb3ifswWegPbKygpBNK2npndkPAGi03eAled0/q+WoVlYgVfnv
oesHVwHi4VmlHNrbiYmispWq+VC4aBEOn0jsR4eU6yFkgfF+fVZHVfJyvyWhJedyAvZbf+hfSRWA
yztJK2ZlPaV3PfjDTgFpcIBzWR9wisC5FaZFd9f3sfwOQmroRMalhk/XTT91xi43TmmFxJelYJft
Sp9LcB20iscNh87TXquk+H6MphbyClpY7ko0XnmZ3iCvrk8QdKsbfThIiL1+AofbvxTgZtmlZsIA
aEOxAH2noZsFYxk6RZVX3wPTD0/whq0jVen4aaQq2Fk1IuEJmQ0h2pUKwNOmcQzueMfxumMj9TcA
VadPA9y1J0e1Onc9aMEuZ0XpmcSMj1qRR4+SP4ZbGhIdxyEucJBo2LgByQY01E6dl080fkfHqGRp
Y9i66Rgb2142OlAsBnrnVNUICTxJUevSM0DB6GmjAVpJrexdHmWam3ex3m8KSitmm6mmQ8GDKDWz
+pyXjaMCUxoib1EBvqIXUOawOo1kbmvwhthGYMQuVeIE7CMEqdSsHqQJLkyvRnuqtakA21gd/w5p
BrXSIS+b1zJnvjuSqng3NL/ZdmESe6OW1O8kkJptCSpru5Laxq2MqgDFDiY9zKTpTVNa+XevxaZl
GHH+AJiYcQgaNMkapjntFGzElzaVgEi7HVIuht5zYkzG/Y13lhgc6HLtjzVu0pS5ZYmW68QaS8cE
q9ttO0s3tg4ldzyzALaGE/t6mfZqhLdljMiV+HtV+gWlDzNZSYOvmZjj84uITtZHdH4NMNGaT6zj
Vls58rhSdVyzMf/9wkYeVx04WxCZmvnvMnbj/DwUj7dnanlF/s7UVWBqtriMMIwCrqLU38z8wwd2
tVpL7y49Vy5XRFh5rqhhQHXYydq9Tl6i7p8nYujl7wshIRT5euZrmKoydcswsWv9VTFfb8/V2nII
cWAUq6RLCoyhqfdR+1axp9h/uG1iZZr+PMkuVpz5mUGVCiZU7VuYlNhV/5TNDQ8DyK3qBvIb+Dex
pjDKbTzKoMWxU2XPBwgbcEv21x5xS/H5pRFhMTqS9IbcwAh9SL+Xp+A0bSWbOq3Xd+isK77L29uz
tvhqvDQorEycALI6k/2gM0vB3XY/be+7O0Cv7snmhTnyYe2RsxSsg71z7pyFTg0IYr8eTNmU1JI1
8GNjCrxHf29KD61+DMwz0Mm3h3bdMTy/5C7eBUK2gmjJUPUx3gW6BQirV31rdufeDUybbqJ76hhQ
VbD6b82eWmxT/M5sXBEvmmJteyRW3NvfsoTG+PItwrBDLo0xMf3I7sjjxD0ZcBDFeFfZ29xzh6FL
ECMePa3zbttdOhSAKDMg31EdunrMgms+zJUZMSjVm3JIraSqVmZ58Xl+YUFw5kFbqAGb4YKsHT8K
5Sd4wCwm+xYlqHjxHyAUvdeaNd32xfwK9Lcg9wFEhK6IJa86qkmtRH+WVgX3pqUj8bCFXA7EUM78
8/YcrhoTzmRZG1E7SDAWm8it8Z3eeS0Ov6l7PNwO/M3Xfkbl7xWj8+YUH+qXIxTOZV5FSP6nMApJ
ILKtfqZ7pJVt7YfsoIN5k72smJvHcG0Ojw0dfM2o8wmXjCaXZeBLM7jkoToQJ9l9cjs4NpaRWtxW
732v3qEIYZ6C81q1amkDAZf1v5aF2WXVFAb+vEWrxCt2ye/gIP+oXqNVRqA/gp+3hijMaMZi7lch
DIHVF5Rfr9604Rbo/C3Noj/To/4YfuK5d0ILMz1VL+bKOVnMUgDBA5Yz0A4DzCdkKWo86lStwIIe
88fmbN5rBUitSoRZNnq27egjvx/v8KhmTvr2b9b2wrLgB3UW5iyct1LzzdStM8JiZUMdYlj5DzO0
Rq+yuFPf8c9o02XgY1mxvriRL6wLno9LRMoQOEd2iU54K9ieFcNKXnsHjagb7q31oSxdLwBYQKcW
MeyMs/h6vfA6TNDqiUXO/RPnVk+9ptj09dFfKy0tRTSXhgS/143VyLoZ4CtVz231jQS7Vl7ZMkvO
+9LE/AkXEU1UYrvy2bVOxm5IAVxQyL8IaVBmRz2JEAY5eeFI5AxZO3XGKbL+rh/RpOQyfSVFPEfB
4qm7KGaIAHmlTmtZ6VAykCbz0JvJvuGxo+TcJtGaAPTS2l+GFsKSlHiGhlk4hxbyRkPrb2VaGn2Y
4k3OnJVNPZd5rkalg+ALsAsodIg661GS6rRLYcp/iM6G4uL+6fZQJ1Fd8tN/vG1saafNPMX/sSUG
tqpS+GUGMnS7UxxTO02a1/X/JnY2CLL4KCDM/ERfd1o1UDVRfIDpoIegM9B0rillLO6CvwZErsUk
a3JqhnNJp3vJeo+Gd7m/oWQlmF2cKUCY0UqoKfhHODCGzLOybudSgbHpA08qYwtN2LdXY2kkIGRB
dytQDiByFxxMXkwmOmkBHQnDzEqBJaKjlUDDL3Jv21nCqNBLQ8JulqWo0tJmNlQ3xQEJ4XifISHp
Gk1d3xsVus6qDoItHUWzoazUDp10L6Gc2K3G1+KtpZOFYhxePUCgQmxOuLuShkz5pOKRYMSerKIR
K3wM5LsGnXeDsoJWW3J6l6aEyyor1BLBAkzNTTucPPThGpRp2QIFmB6BDlXEUIckSWpEc5mlqTdF
fiLdymFa3CEoUP/398WAJoNkTDXg98vsZ9RGTpAh08kMl/BixQ0tNcz9YbUAwaEMkIrY0YWNCMgG
uJpts6MOGncQjUqeHqRWgXwzaJmBtTYsNeBuEOcHNCWdRuTtp7pFVhsMEeifJ5Ns8Z5tW+XU+gxJ
65W5mB2H6Cdn2o3/fqCwiZsub6d2notWejPpfUj3aeiGoOJq9iVoAtcAlotTf2FOcACoFyDY4ahu
xcB71LwBw+Roq/k2QHL39vFccjWXA5u/5OJuzlikS8mIgUXoWCAvjXSS5RUPsLhPTWhAIRxHeVXc
p72UzfJQwBNG6iGMFdTcV8FNy/P114SwVUeaayhgYL7AcV3aYWq3p8wLXNB5O/Tc7iQn+82f26dV
OtC1oQn3TTcZITgMYRcdbPzU3KuShcKL9VM+qI6ERuECJF+312vRg/2dTJEPg2cJy4HOBOKPy3ZS
P9eGlyXfkvogpWvdZYsVZHphS/CWfu83cQj6TDAkTQdyRxzk10/MLly+q6HiCro0UPzpCP8fp5Va
6Mq8MsF5+oxWfaliy4S82OYRP1At+Rd37OXghPuvJuo4RD4mktF2k5MelYfMSoxkZfOvrZfgOMou
rjQF9BvQZ5GAbbGMrLPK2NG6pz5KnNt7Y/ks/+8pEInWxkJWx45i1tRGc2j+ktLYoubKvP1BWV+7
wr9WBI+BzlutllHvseNXdtAeBod5Ptqp+/fmzveSffc4WmvbYdn7/jU5T/KFk/JlhRusxloFECZC
f01VH8f+WFIk3qiTKRtGvNszuWwQqHoERuBFF12W0lI+6EmLF8u3HurB8SG+n/YgQHq7bWY5NmIQ
8tVBrMuuWvKKaIx7TYMdAxov6d4fzgm6x1TljfbbFjANzdIUG0g5C/iiFUeyuFlm+D4Kr8S86rnM
hilGcRKmw3qftaEto8obRpuVAS5u/wsrwmbpIiPWw9lK7QJj9aRbk8f3xVtWuAG1q7txVz5FL9Ks
br/2Xl8bn7BnOi0bJTrfOszcRMamSmu0jP4bN3UxOuHaKTM+6ZMOG0MaAC0P59+uHOlFR3hhQbhg
gr4ouCTBApbR8iVwuK01fV2TPCG7jAYkwFGghA7M/zyRF4cr9Zk6Zc0AJI3db/hj4ugeeMy29NXL
kdHpjvQb90JcaqZXH15AxLVdeYgsdf9++QBhjww6N4FuxQcMztF32A9+V+2gOkZ30YlYkgPCyH3u
3t6Xi+f7YszC5sh18I/kKboAMjN6jhADWWna1wfIh0NLiowoSybjI2AK39GNsLttenW4wqYhKh8a
WsI2WJM7NFM77AyOsw1/yN70oxHa0kZjluJyz1jZS4veBtLhyJHMykuQSP+60mXc15E5rzTXg4fU
BCMPe+7rEiXr4tDVBjgy5Ydq+JyaV/Swupq0po00L6R4cxgqOjwUMGwBcipcub2U9mqlYORppMSR
JxujvNU6Sf/JkgLcFGauvNye6yUfgI1NgX+DRhlaj78OeOC90oQdBgyaVSUGT3t2nkAud9vIkou7
NCJsX9geeKHBSEh+cAO4je3/kHZlO5LjSPKLBOigROlVR5x5Z1ZeL0JmVZfuixJ1ff2aana6Ihna
IKoWg8YAnY0wkXQ6nU53sxwxEWdPLX++jLQ6fyfDEax2HJsp6jlu0vUIkbwBFR0olgINvGd0b5eR
ZBMn2CjCIStHvQWuls5HFIEv5JFKJa6X6PHMGkBlhJ5HCNche/d1cQgKKVpl2fYN9ecrAorh4kr5
xzwMT/wYby+PZ/mtcywb74OoOkDUJ2DpetOAGhYdHWX4QUGARVHTVqPKCaLkzoehbJro8zLg+gT+
Cyj2INg5RycjyOJxaTMCa0S5pwVedhRWXYZZ39LGbxwhRIfKg65NzYJzYL331Ka+/gMMnz1qOqPO
1VL/j5nkcFqgmvm/M0n0r6tWV6bG9HKxwWxjlQEhfpk/GkTiqtaOvVMUwVOYpV4VvAGKwV4LpPNr
STJX9vvL30/OPJpY8xgVKpIzo5d2kTuksvBq1eKWsA6VtyB3EhOFfdrmEGzUEPjQR9ZNXjo+M5Wg
JArVXPtkwnNpIrGFVT+ExjY0cIOuF/xgX8cUdRVF9QMQHe0qAa1zmW7KCCzWXEMGYXPZ7lbn7wRL
sALdzhXTZJi/GEw7Cp74DYmrW33OX1rd/zsawQJKeyoJG4HQoPUqPdTssYoeGIgZmy1HmRuyCOlB
izYDCvM0NDCVsqBkGcGZx8Abog5afd0+i8zDobA0yE4i3R9rkF0saD99I4mCsjmW2hWI9MIST+Bj
85BTq7gF11JWeUsl5bUGNhPmouJMtvNWXQqa09GXrUJqQIzTqB4NTRsa+KL+MQXj/HDonODyssog
lgPoZFsYhTM1SU4QCqb0JuMl5KDSm5IVEktd3RsnIxHOMRwuvZ3MgGn7vDuaFKLMoaId0nGRuTTT
g+3k0DBOoyNpKlm+azX8Qkndv9MoHG0Dq7UJPMKZ9wAJF/NWD8I3iDWUO/Vo3EMiKtAf4Dx3shvs
6uY8QRUOoKHjidnXy5CNhUt7w7LHKt5WkGaVtdKvbs3fSL9SrSdrmKZtb0cMSDGkfhiBqp2Mal1i
JaKjoUZFKauAkBPcqeqNjmppUkhq62TDEDyMM2o1an+xTL32TCENMj5eNvXVBbENSLmDhAKdLcsg
T6apTNNyNBs85yVIz6umV4CjLb9Wwju0Hl1GWm10w/UM92z4M7Q1C0PJci3NoRuLI9Oe3NA49v3P
PAQ3/Y3Ccq+DZJexo8XbFF7X5h0aoSToawPFQ8fSt4AEiiWGPiXJ4jmp8A4x3Dsbsq0e5l2VuWTf
BVdgVEZFkXvFPA6hbUnh4jouSgRsiAch+F7+fjLBoaWUqRKijA1H4QeL0TQ7vqMl4HY0nwwQkF4e
5ZpHARMPGCvQdE2QpP8KVlXIb9hLe4ZOVG+cj0X6ORq2a1ZeXB77zG9lInargNDKWyTfLfy2AKjU
CFFqpEdRSlMdp/attZEGHW9iG9S+YfQ0F5MfgRfh8iiXHxXPJAQN9kI/jlYl8ZWbIl9DSw398RlB
E0+21/vj1MsCl1UQEH+izArNmUQkm4O+IsejEnJtDKJHbQjW5VjdtpEVXB7LaiEZakgcDAf9waZY
RsIGPbMyqMl7RZJfQ7h5npC4Z+2NYVkBmrE2cRPfEao9TCmUp/KPy+hr3gXUTTbuwNDNxXPgV3ux
nLm0Gme5e4B2Wxmv+urHZYDVWbSXDAP2O9pIBYBMJ82oGggfaDhvl5rXWlE3EUr2LsOs3QjtExjh
wFaN3AYNA6IknYJ8Q0cbWbHh6SP5C84p6xRH2MxapQ09OOgRLyOGTVB/l6GoUwM7i6zWcXVfnQxI
OJ0TO7R4PWPeKl0F580HiotI/tiRW079skp2rf0XlSMI8XAM2IsSiljWUQ/cUVkD9xhlh2l+Va2d
xv6iLhksxCh2B22JCU3vr8amGCky1QpyoE6aQlYTFIQ4m2VPYGsWfQoiHDJWNqckLgFSWPadavF7
p3y4bGsyBOPrMAyjLKqpgPdpQNqsQW0+lyzF6mUWVRuQ4yVIQ6Ko9itCpk5JNDDsytZ+USuQIBwn
/VHh39L4Hqq88bVyjSz4LLtDr+2hE1TxphYj1s7NJX8zZDO6oZ87Rt3a9iHidnn+FtMVvfcpjmAG
EVOHsYQgnac1VrlN9Om+H1/Y7NxZ8/cCRCUQH/q8jLjmhE4RRZsoM6PKKmymDOqWVlt4Bn/ImuAy
iGz6BLMo9FaPWIhh9c52zmJ3ttyGukYsubHLYBbrPAknKtoOxkgBU+PGmY+TW1if3bCrZTTeq0Wy
p5MmeG4yaTnVUY7gmcjpR9PHHGLBrsP6gUEQN8pqaK3riOT+opgDz00Q1cFrEHjAxHJyJ43QqrQc
h3mvHrqS3vT86fJCrW2v5UXLcfDP4u4EJx6a1TCiaxIQtLlplrRAPbtJzN0iNdA+3iAddqBG6Q/m
6xi96vVfkNihlgRyEmixBveOyJ9n9VwrEh2HiIrX8qHapuhvUN/NRLLPVqz+C4xwJuKFIyIZBUzX
oXWvG2870vzsSpmy+Mp2/gIjzGbH56ZPFpKYvE2vCYjyKLpd70fqXLMKEh1ID1xevpWTkeLej/oJ
UAqdV1Gk0Dxt0hZHfWo1z0Svgpj/jEOwig2PMCl0gn06UPe+jLk6xhNM4TRWiDKYTacvLstn8yPL
7l3XgAxp2kmKpVbXDPcExLXgfQcfyNfdXbesiJIFaJiqLbfjTT8Xh2aOJHcSGYwwHmNkER1UwIzd
trHu0naTx7vLU7Z8qeDlqWpD2gMFp9jMYiVTFzZ1maHl0esHdKEkgcOQtUJrdeF2ssfV1dGA/AFE
jQjO8MTxddIcFcoOfIEa48Hn1s4YoVouy5esg5g2fg2qKCDo/QrSFgaaW00bWSfwS4CbcQLVhBlJ
Tv41O9NUVO8iFMe0iZwrUTTqSsQVVLSn2jaM8bKREhDPk8l3eoiI5iMSp0klWam1kWngRrBxk4JP
Eq9w6WDhYlxHIN3vbNVzWNH41OmHTWLMkuGtnF3gpP2NJHikeaYW2kkxvNghoF4iVxDB2Edl7OOk
2V82v7VB6ai0Qssj3lXOLsIgsgxzJ0MSuB6tYFDBFZ5awcQcyWm8ZuW6hXsobN3CLU449BvKnbxK
kAJystJNpi3BLNpHi7pTurk8oLW5O0USzv1YKWZQV2FApbIBb6Nr0c/eCXrj8TLMSnBLT2GWeT0J
LzRFVyMMFzDmfEsHZ1tVtcSBr4+E4tqOrQSZIWEn5UVO8SSKjFZR/pzAfeW8UB4M5t8YAJh6/4si
uLgk04wmXrLEvL6rOLSZg3HcXp6rtX40CqJSZHbA24TFFyarHvsiUxdarwKtfPmP+ip5mA5Pipcf
x525YcdkTw94z70FOf8NqpeP9wvViKwbZM3STz9C2FRJUTh8WD6im25G81nhiae2kiWTYQhLxsaB
4cQFhk02JHodNLBkywr61nwfHuQdCip3sMCKqasx1zNwSeNMAvPFZ13EV71RHDMj3eR57pmN7doa
pHQur+BaLLE0SizZOTAQiZGYiaasoYswrqSvwUVzk+LYaIrKbVnkWXUA9o5Blrta8xinkMJy9bWe
R7UKj9EU9AYVcZ4+FN/7WoMss73paSFx7rIRCitHGCqjQwuzOlV15XVk/Ahrpd3nffta9eqb6kRV
ECbOTYF6ZMnkrj1doUNABbvkwuGC//vqS9I+Tpt6wuyihGxjJMke3Nqe1pdBT7sdDhtkI1MfxEoP
fW9sUD8a2NGHqkR3eSzxBeceB9QvJuQcoOSDyErMFw45eBwSyKd5OXdAMbBP6vfUfrXo5rI1rVvw
b2sSXI6CfuIxrzHemWrjVq2RLwTFZ+8XVPkYq/BNrbTr2JS9qJwPDq806CpaStdA5SKS5URzoU+1
shxBwxG3NWPM3DnxWPjz8uDW8pTAsahmLS1MqAf8upoErB8jmLbg7HTrWs0sb8otHwJQ20ZJj0X2
1tmQfgdphxlNu8jk3y/Dr26bJX+IxDUo8gzjK7rV9z0DxRPuTNX3LiuwU5KNHvWIJD7QCCex3NUp
PQETzlrDVJMQVNvIhYFNvraesznbO220MZW/uczg5/4dljCpJmgrUothWFMM9iHVPtKSIhynOz5W
t2mn+izuXHuW9qLIRrj8/eSYL/FJIIYHbpzWO1AJe6kJIT7QUICA+nqcJg/16XcRugf1VN2FvHss
auuWJkPnKl2+bTLuapBN+Isl/u0uRJY4UM/kbODL9sGDQR5vnMi3iA/aNXf6vIy0ulFPkITRD5SB
VTHG6Mn4Tgy3yHc5Hr9QJBIuvaK9xHRXD88TNMEFVxPowYxlXFBGc9XpNUR6WotkNitDEZxPPGSm
YuaLJZloAAlAk+IiCJYs0eppcjKU5e8nZmN0Jo+1xaPPvHs1nO4q5pbfh8/oawyIlQRJ/FGiOeby
aklGZgnXO2iwWSG6JZecu+5DOhsaDMm2VjpJjLMW+UK0DrcgcN9D/EeAoXlbmw6EPr2IQrw6tXbg
VNr+zUh+Q+hfpw+NPckYKfArbR8dUhqjmj9+DudZArO6uU9GIvjKyugqu5swEjJFe9bW11r/oJU2
anykMsDLT4m3fERrIAlFpyGKyoRJI07XKkbsIPgEvfo4urP5kIP13Him5HWcNzy8NaHgTkB1wYNW
1rG79qCMWt3f6MJ8xgjLW8IwUB2JtIrcW/Ehtr2hPkKuJuefIA3CLoBCYK+jRHAILi/mqhM5ARdm
uaVDw9mSEKgS8Eyn3gzB7oT7UfGtdFwiY/FZS8d+GatwJkVRXMcFrrRePN+YfVCj5t/st3PCEL49
GMpDrvujTAZ41ZCWWuhlQxhnvJ2Kkw+qUwGzDuN9yXoImbVBaStbjiFens3V832hZQYHFUFqVjCk
fjKLKdSRGjDjHiWJWqBwss1xkZnJK2LLPw4IwZyPaMZRqQpGT/HNdaoiYiqkwr3CoK3LsvxH1zi9
p0dW4s66+e3y2FYTzgg/0UEILgYI6gqmElWO3aom4FD4SCDWWl91bVP5ZheNe9DaWltuGd+7pGnd
0eaVb4wQHazD+RGyqzJ5s/N5Rii80PQjiMJbs+hMh4oZHBWFuUfsIdDHHPwEmR+3xM2Nt2gk3uWR
n7vur2jCBp17vU9TBrRuBj+5rgc5vWvGP05mLiBg3UdJwJIVXj7i5FDS42yMqJOgdbUYvg+jNd7Z
tP9WpV0lSfasjAbGgpd6y0Cjiim+X5pEiUeEwbnnKO8tSMd4ElgyioDzE9ZYyihAhKyitMEW04wa
H4ccvWbY5tZnHu7nHFI6e0ZBU5Idq+plfP7jBVrqfqC5gowLMo7Cga52KtJw0QSR0SlQ7J1pP85/
XiVlnEKIdVi1PpgqrQHBmus8emsgFF9u/nQUOkVUgsoigi12ptejF50xImDPvTR3DoRD66Kh17k0
Q7Hig/F2vUzVUj+0yNt+tbQujXqocvR4Bkge7PKj7u8rSB1NvYfKy7gMWkVZnvwuj+3cBwMTyW30
KxigjxcLKBRbj5MqBGZaeFr7mNgMAkv7apAxcctwlr+f7CKq8zQCISjiR+p1/HEqN3S+ZeTl/zea
xT2doNTpALlDG6MxwfET22i41x6JitqWp8s4K1sVswafuzD+Qi1E8LhNEkMCs1tGkz8O/X2p3jYy
XcUVT/oFQjiQY7OeHWeBGOlnRPca86MKBUk/Z9k73nlgiv2pQtQCfXEowBULyDoQRSrT0rwx1vcR
cx5Um0tenVYRbFytkSnH6SSWxhlaGodJiCc1zrwufSGGpIZxzbYgRWdBURNJCjyefF11HtdTO/56
PqPfWmNjhJWbhbcl2rkvr7oMR7gD6WOJctcByWur8KM8dyMKIls85xLJeNbmC4/HeL5F5hdk4EKw
wjvcRmoLuWXm3OrVP/mgS87NX5njr3E1sgJITILNAMxCqMv5OmOWQmt17HGbq6/QE7V/1yOX+k0Q
vrfbKShc1X2+1g/GxgzQcTq7LwW6HfpD5CNX4CIbgjrtjzCIUCkCvart5TleoT3Cp2ERF9Wy5YVF
OG4Z+iPLqcR1jJu1245PKg/dGKxSaGNxWXXtOD+Jld53Bt9k6b3atzu8nj5x3fBVjYFguYL7amSX
35W9iNwe5GVw1IAmRNzujOdhC4ZNXBGt/BjO/MgSbWs05mbCtpxmGaffGhxkaLEr8cAAixamoKqg
FzBQ2Blr5/ptoiG4Q4vZprpX5Xmbu+mkEZCl8cbclUqBrlVCeurOIx0OEfRlA4fPue2CaKQqoe5p
LyTLad9+C5EbvjOrnpj+5TVb8YY4giGVjjJNpNfFZ0Vw186doQy5l8y7ibyo6RWTFUWtQsB9WCrI
MFAwKWzxuNc1NlOc8v34iMe8KbtCPH15FGvHL1pufmMI23syQbQNTnXEX+x1fidYXVTrmv/oyTvv
7/OIuSYvJJjrwzLgeh10+hiisTd1x0mFxJRnsn0U/UwglG18XB7W+T0SRgsp0P9CCAdvqKl2gUUH
TWcYDMou+9maflrezE6gt38RwJ5CCYvkTFEeEw4oB6LUkbYbkne88l0ezsre+DIcYZEyPg2tpgKj
SSY3yV1Cnye7cB3taMi85Iq7/wIlhGMabVio1YAaqu+acsjbn/XoDdH28oDOzc6GI16CPg0vRPAu
Akyixq3CIQeJm3c+Ykgd1Lggj2AnyT9ZjJJdGtc+Dr4yQPgU+Q0d2M/LX3BmhPgA/AAaVcF/juNg
+ftJ0FRNo17nHT5Aa/rIxX+MJ5tp+AyVViahd2aLv5DwkonKKNzERRbGJcefokqIeQ4JX8q87z0H
7ORBh8TlaKJYHhWiLjPpJPFPZzYjwAo2k+JpKjQ0wDYoOQTre0J9kuVuXIZu9McEmgKWsJolY+is
UTCZSQvauhILWu/+Zrn+ncSzCw/DA1sKHC+xb0Cm7Q7DkckqGs9M/+soxKuozVVnDjvMWARCF6ag
ek13KzW67Zpe4jOW+fgSiSxIKNlAEKLpy4kvGJ8+ZTknGE2GCnHKRzze4bhynmdj8tokuytY7U5t
I6kUkaEKTlG1ktgMSQuLSA8D1Bdq6wo9Ku6keeNCclRv4q7YXF62VSM8Gejy95NdpsYDVfEsChb8
XvfrSgNnLH/MysZXTQXdKbI4anUFT+AEm084+KxtB3C5OUHoc2/19007eYbsYF7F0bF06LlB9x4R
hoU6slKbJgT2llMd45B6Zl8ESg1ClFLWYrM6gydQwpDAsuL0Zt/BT7XgE/iwxl2SjXhjKT1myXK/
61i4FaPuBoGyeBXnuj3URYkNYBrcdqfqg8b5ARmm2EeObceItHlpienP9sFyDf8P4C9NzhPzMKnC
y16F30CL0V6tycFK2mMbqfuSv3Zxc4tOEhdvSldNoWKb5PvLxrl6BCwPheB0RGpIdMzNmFdhjnwz
FFFqP20gQTt/hmYo8cOrtnKCIixgBREF3qVAUePEV3i/V+N0wyG6m5uVZIOvnqrg80ABEJoB6Fle
wwbTOosKYCldoPc5dDVRTpn7egS9A+LaEQQ/DJfI+C5W5xGcd3jIxkF+dpbr3GqKfBjgVyZIwFhD
7WpG6ltKJ8lJrvqv3zhiLf0UK0NYKD3zqszxcuMdcrRDCdViULCgI9lk302HBJdNZFmcMwM9gRQu
paOtl6ZiADLHgjmxj/O6L7y2eU+10lUtyfrJ0MTMrl2j89rGRJLB1cPHSHmwnOuYPCINFsmu27LJ
FC7Dg1VapFSBZfVNMCs+clPdjGDkuezRt6T5Ge67l+dShrgkAE42ewaZE5T8AVFDHV8HnYvUiYIB
OewIOxuPkd/yZLxFg86Py7DLz15aQuGs1Uot6e0KsBFqVYom92MwG1+GOOcyW85zhJJgLiao5BAL
KfQSxdw0mRCdKFdx/8ya1649GhCK0ndQEGHlriCbec7dML23VWhIoY3QPFK+NyA8GiV/er0SPkaY
Zwb9ln7KMeDeeij4FNTZERk9CcjqrJ6MWJjV3EB13NBgxFl2MNgYNFPnX57UVb+JDvnl6Qo8pWIX
HcVS5V0/w5dhCrX+R0vCheLMbmTvravu6wRo+ZBTuyRGWKcNgIa6c6se4jrGs2ZJfNc5CBSY0IKB
jk4oaqhibMlyTc9RAAxHgiSGAummipMNmIX/eFm+wggeRKFJZGQG1h5ciT1eFVVotySdjArufGm+
ogi+QwGxQdd3GIw9636RPjPoezXh52C+/6kJLDhI0qNRFFGC2LZij7WZ5hZiH9JZW0gh75hDIcU1
dNvB0mWZkHP3BLCljRnGpsGyBVev29lc4yUK7cowg3h6NFLPpn686KGmAe4e2LUSt3G+h74iCotV
xIaVRbmK88yab2jL3M6J7i/P4KrZLdUX/0mpOYJt93REB+eEQSlG/lmWA3nJCA23YQYNqctI57Ej
HrTReIMGCzS+ohvx6y7Ka2UetYmg6CmroKG16zvjhrS627whzXoZ6pxlAV3f0DNYykvRVHnW88jb
Ss/swkLYOHna60Z9HF39vvLqI2rnMrfxh9fI45+arJfvV8r+61HyFVdYMA1XM3uyTOZR98k+5Ffz
XRvMt/3mXoNMOnW5W245/jWNXMd9MoPR61/arRLYvhlAknSXPmue5aq+41VXld8Fw4vx4/LM6MsX
XPpCYWfaVcUgVbZ84W28jZ/qFxrEnu07Ab7gWAcDktnzwXb1B9CexVvDlRK+nYcwX6dosfkTZzqr
oJbmIz4A6oyMvWjWk5buSXE3GTgpJMa9Eu5+BRMOoUTVo0qZAabnvkauDTOIIBemouSXbcL6kYXB
XEtc0qqZn5iesKGmoU/LJIHpLW9tBkdlA4UweuX24Y7KTsC1uTQsTcWbG/YvxF6/ziVaBsK+Uii2
VOWOiuGiv86detDnRb3P2VFW835ejIptdYonmHeZQAg9BfuGV2bfOhQvqDdF/Y7bn+dU18qESqSN
zb1WxhK/5neRC0SfB24OIAsXHMdYj0qc5SEsZryFsqKSOG4eBRqk+TJUUarfbFmdyppPJEt9CjKP
eP0Vn+edBMxZE1QDvC7bDOydVs9jKNmH50VUmMoTDDFd1Zh6rXdMwcnF2ONczj7nH32WvBNov7JJ
u9NqcqzN3FftAb1iUZDNL2jfkLjk8xIZ4SsEA0rzJMZnYKTDUHu1+dmE5X0xVhsN/YOJ/jwPEa4y
V4qSbFnP8ZSS/2naWsAXDCqrNLNwSsyCha6aBpRoM3mZtSszvaOjhCxzzYpOJ1xwfFXZ1w1tMVQV
2U5WQ0KD+gb/YbQbBNtZu6P93zifU0TB01WmkdJ2BmI2PaXNdiy8qCpcvDH6Xf+tpVEAEWOm/nmm
9athCS5vBNcJmRfUkX6rQOVIZDGXbCIFB2cXmtm2NQDaco7dCCQ8CljQ2zJB60gVGEb4XCqlO5fm
w+Wja83ZnU6n4AaUNqxrmzpwAwaEisZHkkFWp6NeHf+Tpvvkz7MyyzwiR0JRhQetGcFe5g7trrkK
04yKn0PXIxnjlhCV+WOOyF874DeMYCR6E/YaXXZAN6e7sJ2uSUcCVW8kt4u1gPx0NIJVmEkXqa0B
GLV9KIflUDI2Ze1RFNxeXqX/w6X8HpBgHkYTTmmkAInFtTfmXWAmL9bs63QLJStoKyxXeNObY98w
ZdWMq+fT0sZrg01WA6uw4M7ssdWqmUStN+Tm8E+RkXG7MFPsy5pC1IoXYf+g1KR9gXJu4/eMVwdi
1kPA0kKmxrQWBRBNR0+pRsC5oS7GfBLlGLnFE8ri1it64sfpUw1yB9wSCAloInkq+PUWIIZ0p1jL
hj3BCkezT7IWo6aM+6CZBCbA5vRbg3YR5rwVxuRjmMfOzLaNbr1R6I2qqPHsx+FK7X8qdrGB+e9z
9bujxR7ao7fGqGzTJHxoWAp1CiiuO7JGUdn8CLtLiesMRd/4ZkX9Zyz3A9vUyrFCEleV3QVkSMIG
cyCdl8YFkGwn8ioalPVTpb5GTRxU4MW5bPyrrvFk1YVdFiGBRSBMjDx8vukYuEM8NBGDmbl2CzPx
FP6iJc+XEVcj3NPFF7YboheFzha2m0m3qblXeIBufCW1vJBBteLemZBf4q4EdFmdSxYnuGIHqru8
o5hTo76nHNZkHvP2JZ+1oAUpYsk6ly8pw/vJdplzgCCfBH81QAOlronHYfSXib3TjTGFtO2S1jO1
Kxx43mBxF0pFc3qDbV6zdztq0fP+oI2eNTwNzsFS0ewqU5LV1y3r91cIU0+yideDjq+gt7fWG5p3
tsxP9yhsVl3idYje3MFX95X3vXZj9yeeC9VN5iubPHD8+e3yjKyejScTIiyI1sw9g8dpvVEB6b4+
vCOJAb27cvK52uxN0vojN2U1kqt3SXKCKji5PIqcuNWAynzqlps4dv95d24SN/wR4xqJ4n9MALRD
XLR1ootrr+xG2YVbZgiC60v0IqtyKJV4GXPReOwNsV/VMtUeY4lCz83934V2hI7KCgnwNDeBAiay
IuA7HYJ31v4TOvWfpmv8mLwoqF9CxbX9ZF8e+qBzURDxZjx817xkU+1RKeFnvnwTSuxPzEfxtjPs
fvmsaNTAns9qy9yEWax5VcTGb0pvaw8ayAwGjw5xd2h5gkbetEj4P0RLCaRJw8n5BBtMeuxbzblW
u8Lu3Kh0yHQ/j2H3VvVZc6X1bYj2NGq2DyjR5pspTtFQog+Z41cObrZdMiqQi6xrh7tx3IRRADHt
5hClZrcDaalxrKB87qqNot2PKrcekX1IkKyllOzCuLZfinYIDxmLpshFcS33saWQ8TaG+aakTr5N
ldHZtmVbBY2ioC3Y5uVVgUY9H8lllJgVrPuWV9NwCC0n9ka9qZBBd+zyOreJc1uhDfcD6nb2dcHn
mkOt29ZTX616am1Ck5QHIx6zjRlS1S9Rc+pC9Icgxdsab0mX8bsKpl34EIev8Q49l/7cFfGTkvaW
i8ZW+67L+wlEQ4Tx1rXmWdt1tW2ic6+brO8qJvAYN1HZIUPI1cgbnFo13MaJxx2qDsM9RG8omGtT
6Pdwx2HP9txPT6Dea+7scYxvWxV0YKjX1fYNkp9BPvTqz6TRUfhcMfWt73Rn35cxfjG0WbGpJ9pA
nHvSuj3DY9Qhyoh6r4ZDZPh4nbK/9WrfXcfNZNV+06jlj3CGdH0YWzxcmq6MnWYXNYobo5yRA0cR
neXqceeUG6SyCHdZGJoFHpsyPrp4DtIn10518OKNbXRPQh2S6lWdhzetY+l3uKjHhms1dvFOWRS2
YJmMwNfSUqag8K6hzk4lJblTw6w7xIWhXDtWl3derYLvnVnh9NNqLeJVc1p228sO8lf6/NIeFm6a
ZEamMFOxWfTr5AGx4Hvq32WH0P8OAomtflvtE/9lONL9tIldiMhK0BcPcQldCHeKuK2cfvGU9vaT
I6m2ix/BZzLfl67+Ngd2kN6j6ZNe0dvwhi5+U9blvxqYOOghhvIyHmHF56cpx7YmUYbRdxVxu6m5
tshsByEfPorU/p4xfkVLLJpZTfvLQ1+PyRdKaGw5kIKIZ3XSGLSoR7DE51q7CQ0wO1a285HFDdkw
o8fJYCkIOhWkZdW8SVxFQyKpqkpJomE5i88W4OQrhLOadqyyVbx7eXiTugmVcUuU/VxsIaDuXx7v
qlM+ARJO4h6lqwoe11qPNxzpXp71bp2GV6aqvPHEdnspf9xqBIjSYCjag30UVaDCpUfJM8ccCWgq
u+Fo4MSZbJ/RRw2+uYtwtfH78TqVseevjRLUBAtfDsJdXJEx3SdXDtJNOs8XakyVfZYU57z5YjHT
tfmLKaukWR8fMnGWbthgyxQv4lEMIe+WYUYt9Ska0Wl/NNEsrXDfRrEaJZuk8RNNJjS9FliAxVxD
i7+BKgnxsaJ3kqjuu7KFMypR4Joe4y4JalzPL1vLKgzaXyFI8asTSPALEZ+Kpg8RSFfzjmWOaynX
evfzMsZywRFN3zzBEC5AuPtC6VEHRkTrZqOxrt83WRQGl1HWNtgpyjLSE4sIp8ngjQaUfkDzZ9a4
A9pNBt1nYyS5ZK0bhIGkDJ7M8fQndp4lVlmnigIoc2DBPCDMxhliN7PXtNUehGGWWyLPFjPbJ7Uh
c+VrK4YePpRaLyRymtgYhNtxhDrsDqSwKIRAG2iiWq4R9ZIsypq/xo7+d4iCu5o1J+PNgItkplxh
s/mgcn1F58K3VMnftRCbPCdu3cle6NZnlljLgxl6FWH/XxfRzHBbQItr69VsFxpupm17kDbr3qx7
1jy6jQYdaxkb+9qEon4GYqOgLMFbneAwCZ8U9I9gqI7xYMJeigma55JDaBUDBWsWGgnxP1H5ZSya
2alqjCu3omOjb/W+3tX1P5d3wOpJB13Pf1GEjZZ2Nsu7ASgJek61KcYxlj00ENVqie1BhK33CsYg
vTb4AzOfHFYqf3H2nH7AMg2ne7BG42lVIMrosunVGpF+m5PvilHvVAicsk52AV7d8ifjFYzULLR+
6EOMt4y3Xf+cjC9d8txzyVZYKZ1B4hJ99eiGdvD8RAWjDIu40CqO2GXm2Y9ZtX+AeSUwaeYabXTV
k+99A+FtcDG53EgORC9cu8gSFwq2g+tYcerW44/a1q4TyFiTThZXrF28Tz7OFq6GJbW6JAox5cPs
NslxtrccslVm66UqxE9kvCXrdozOUbQtUBvdkF8XWEfffxgtUwF9CrcuNZ8p1Z6UpSRZvOp9lu7R
/4URDHkk2gCFKsCk/UtX3/I59SeysXMbdEbgZ0DWWEagLhuYYLlTp4VN3ANRLWavs6PctVF0XHVj
I4nEZUCCzUaxVROtXWaQfsvMmxEKJTXoRy97gtX5Q3HlUs6P2l+R1JnQrE4WwW5o7+Lyk70M6U00
pX4bfqBLEQeU2+IqdhlydS+C3d/W0CaNfLMQkOU151aoV/A95sZubEi1Q8breuLa5jLO6vyhGtYE
xR90k0S6sAyB3wxSX5y9qJqeyT5Gzg/MicFllNXw8gRFWKXCXgi0ZkxgY9ZXJXqPNlGnvNHOnl1d
5/dVBFbBy4jnrFl4hzk91wXIsXOywap63NCU7x13G3oV4/HMDhtP0fDcZLiIqS3mq2mgx+9RM4Lc
n0qKO9fW8PQThJNwNOI8T2N8Am0KX43NTUYeJjLeMX5/ebBn04saJrSZ4DQEPxckcZdFPj0n5j4E
eyL69ibQgrlhpvoozTnYSXU1Kt2PMuF/HLH9AoTRLNW/6OkRrBO9OnSM7IUxRGHwwq3qDwa/gsqq
T+fJZ40DFq0COuPDFsoh/8PZdfXIrTPLXySAVCRfFSbtbA5e+0VYe70SlXP69bdk4H6e4Qgj+Bz4
+MXAtJiaze7qqrW2wfnHz+Lf2TiaFHWGHh6AjyXjEJpEI9EEjouh427Vk51C+MYi0MsxjI3Saq+T
6MF9AdEc9aUrgpWy8+wrL6wDnjh/Aej45UaODO0BEzQO0Xod/OxDAGvqNXTixbbB+ABVQIeehfcR
PMD5aiZdMJRa54Ml0Pf0cF/SmyHz2uz9+p65jA0lM1ICBTK1CqqhmEbyVqhe8Kr9JN9HF6RkemCP
2+vGLryMZEu654YspI0RwFZn7fGAsEV5z9naiZ9/RF4ZPLzw+gH0DYhc6RTU1SSmqgYBa2YMG3Tb
FDby2dSxGjpu4Q1iOzP62E3yGKD4qBnuIOaATCiuxkOdto9dM41rXzRPofRFSA9A7xVIRsO8kIWY
oh4v4BadlmMZe6BdQ5WW2n7b3Vgl6jlqtbN4cYeeoe1o+LehFTyG5b+Cl+aJN0AFif4A/C23rGrC
73XIfIA1Qv0CX6idsjufKA8t78FIOqzcWZcB8x9rCOpmPh88OaRl1roa5NUzl09B8dqAkuCR+xrw
aGVefu+EGW3AJnDfBJN1p2rkNmKK5UZTvHJA/6yzNOvzUwsPcAr/BCWG8/PjGywcOj8EkUlh9nhI
dqlGkJVK9ReFR6qLVHAFuN4QZ+ENlBpwyEQUI3kH2Pi0t6yoehm0uJ3sRrH0D9Yh6Ror2oQbRE/j
AynHLAR2B79k141Zv+RcULfwC6RN66wZvWAy01fVbNDh2uT0hTS68lVmdbnlkaK+Gb5f7pJmTN0o
1KdjKPQUTKO+D9gF0uwPLfL8//y+RakXJet5JkC3gpTS+WwQYZFupAJHT51ctFMA1PXDn9bE4i4P
+LkVKcL0eZYaRQIrQrsJo+cWiIR4dK47kUu/CBu456D+w8D+I7dgFVWa+xOHjRLIjQkCsqD3Aet8
CCqz64Yur9NzQ/Mb4eQ6jXnW+AD344JRoRum/ArKW655U2WXa9iei8ByTjmAAkezVIpErtxwr/ht
gqILXBao5ozsvhNuYz13+R2OSpy7VrryDrh43OB8zlEs6F3AgwGIsDSwAfA4tcsSYMUh2KpaD5nx
qwFla0wru2XaZliTrVn0CCD50eYO/xkoLFlEcUXvWwvPZ3QlcPaIBoms/ZZZL2H30fJHASI63Df1
GkTgcjdinNgpeFLNqBGZWKBP1NGwEjCWoU62G6iPCCW+Nyt9ZTqXR8c4R+oIZM8XmdoIigBVP/Nf
5X4PCZuf9Qii/puJ20hrMt1TrUMHmehiLWa/3DUYHkcaEx17oEmVnyNMbyzfRLOEYzavU/s8FCjP
HRvFjpVXUu3oGnHKJQII2wYAWIKMrQ7tQplpus3bIoUoB8iumte0cwfNIbHrC6+JbSt61xL02eyo
eceK7fVzuBRqndqVzmGkhpnSM4yT1c1WWMOuH9fUqS6POoaGFgBMJrp4LtgKq6Zv1CTDCkIJvqj3
Zb8by3SWIQJAf+URubQpT01J8VacB0gBgPPCYUGD9npzx4zEJmmyuT5payOS/H0QQb61CmHGp0gp
Dg9D/M7T3PHHz3AVMbHkTyBNgFwfh0NBLercn8wslnXWN7hpITnHn3jEbW48Vv5zixYHc43AUl3a
DyY8CV6pYPcyZWdCSwWpIW0O8CAL01CbF8/qhJXzlPKx9t8gzK7ot23wMeZOynYaKCCKuxDtIzTa
su6G6J+VUtpp8ZxMu8x0RZY+/fvUn36ftF/NstZiI0DgASR8ROxu3FTWo1b/bMRKiHNZ/MSJhDuF
zDnqJ3Bx0hNBq1hNQwMzUeGGysQ2GcH2bJchGkrix9Ic3ZAi29tkXpLDsyc/CtTtfScpfxnaIR7e
MjbY5uAQ83E9mT/vLzn6Ov00aZu3KpoRhnkSyvRmJCkm30PhAGUrjb9E6cZE/Sre5YqbBKmb/QeS
NGSeYR7yC0h6y4+zsgQDE8rsCeCIBKgJSNwDAEBWDvKS+z01Mscpp+FBXfAM+qy4Xej3prGNZmul
Gy186Y1d6t+ra0n8y7AHa30yJukKLcvRCATYAxzTQH+Saeva3QDRT7727FxyHCD3QWrWRHSFWsz5
sJC2x5bL4W21uINg676ankI8W3T6kax1ky34DVyXf2SJIJZxUfCBrjBgKzpMiejZDCqo4QK9nd8H
1I41tPquhHML63VmTVqvPlKDRJn5BuNoP5U5JLpDED3otqnaqf5Dg+gvFJuve4IFX39mUlqzCDrO
mdHBpFppHmlat89vydrGWFiwMyOSu5n6KPKrmRUy6FO7TA6IgzGtNgNOcA1trC6uGM4TalLgHQOA
+nxzpFmkJ/o4z2HyLIZ9L+6aTAOMxjUCT89eRKQ7IRo2s09hHv1pZ2mV2+sopJG5gQSU9U2wqXy0
7LQehBqBIga4qNsgooh1Ow/ve/7vlyAqQ38/V5oa+Mc2UwV+vwIMgwOuRqutVf7sFeZZn9eX+rKc
AbmcU1vz9jtxBxWD5N80Ryl++TM33Fr5JsDNxhs7Dvdk9CqxKbQjp56aPzTmIR0zp1SfuPGepOG2
WLuCLttQzr4GpbHzr6lJ4veE4Gs4phnUxcGtgUb5mNh1tzezwPb797YatobxkKVuP/wH+kNMxv+4
PeWCo4KcQI3q3DwZDwN/UScAqPLDEK5cgIvn668ZudlGmXyF1wJmsvpdVL0bFLuszFYO8ZLfOM3e
SH6jgAgBtI+RvdHYvht/m92LqoHW8VAGP3O2EWS7spFmByvdnNBTw2MQHH8Mob0UuXV8CoeeGngr
VcIBCDcRr1buJf5h0Cd0gn3TkFJpEOKsDPPPmlzYhQgsEo6oEqNMfL5lrFQZKz830Spv12/tR+pp
PzU3/MwBnbPFvort4BOlz2/NLbsZV2wvrCMUf6BTAzQIFIX/xDknZyeumtK3QMs6M6ox5qbNthu8
69O6sIrATFN0fBALSvZEOp5FahVDKRRcn6VAJQrNQVtA2kBJZxvChS+K1uhtF+7rU4N/8q4nYzLV
rKLF4GPb6JGdRGiBEvupPUbaSh58ae5OBvbncXpipyOQf9VTjveEEgCViGTSgKad/7BAp0ZUaW8U
rZFl8NxOCPkx7jsa/9ZXK2WShXsMgr2gHJ7pYLETpLslNpUp1WLsP3AFHuu8dbQSXQq98PJZMbGL
VuZt4So7MyfdDULBE0Ih2HOJ+hkDoCZUaieKV7IDw1yu6TCuWZO2X2W0KMtmsKaabhV9QMzF1qvd
ELuG+hi3X9f3+sI1jczVzIYEZhZc1HLq0zISXgIlFjs3ILzcdpvkJd+Oh2pfe2zPHeVVOPp9cIQc
2p3yAwS4XrGNji4cjl17gXv9Wy635/mnSNNMiG9mraVAobYu8dg4NHoHGM/KPX951mAEPAFICALa
ddEfZEwpKkEDxquCLlJv3RLNwKn1ZCn764O5dCKwM7PsQEwOdXQ5/ImmICeFgB1Kv2LLQxprKr+p
WWR35mNq9U5orFxwlxD1OW17YlGaPryrI+r7sKjd/xCO9l57z+iJ27beyy9uT+/i6Vdae8IBPEsA
OGTrrjgWdnLIn4PN5GkeUnvbtQLL5Tk9/yRpKyekz+mYzpPteyA46fihbr5zw83WuqAXSlOnlgAk
krwOJ0Wfzdt4AsIISV7fFxur8YNbsAxFG8FTA5FTlX/qoRk8hZSFW7Pl8cv1Nb/kHDhbAqhZnH8F
GWnQ9ya+oncqvBrQVs+95mdC7IfRLcA5IHBsbpSdtXJwFqdZh24MmzsxwDV2btaveKWlBNnnpryt
oQKSqI/M+j4YblmteMLFXX1iaT5dJzdIakSkyuY8d9yDehGtWyBaIVCfyPVd2H/r9Ee9WWltWzyv
JxYlV890H3q4Gixq1jbvvUm1UI6494v/UInCDvpb9ZCpmPUhzIZxrkcQyxEm2orQPwTSR+QCqvbL
15+IeBn4HaRqru+Z5bX7W2yRNq4fkCgws3l81AWJul0pDyb3Mu6RfiX3vOhe/w5QLoLToIIAcw5L
iu4BPttPD3R8vz6Y5WN4YkO6/KmiFGgGC6GzMit0516KZHYz1R73BUQzXrvIVsZ9t6aYvDAyE2ws
SOAjwYX8lrRHohDoSxYLxPbR0aIPifGe/nvEgezhiQnJuQrAFqN+RI4qzh4a9aHqXssc/Rb3arvi
xhdSlueWJJ85lEDdoESIh+h7/KE7VWYndveG/pFNcNTu7LJ3dDv8OCDmua8PWmR/fZEfyUr+4w+E
9TzAn5OlKADingRhm1wYH8HewoYWRWBKQWBh61t2IB9lYsdv+Ta5yUJnOgxfQ71RV4LHhdNwZlfy
L2WLJKXVwS7zHxLyHJUOY44Ohx6Nu3/fqmempE0DXmhmFSbmmSVfjfJu/g57tLGMdt3e0vKNRreB
v9avteDLzkxKmyhRdD1jEUaHdFJP3yeyrfgxW6v1zL9ybe2kDdSNcT2NDAPj9HPsPjTF9flTGT4l
YuerKz5lcUQM7KTgt55zqNIDlLR9HfY9Mo06EgUdqnKAQQbJUVtDgC6e8BM7+vm9E/edqsUN7ATT
vWq4fvHSrcUq80/I04YNDw8y58kNOWDLGhbmqg8pC2DowOj6pa1lmpcNMAJtZgIAlPys1BiyA9YE
Sc2AaqCDUZ+nVW7HRRNgGZ8rUwB2ySArNP4ZPQY9e6nPvHgyIQ11/dQsrfdMY/7/BiT/HjZUHaYs
BSt3+khQTFfjeyt5CtfCuaXlPjUjbasqKjvcVBhHWO+n7M0q7chfOf9LnubUhLSjwqAO0PqHkbD8
TRHfwezMFCTgxthO1thZF1cFzDyMAZ6lUhmyy2K9pzVBfc0QQPIXTp2uQVrXLEiDiRGs5PlcVW5w
JSAPVBgrUdjigpwMYf73k7ivagrk8DhgAEr4KvQXbRycqF9ZkUUbUBKaFc2Q9JNLg4E/ZWU8oASf
D/eK4rL8qKVf17fvQvg6y2z/z8S8vU+GkVRBHesFTBTjXcPslrs68FzFbans2qJ00W+6cl6WfLHK
gDhE7QL6IfI9CnQDRVkeWcdw3JRm7ao5nlyjq5hH+OdylT1zcVOfmJPG1xg8hLo8zLHq2NOdsN4s
zR2rHdgdr0/k8lr9HZd0efYdKzsxwVA7/DCjbQk6e31lyy2OBUWsWZdsrhRL1xgreQqRGSTkteKl
L15FuNcDQPGeo2gl4loxZEkReNn2bZqWcPxk3HXpC6LWpHA64LLMf+30AnRH/TsiuWMuUBmAhQC8
OWb4TUlA+VkJj68Bzxc9NIdmAvTXoVoj7zgCJYsImsrY4iDxhVQWWqBIC5nIlQhx0eOcmJF2Gm2i
iIYBzKjkUVHey7U+lqWXxCw2iyVmQK4gsD8/qnlkRpk/AwXKKUXnd3jDotjVhLpDP/sN6e+GLAOW
RM1KUPLUK52iCyURZAkMoNutOQaG6NS58SjThMWaCa7ojt6kW6R8XaLYKNyCFsUGYVxkDysm/9Qf
5PDj1OTsSU5cEzxFC7YhmFS32V48vWR7EFjQb9wp3eIL2YNteEcf6Q/NUdDxYSuf18/z0q4Bq5vG
DWig4Y80242Wcm3KcNgGdp+jp9KIdr0CzNf+upkltwEcxhw/IDOLbuDzQYZNp001wwnI6Vb1f3fj
/Yhe5+s2FiBWcxPZ/4wY0nlG91gLhW8YaQsHEBoXzf++9V23ttxwwDM4ZU8RCAWSlcO9dCBOrUqp
n2DUULSdrdbZjUCfVaF/uz6uxSWycBBwttFVIucnKhV9w1OBA9GA4KN1dHTgbEGCopZOacVm4xhQ
Jkjd6zaX7ksNyEkK5Dx0C+XIZdAmEA+iP9/xGz0bbSgXRqD5KpTSsUTDtkavgrC/LsSt0vjI7Y0p
3V7/gMUN83fQurSWKCDXMZsHXeYfqbUv2fe23Vw3sexpTmxIK1eiga0sJtig5h5cJjY68wA+eUia
hwkp4tp3cwVsXN51q0uXDhrhIZuHO2EukZ+fhCRRmNYmMKojlEo0r8Sh83liK8mbmq0EVos7Z64Q
IsOPLD+ZJ/nEtZBUazvOW5TMKuGCWAEEmE1ph4mKOHGVEWZxxU6MzR9zYmzKs8QfSkjDkOJh1N2m
f43Zyootzh0HN+NM+YzSheRFFLSDJ1nSY8HKDIrYim2xDzysgcGDullorPiTxTPw15rM/FKaZQMM
DAY0CpCss+9T9R7w6THNyA3JGGIFdAnoayDDyxsI1/dMlQvtKGDXDEMaYx6huR5RSe5k42bQ79Hh
3IFeBRw/TgeWhPYWvqxlX6yqbMitutRYe1FcLONsH7IVbC7vUpVL9n0lg2xV0wEWpx568UsvH8Ng
5c65BIme2bjI2Y+W4RtmBRs11x/R1GWnre4M5FdkQMMqUneayH40wfg9ahVbbem+iNeUpy/Cc+kL
pKMPYqnGTBi+YAZZckAb6vquCJsbsxlcA9H5KFb13+eb9Oyeh0lqgqgBU7vQ8FAmc6cA1XNHKQD8
3ypoYH9vp5kohYx98xQaXfFYEsVIN6pRgFfGN6wgONJAj3dWkXfapk10cog469ce3Rc3GL5sjriQ
zJmBrXLjhzl0+ZBregaSOmOrTGxTiH+OGmcTJpqw0KyxgP7szDQeLVz5aJUN9qXKHLWrV66sC2c3
mwAlgIls0Rz/SpEMaceSTyhBO0Wa7tQysJXhWAkVugz/TneAa5FCKRawNDx+L+Yrj5IYusVgSY0g
OQcBqpwfjPwxWLsqlkaEdA5YDhA3AY0gXRXoudVrYDGwLim5oeQXKctdPRCI3RnKyq20eCQRbSOA
Ar55xlmce28VneJ6aMUzGvbO718HY7JJuKNJ7KT5vZK/mu1NaxzS7jU0V557S0fx1LIU/3aZWomw
SnK8wm6t8pZme5UqjqHdWeErnVZuxMsYEbtkpm/A80JD86MsxhzpYZCOJAcdOAAEeq4+jd0L7wov
CPJNETV2o/W3hMRHprBDTf3v1y//pbGCT4Sr0EwENvnPKpzckSDOM9pyyHIHdeO30QhtNdc2PGJO
WJF3bNabJtBXjsXyiBlOn2oCqQKx3POVVYZRC/0AIx5i42VQyUEZqTvQBqU8MziatLfHmB9IoTmG
/5nq/6G5Fm4Pcw20BsqUlnyhaH5Ira7BacnrIyvspt6zHs29aGJHIolxj/Et9zeJBqkA6F6gl2Vt
yedQUXa8gIDPKHC8ilX59V1x4dctgWPooz1NQVhmoA1V+QrhG0xll4x73b8deuffVxpqLBoakAC5
RrR3PusQiQfL5HzBoOEvOsZNlULOrSlukdt4nlpxZ0U+KJ95s4KPWXIZHJ0D0EwG/vJCSIJqVZYI
8Dw5eoksQAv5MHO8F0NvExqsVAAugjFEBzMJC6AHBlRmZTIUv9ArYuVope2MX7xut2hfdJu8tnlT
7S0Uwa/P52WwPptDQQqyfDCKevf5hEJutG3juTsBoc/zAAo7pqZOTmKPshId7w8dJ07X+puArinT
LMzpmWVpKZXcjMpegeXaf+j9yGmyCtF6sEGLyNpZVS+3Kkzh8tLBHjAL0Z4PUhnBVMZT+Idm0g66
iGzc/MdQCVytqLw41dGREG5y9jSZ4c3Um9uarJGFLQ52hnbPjRpzu/b5F2QTqObCDIOdlB+NcVsr
6ElqniBw8e/nA8hxExk+gHEglSaNtGWpX+NMIsyl7aFinQdXDdgd/aVkzU5Jhz0eE9uVLbS4YwFd
xJsWbYFEzizphWVlTIHNWOyNfCeMAw22VbLTCbRQduHkptY3QzlmfKNGrwqevU2/M6z7di3FtXAL
gBQYpPZwyHO7rxRitxofQmXEd0SQTou3uvZiGbes8p04vOGJsbk+7MUV/WtNzop0w1iKqIT/z/LO
aci3sg7dYUC/z5rLW5pelSHA+0OchZTW+dbx0UnXt+0EChQCWj9FOBFvnzJa3IRa/DTw6vH6uJZC
FjwFQXiBfB2632W/XpOBCAjU58ACjpBWLeyi3oDEyNaL2yx1oKHpiyc/exNMOIBwXDeuLxzUU9vz
QT65yOOup6SCdhs6gQNn8qMjDddYCxceYqgeoLHcRA1BB+T13ERXF0XIfAYCZiDRWdQ6BhkRBYr9
9ZEskF+AmACX88xdBPlDuTpptLrRgWYK7q3i+VYEoQ4i/hQ9nyzgbmcMyRbNYGCRM2EcYLZ6BFQ1
DEYEhoHxquCy2Xd5Oq54woW9NDOZ4H/A0uHtJTcENLWejhYeS3lct6aDR5B/ZGEMJk6uJojtrUqL
bwzFj9a4VOazJwULqDggRAORFzGJXBMwRWy2OdILUN7y1OquN0tXnUwAEwsnYR9pDfr+tQVYcPpn
JqWFFm3G+26ASYsNblm88oo4ZEg9XYkf0ByBpgfI3yKyGexEJduEc6f31ZWyzmWXGK5XY/5DZ8lb
QMvPd1s6IkiLWhymShN2lyAZBg3t0vjstOZGJ6njx7jw9A8uTOSOqq3eQqiNZjuRPlTM3MVGY/vg
do1MceMzcxuqij0UqwnepVNnQO1E1/DEQ4pE2hVd3UbByHHqso4hmju08Xvk26h0+XXwGunFXhfv
tAb0HczPKrolo6gCIfNay/fSwcRxnJtpkakx5KsLBwAt8hMCH6EpjSN0OuwqI80cra5WnkbLlvDO
ZMA74w0o7QwKOGzSzimDSFd3jIa7uks8M7FWLsalG8JC6/MMfAe3lOwBBqIpYNRNC4eFyAzWkBD9
FHm+0dfY3hY9NgBESH6irRyUKNImy0ZhRE1UFk5e+r7qhYKkG4NUDQI3BRgxNlrfaEvpLkUn5rG2
anpkZkVv9KyA6iDI91ZukIVx46lL0U+Aeib+m53QiRPHW6yroglEXYkY30WCmpxS3TYK2bN6rWFu
MXxFExvue+T0ZoqPc1u5UgBr5aMwUVd2J45+/tkqX2rjWfq7oW6RzkRx+Lpjvywszem7E5Pz8E+G
J6IWbMcxTEIGy62+ISHy9BPcjHjb2u0NWkHth0P4G/wejuWmK+5kYWbPTEszO4ZFVfOoK5wo+14S
oOcT6Nrc91qz8ipYuCbO7MyR1skQ/dQned3CjqImoBBSnJgPjjLUe4iH25oSrkzpUuB2OqNS4NZr
6JsQPWY0ad6narCn4rkXT0Rxcx/IobXGNPQ14POlywg5CgQ5aKaHopl8C05RGlmZhtANmTWrBYPg
MFTbukQhzYNnMA9Vo5aaF3CLb8a0qd5IUakPisFH7dBYKdDefUGHjRlraMxpkX8LNvo0jo/qmAPq
qk2aljzAyZZbIKh1ayf8ePiI6ZADAzsGmhdOAbx9wIL4pi5507tqFeogtjC7PPQGQ6kOCUGFRMyn
U8tUX3HSltBP3pB6p9Z9PLok5YpwuzDKLKcefHZnKGVk2JSy4kELdPJSqjR5N0jKCJi22ITHI9iv
iaML6qt2mDfRvk17Dc+hkccutcIK38Dau87yNQMKVErwQStRuEimV89aqQGajBJg77VRQ36g1gmX
phNhQk0tBfnbxghL9RD0+ZDaTTFXmEFAboSgdVfSfQH3AoFTmuguUHRkx0sVAOAmadUJveMDCjTR
kJXwwGTsDn0ccsg7BBH7zCmaUcbW4l9xUNB9qnEB8jUyujwBy/YBeiXg5mjGDvOWY5LtoI7ABlda
bQtihMb0nZbo6e+yGNtbEzyVtUPjyG83wm9D0G9XkfGVcr/5oKIZmQPNjOoXkJLZcy7yybeNEny/
DVP4V2Jgep+s3AruKjqgfTQYk1yzexDH6M1Uel2Fhlbcabg6e/S+d5mvDk5YNPu0aaPD1PfZHvlT
dU+agX2UQwFOFjUL03xT1dhhSjVo2cEwRi29zYyceSo0KgO3StrsRss7/5aohVLtxoxaAVSFiQLS
dexdaESr+btajT6Ixjjwu041TiUE+CyD54/FEIU3ZjVquoMqXDnZ2VCWqOx3eQ1xvDgMNlHY13eK
MdFnvRoEOBbLbgIbuZar9KEwuqzw2p62AWqQlXYcerX2NLytfnZ8BIWOaWYGarGqma68XBdvMeTK
wZs7e/MLnpKqarB70gK3MpmZmbZheav232Nxp6EgFO20/Kua3FE7mmCsu+7Sl0zjsYzUIeO4RsFf
de7v8q7hZR0jAGqEcay77s4IPmOwXhpxsVVhDgJ0m1ztb0r09tYAmjT6WhfNggsEsQ66DQD9BEOQ
XJ7KFDKlIUJkp1WorTpb49j2Ok4lcUKRba4Pd8G7a0BLmgixVHBcy5lLqiRGTRsFmcvWNs27IjUd
Ue9G/8XX1lRxl4aFnNnMEDsXZ+VkVjH2cJsl2P79WkeWtNTzAyVDm9jAOoEBH16kdaeAxtC2as2+
X1nXhevyLBCRrrFEAchVMRGIlEO5Y6UBIXAsMVpyA+3h+pQujBOE3TpHhh+N2ZBPOd9A2jDyio1g
sIq6zPPBw+SqSv6sDL0XWanH0Ns2DGtNjgtR+5lNKQ6xQNgYdhFsJm1vZ5WGgP35+qgW4mRQliEi
x7MAZXUZMeYXXOj1WKP0Y4C/JwNafaggj7DCj7Y4d3+tyE/DLIzabupbUPe3HJeq8iZiCJ5kpqNY
ycYK9G0XKNt/HhgaxoFbxGEDd7+8XI021gI6fLjGwOdQkxaBhr9PBP33cA18UuArhUI1sjdy2rFB
BYIVIcQ3Itp4lbED4Rgiqhc0q10fztIrE31qeDbhiCFwk73HCF5irQhEAVmkvn8vh9hCDn6EXJzT
dAmUF9BCha8Io3icbLPXfdMeEYT88Lu2K6H7GMTHLKDWTVh3fBcGZuj5fhHchKJXPKonHXKVtRn7
btz0+cOQmKy01apDU8r1YSzlCE62m5x4yhtwLU8x2AIA5zOTB+Z/qcNeQOw1eQjTZ7P7fd3conc4
2XdzlHgS5EaNUNHiBXOhf8uGHQDLU/WmrzWfLp7SEyvauRVhIMWtzbu7spBO6yNkeeJwrQ956RmE
fYbcigoIBxzQ/BUnY+GdyAzSVtCbNJFeDSeAUUA8M/0Itcym4Y8+ncVaU52uBO4LDuLMrOT24jpL
1SqC2dbovSIFjHncJu2KkaUZJBDYgIA3AcGX/MRrEq0eO4LXbYfCXqCF93Gw1iO0ZkJypTSvcFcG
MJGmMc6GHz6qzZqk3MJcwdFQVNFB1jSX7M6XqILqTJfUQKszUjxltfIR+Mkm9YuVx/fSITo1I+3q
ViSV2TCYmRGryX3epIggbsEKlXBP676l5oorXQgmMCwMCSSpM0WOtAXSEuWW1EAarxmhE5U399Gs
YDToB0iggj1vTaZs0RzDb4JfdIYjSOaiySzNluJl6qM8RafEM0rTVQuQLmnhbbHWc7x0NQG08z9r
0r4ou2FQohHWKuV+6mtbVT/r+LYxNiFK2hCBuu6QlpaOmsAIAZLArQtGKT0W6hT2E6yZv3XL49Z2
6L+S6IX3vlu2nwOg9dcNLk2mgZIUkuHoqUZO/3xL6tqAQmMQl2CHGTwj98GTkOiD3caRM4bW6LRm
+/O6xaVDAKwOBxAICA9NJodKwyHnuVWgaJ0HNh3M+yAwtlC+Cv/DyPDwmTn6ELqYMhszG0dL4Kxl
ICfxuukGErVgG/XCCs+eNWTZ0iSeZLblIEnzkfqdEgSZVvWeE2Ln4nU00THi78a1AtfF7OkM2AYI
y4O1HxTTcoFrKrgZE4UnIMyowZvx2FrbQi2960v0Zw3OsiOwgocBwKkEjwQA9c53hdmCOizVAJxm
nTt6+m3oqnvNzW7GTeIyd4KwOQpdjp2j8J+72db9ODjMW6m3LxCinH/E7LFPLjRhIRuukxE5gC1K
NMOG/uQ3vlvfin2+57fMLj/j30fVju8Llz1dn4CLy0Aav+Ri6MTCKq4wfgN3KZK4trbWmPNnCq9N
seRXtBKVWUYxOiRLgFPVf/yINub3X8aB3U87SJ89NkfxI33MX5q76acpIAjsUM//uD7Oi40rjXP+
95Mptib0axENH1GlThk9RGRDtV2aHvNxrdJ/WQuTTEkPsSAhGXA0MGXZyXckI8zBLn6mr8fuTfli
O/2picGWcH10i6uIaNhCjh/YFPleirMhG9lI0ChEUdZqOSSNf123cKlVOY/qxIS8ikKQTJlgIger
1n1pi3TbuADP3r9Elv2L2OGX+fINmAbuVB5ksVxw+bDQRhLqp3nX3kTKis+bzcmbCkAO8D6roONA
HHi+nnEfWXgFaEBA04PaHzLdG9lXjlf2Pw8bUBHIK+FvdFsBrHdux0jSdhSEY/NGIt/wFkI9Wcer
ybYywwxci4fsFhWI8A5Klm3uVnla3vV9AtKyCWIiSaqm+davqBIh8dSCodX0k2dVYeVRjYZhtFUd
j3V0VBjiR933tW9HeaQIzxRiVNG6JIznhCtR5SS1au6jui5n1AhV1pguLy5jZBNBLg/udwCNgH2U
vKA/Qs6pqjBK8EkSD09739HrWtn3zWywBM20qvb61hhbEOx3JVuJBS5dPczPz1MKkllcldLhBKFJ
L+IiSKEYr5abxoqDdzZqeOD51Vo6aNEUR/ILeQvEphc9CTyiUQY5X+QRutG2aCb2YWFCZRZaxit7
Z8kUVg7bE4qMwEBLWycqNCXvkxoh6VjUNzkzi0cVEj8/WaGBOWlln6oX5wHJSHQCAHSp4mUscxoN
okEzdYH6b+9kL1Cu3AGCTN0592TXeIQdG8/fxMdgy1zDSzw4om/Zdq15bGHAZ98gOT4at00f9PiG
LjoaxltofY+z/zCpZzakSR1jErQ5g40pu/fb+yrcROL5+lxeOtOzqdSkrpFqmOpGmWACdY4Npclu
DNdgxksm+Byv6fgfnZ3zTJ7eRr2elboPE0pkbYRpPfRZvDKKyx4AlGFPbUgOu2uqJGsU2Ci9JPSi
h/SVHcleDTx64NvQBtRlWluctWFJ57gWVoiMM0wmE0JQpI+7lezZH8bdc7d/PihpiwVQAMuV2UJ1
tJ5DsF1CKNl40l3TTje9W7udw+6tQ+aQlSL6AuniuWFp30FtVQBwhcCXPSYPnUsRMH43btQH4bC9
5SUwz9/oW3frO4Z7fTtePMvmdUQFDdhTjhtIfgSaRtc0ooRlMwfkNHuJ3nNIVxmDC8JoMvy8bmzh
IsC7FnB0FY4Ygbe0MeFeeNJWDZ4s9H7sQMIyBC7UZwfTZf529M0teJavW1xyGhgg8uVoYGWWjLhv
ozDn6EzA4wWhHxkOafTR1is2LoMFWDixMe/bk+NWaZXC0YSD4wat1q+u/j/SrmxXbhxZfpEAiRK1
vGqp9eyr7RfBPnZr33d9/Q167rSrWEQRx4PpQT80cLIoJpPJzMiIdzWCHoLswF1AhFlFHJNuKA3g
FU34RmtHe5tQYy698FU91M8mcwuyaWwXeb2k1irYpjNT3ILiiYRzq6AaXtCjYqZuEUNaCPrhjquZ
RwygNasEpyv4gjhaQB1Q4JAvJUJzOjpmNw6FV9f3aJG6GSp747I1auXzW6UaFkosqCUD8M3DSCJi
NlaZjYVn4IG+JODcXhNwak9BZzRP1z1PEK1OTf0uM554BbDHlbr2MLWYjTt35T2ko79eNyFwbngE
weQ+musQn+OiBhQ8kNPVMDGNkV+E+kMGMpo4k6ndiGK9CiYAlXGxArLNt/SGxFGmKF8Kb502w/qU
5EclfYvInhq+DQCw0hxXCIqnd3X+0OQv19d4WY9H8ohJGXTXAGTC3Ae3SEiPWFkcGqi6Pk5Q3nXn
G3sfZNts27nx4i4b51HBO3ZC08t9VbafLjkz68Caoe7ByBz5p4+qKNaYZLTwNJA3Fig9F8nm+gJF
mwjRWADbHEwfXVTh6IBikYmnBSSe3sC5spJHaaooeDOyVTD2KRS2UcHhnjNGMi5moaHN3NBjNvmO
W25Gd35MbtfHPncbZfOd7Jrd9XUR0aEGmwyaKTbrQfN8L2tNq56iM8l4WN3hAMq/HgSiiTuwrSrc
+9EnW+eu3ul34a5dwOhYeJlnURckmRvZjxFdsOhR/fkxLME9OY3ZWrR13uHH0MHVHDcdXYiL+5nb
P6QbPCfVL9ZT4kV4ICXe3U/JhxAkz2e29XPbg10m6MrC9vgl+2c5+FoUNK7xMHz9sH+u23kHPczd
dGNabvoIGjmoz3syxOhvN+USm7OfwEX0oYFqUsv2ogqcZ/3L6Daefku3cDpvDpTbR/JYS0bOL9so
6KEhJKHCBtfWVf7cDrjsp6jF6KLWb5fYW4LuFnWv+64LsodZYkxwhtgrHXrPrHN3MR24RFnVrm2N
QJjt1EJx13WXEBnvmCCgU0B9UQk1EQ3BvHC+jTatmgRCnXAhSD8OWaAbVHI7ibYJYA1MCOKgQo3u
gisxLOOurKzC6+66bfxuTG54g9FT9fkh+xIH0PRAQaJzr7un6GicGWXn+ORoECUuSruA0cnrttFO
czHN1+66r/W7dUt25J6mbruJb4ujhugnyTQEtUkH9IKs6cGo3JD/nRu3nHWuw8IuvN4Pt81turcP
kDmYf5AHpIWPQMb7dJ98zd6T53TbS65PQYAyGXIN0kHAlOOfc9tFo7UYO4uRG5a3YXyXNLeASE1E
EgcFbsOEDCFEDhIy0NZxsRfUf2WflRmeziBuM76YMm4Hge+jzgDIDYpz6DzwJYeyG/olg8aqVw8Q
tc58Ut5Du/C6j7Bd4MIH3gdsQh+zVDruwvMvRfLQMKeRPfa0rVa8TPa2st4Nc6/Sp5CCF8BsZU4p
zHZxYWG+HE149PzPLSbFuCjmCHL5vt9OAXCh353RB9Gvi0lT//riRKeOzRL9a4s7AMqaQZqnha0S
bLt3xa39M96Y/rAhG3LvxW58q/5QZS9NgVec2eTeshCmWMikwWYVxC/qtsIVGfuQG0NYju969wD6
sv9xldzbVlG1Geh5ENhbuIA/1Lcs8np32YNT0HeC8Fnz8sOw/zz5Kx4tJ5+Wc5ypI2D+WtgyMVKo
HI3am0xP7wu3XGTyEaIs9dQWX1ipipFiNB628AzrAhUL8yzPeC6Pqf9gPXbPn2eExtpA8Y3lIYBg
2vrcRW1jLNn0FILlAKlZXDep8dLMsn27ON5UBY+4A2QZm9RErDq3At5pdcUjBfwYkKfSwLWjYWBS
JoklM8L5RgNkaR/OMEJDjBcDKKyXf0FCg5VA3QcgOZSCWUWYW4k2zeY8gyYxJXB23WeYoes+fhHQ
f1uADRVFZrAAchb6oa6TkYCZb24cv2x823nScsdTf1w3I/hayADA0c0k2VTCgyjCqq3xjgQmoINU
cg6p3Wl5jz79LMBoDwgfka9j1/EA4daidFVMW8bsUcb6IzhSfFqCliiSxCHRUk6tkPM9WfIpHNKQ
WdGzvamqWy0Z7nWr237+i2EghkJxDVuPws+5mXFGUd5c59wbc3rTz/qtZY0uKYa/MAO5H9wYoGUD
foszs6wKQNYUihMdQ/AVntXorpJJrgt2Fs7uQmwMG1FnMD6Mu9jcbUGqpkRFH4hq1DM2kwNa/3XZ
Qv/M7/L0aVYmP4Yew/XPx373NZNcDEjturHmHqT7UBnCPHGQ1AC89H42o2KXb4x2SxNJXsb+ImcR
sQ0vNwdIWsAnmN+c5ITWWpk17dFRtW1Ix2d4mkx1wBC85mo/jWEhyZF+Twld2EPGi8IWSIBQ3Tq3
F4f6EAJGDw2qsNkOeVBDWcbZVqlXQQY9e9O0xzj+4kSSzrholZhbYjKiKHximPncKrKqKSlaFFv1
9hDFoHaE8nly7GbHrUZJhVcQmtDdQ54NyUFgYBzea8osh1YTTCEJBgI/vBnybEDl5J/B6R+ve4vI
FEFCCPgsbg1cTuerMsoKIwMjvIWaI3RytHq4teOlv6m7BjRx0fIXkQqaD8AsgTyWycVx9iYC8baQ
4EC0xAwwyuTaFtqRskKMaK/YDCikZNDQuHjiOU62wHvQQ6y0zPIzK7IAsCkfE0xDAD5RbZZSpigt
tggpUx1wLOgpcu+9xmrHvG2YiMZIf+XLvCUADa1R27mpnW06UzY6KLPHUsaTM9fNXV9ZMezVRfKP
Gvcga5sPTHilgx6g2cryJUHoB5nOn+VxRxyz3VaTZ/igdjltauUFhI2bKgmu+6LQCF4/GAXAoD6i
yfmaympx7IqtYc7IvtEf+5EGpiYDuwo9/sQK9+WiYsDoCMPyzDHZqG34ZYDWgL5+REn78Pn1oNmK
oMiAeui9nq9HX5c0XdMFkXh8yifHixTFjWXBV3DDoDrNRHdwvaDnyoUlIzUgYIRpMQxvaH6svqvJ
e4guaxl2j00CpjlJvBCaA7QarAMYY7hge1vmWFWNmt2aa32wsptc/9lOTWD+qqdoP8pw8BcPH8Y0
a1lIApDY4Ctyi2vVaVAxFQKsjuN8KLkd6GUiqQaJ3AHpmY6WD9I0iOOcbxIOEVh8O8RalHH26lD6
w7R8Q0/DBeZXck+K/Bv5E8g+rP/MY5+bSrQGbzgLsJXU2jm6jnmvXYdBwutOd1m+xTc7tcJdHqaR
FKXTYEF9bhQ/lZWah3DW24eKjMurpqzWDt2VegvUSo7ivNUd0xq9cswxpM49weD2s1kEZJINhYt2
Ep/YQe0GkyEO/0Qf8not89hAgc8JH/Skfpib1+sLF26kDqoRBBC8sXjiTxLR0llaZiFpsuQwqgWk
T2dda2I3xRjF9z6G2PPnTf5Wl8fVCVocg0uIw17Xw44iCCd58WVS39dMf6zRT/fQZtlcN3VZIeW2
lQsmTrJQzN/BeZRmF+YTRF8CE/qvQGZDVbRqdM/A4J/sHhWddqCacFUDZmyQi3ltJWqtlQLZVLf9
HsoR+zUZbsJ8BsJSccN2OGRGK/mmMpPcNx0rE9N1EUxC3RHjXqY72x8ANOdRGAB1WSZ/Ec/wvvwP
g5aGtsr5mRyXZTQiBfGsh5LsYKlfSrU+VDV6sha57ZfEVworuL6VQkdlRTibTWZd8GDEzTrT1EHK
ZaEBZ6wqRl3Lo1Ghz2JTSSlOmCqzSSzETxjE/8+XR6w0o9UADw3RutGzyTVwvVqYRMw+ZstV9Lsm
fLbIBnOc19coDHXwGPgMmH9Q2z+3GwMuu2YGg8R1lquVIFXos004JBIzoiwI1fX/mvk9MX6aBdlL
RAbmnyrYLaL+DWSD4FfdxJi2kUqnibaNQgEc6DDwjwK5fb6kiCpaSnKWU84hqGND+6fTTJan9HPs
Ypp3e/0DCs/7aWzhrr7IGW0AtrBb5qDfJe1TZVvgBK2mbU6jDVnzr/NKv7TFPWbRJDeiaO+AgEBH
AokzimScz1gNhmkxCYxLt6EZyDGMf5y+OKCz/Gk1AYQ0YNIQqiG8ixIMF9KSXi+rdYY6IXCNX6sG
UiL6YknipnDXKEbOwAOB6UCeRDwd5gJqWrBRWhgCAlFslaa46qF+a0reh8Idw1sfJR6EEZDTse96
4ox2BbaraQWcz+x7Wzv0DtS6b5Fs1rNrGJMDEpEx7WyMgZHszuhp/ERiMhztoY0ldZrLNeM5h8iC
X4ISis2nNFSfoJ2BLABT9k4wsbGayo966pbl03UnvTx+MASKHXSk2TuLN6SPE8V8Mir9YXdTmt/m
InLzcoenKhBlkpN+6ZTnptiaTz4uWMRqHXMYpactrds5gVMhjZKlEDIjnEOOlHaNxqBwRRhE3Q9H
Gd2M7q9/M5ENxjaP+xQ+ecFHlthjq84R4DJZ3fpmPu4KDFvqiqxIIjAD6DWAwmBZwVHmmzCLhnSh
1lBvLjvrOwhytlaI+BFhuPDTyzm1w8+Q6goqRRMI1z2zWNy4VjadMgch/TR7NsgiUN5kNHJ4elzM
cCkOOjxdY+KrLSEEuu3KhgZ4Vbr9EH7+GIPeEYkqUwLHEC7PZx01Lc5w7oAM1azdAkxVFrSzb+0q
8e32mwm6OltrQCYn8e/LtIe1+/CSwyrZlBrnembSxWmYwKqd5y91276RGre0CoyKWnYuVRg7lRNc
3ztBnNAAEMMMDUP0YZLs/EyNepTmw5pUXmipm1H/kS/TdkWutdBpc90S+0vnFTs44h9LvJeASSnq
5hmWevuV2g6u0EAJabDO3yhBahI0n+5z4mphugcouUP44ALvTJN6sB30qr2s7V9RUqjdkKR+qdeT
JF0VRn2w37AmAkP+8PDZlGpxbjfI5lAJOOh2GrlZ1ARhF2PId/q5OuQNMz3QgS4fNOkYmeyzcjlC
3lchsPL4rHHXuNaENO4unTYmeYfmQ9ApXyzTu76PQo8Brw+IohgKic+BBssY6NyBVFczgaaKH2cC
TpTQHS1J3io6DYB9/r8dtBLOPbOtarUOTSws1XRUrt8NZ/VAVKlADs95txUZF+fl41SDKQomHAAz
DSTK5+YsDP/FUYtg2ZhHsoBoJ/p8Y07DzDsoGhGOGeSEO95zk6PQMCB+1eDSdhd1SoOsLxy3wUie
5FSLFoPasYlZRhZN+Jc2Omq5khMLwOeodiF1Lk2pLnmYcNODBhbYSyAJ8TRkd8/JXTy0apa1IWLV
TKG5XIf0aBW03yhLeh+ryn3RGfQQkukGGooH2273Cqlem2a9rUkU+UqJWNPFD+ghGchlx0NF+l2o
ICOLVH2UxJ1LfhH2U20LFy2jqMI3Of+pUzsCRJfFYIFTzE2tFTs1BgLWVP16dLxkjjF/FXrq/BGt
1E+1yHPGT2OKWasAtH+ozaESDVTH+S/o6hAdyEVhKOZDNIIvp32CZtT2+rkU3PYwAv4BAj5y0LRy
yyzyoinqJUIgQBACD+nWJHhaytQXfjfFuTDOCE4poFO4My4S9i431pQ4OJbzhm6Uux+zX3zv3Na3
vaZzt8tH+/7EQO/l8Sa7b9387Vl5iQ/1N8uXgkwvEB/sq+LtjJefhRETPq0f0qbU9AwLruYsKIdX
a2FjUP28W5vWb9vBX8L2Satb26WdLOQLPzZencw6cjiewwJpd6MnFLaN1Pm+zL0319oxj2UwZ8E5
xhL/mGGx+OSU0bIFk+YAM0mFTlNu3vVx8vW62wjuD9acBEc6Btco4cWBbNAUZYWC/TTbJyO8G8sv
YPzp5ye7+2IYuyGU5IqCagSIv07ssbB/sqR+6e0QQgTg4m38qr3LFjdBGV7zp/VgKN8gIAWNDWXc
XV+koCAKq6wAAj5AgnYyF3uzsXaamvGxOzul39qPagAS6694D5m+4Rf7cZt9/LxuUuQhpxa5derI
qYoaMEM0Z9T7Ra8Oc0TvE+XL562gcQeALrDOKNJxkcVsHECtczAb03wJ2n7ZN23nY4hMcheLYigc
BFSa6MiYFsqr3K45UzbbM0jb1vv4Zt6M+w7QW+1bdWN8pK50uIXgr/Ex5tQa5/bgoQhRJYe1foOZ
zp25TbbasT2ud7mLh7RMBVJ0yEBpzsC+wNtdNBim1I4b5PM4ZEvp6t0vvF2vb9IlXgyR6tQCW++J
z1uYpx5UJn+ia26+778QD6MyTIHL1PzsZjys3nfUjz/frwOiBTcOAZgWr6WLul+KYerR7BCj1BeN
HnQSTLnML5gX8zsFUANG/CDihHybO1chbUnYzhMY2PbpvX37Yv4ke+duPajPme/ZQIphLs4DXd71
Dyo6WwAXgvwerSEWus6/Z5gtcQUAAGJW0fplCz4/HRUOWdnoUv8c23ZqhjnOybYtZQRyvhp095hf
XNzRR0YIpvYX4GuzrXVb3bRv5q45OvtVEjp+F5wvv+qf9XGnjdYYpakLrI9sv80wvN6XNxOi1kZ/
Rv3vV30DvSN/jNweYFt0zt+VQwDqvfz74i8u3Uuh8KIr4vQ7cMfRVFIzUhk9Wt8FdGc9d954NP06
IM915XebOYDw5K65Se6zdy+TsWEKjTOiSPCYIcjxzC2RaVcOSp44neZxyLdFh3Hv6TGL/TL81U5+
UUne/gKPBtoMA1OMmhIdOO7b52PbGk4GChc9UYF8nF0yPfbVAwi3XUgRYvRBciEKfNnCSA4gHiqm
I1F0OHcyZRlpg2oQ+NvLcXV7+2OMkKrqZJIEIUGUYygIYNDYswDl+HM7pa7VIbhp2fO7VUCOSHq0
pOkseRxewrNxwQLTgT4DI9QD9P3cTBpbkVlMC47mq/3Nuul9C6jK8MFJXCBkZw+EcweiucqtvYlk
cAhRmD2zzZ3XJm2XZmhgm3jdP8Vbe5M/6Eeo09pwUqf2Vk9v3PpVfb8ejEQf9nTFnMPYWQOHyWG1
K47z+FbJmJkFBwCSAqhEgRAewHceo0gGCNgAjgOJpTaoVTSIMsBJXrTuJs4CEm0X2XCiKFc6M8jd
VnUGBY+6ZgaP5ra/0W6s43p0AuVX5y8+JuDUY7e7/gmFS2TAEtQUTMafcO40wBTSqVfhm1Y1HwZn
3qL755rOP7r1A+9MN9SsrWoRiUalcN8MwI/QkWZy39y+TWPZTBmepUjh+50VTXeFIpWpER1uLOu3
Tg26YPzDzxj0uKL4nxehLK4Yb3myT9TbHlWMwWvHV7K49vpA8CBMvufDdkRyJct8Ras8/QXcZmZ0
ZizsYNsm4aocdGsg90ZDP67v32XMhOwFcFbEAOc00H/cwSsUGkZzBxqqIXtWSzSjD/187I17RT0Y
xq/rtpgvnN+N57a4bQNkQakKFp+X4btlbEtMYM03WnLrpP51Q7K94yIZuPg1eAf2Ls3UQMG/u7Hf
QyhSEpfZ5Xm+HtSCgAXBmCTQk0ijzn1/Aa1uMjssLuMV2de2p81gBU7uIW6x+fyCTiz9rmKepDO0
XZMkLsCGn+vrrjDAv+CkAQRXnq6bES0IBEmADECRCg037rvlmdakA9pNXoTOpOVEP+Y2uVVResHI
n+TuFGVoQOw4jD7fwrwJ//EAsi9yPYItktbHYYge1sXcWpAlQvlik2X9TtUfNEyn5w0k0+Y7oj2b
ZnsTddRt9B9tlkmWLnrcnv4e/hP3Darc3YDfs9LwvRq1wGi1A63LQ5rFDx0aCTkA+RbKFcAixO5c
fvocIovA4BBe8QRZOR9Hp5Es2dQDJV92jlto+1nzwN+Uk8QrFDzqv17faMEBgfYWStoANkM4js8o
VjNql6JmvJfrDP2p7ZJ/X0dJkJbZ4MIXDSHf64QxWNkSsNSG23KJ/EZKkSRw2bOVcC4L7sFZ1Tqs
xMi2dv9VwYR37scysUSZFS5KxrUz9MaAtZiLV0ZAze1RfyT2y9/sCt7okO9lgEMuntjamlpwQ9C5
ayDVMHYOBmgXRxJKxEv51wgvvxPPw6SuICn3SuW2NO4La5cuIDSWgBAurxW4MwrYGCEHDw8wteeh
sSmtMJ0tfDCl05Gx9vtab24Go86h5UG8SQu3ZJJ1HUQOxzoAmI5DmoxJsnObeWplLcSqQBRpp2g0
OjdqUW6dXnu9vktsr7moD9k4NNwQ8mGIh683WZNqSw3OS+R9t8uKKd7wx3ULl/ckK3MhowJpHTh/
+GYiWMYH0up4V1h2UvjTGJegPp2KQOvKb9OSDoiLUSGJf5cbdn43M7c5uWFY03QwwCTr9WAXsO/S
8NUJMeb/VJU3M5G80wRNN2DSgBlBg9ZBWd1gP+bEmKNixD/DaAUYNu19Fb+rOvXSYvFMC5x5JcLR
/KFG+XPoyLK6yy8LQm3Y1QB4AOJP5aLFinSndwzkxz1kAJyvhh6Ew2Eyvg2q99kthCGU2dkQJcI6
f7sloaYPHdjmMaj5ZTa/hu0+Gt5aclhlJFSX3nhmiL+2uiqzaD4hM9DaL+BOcGeZStllgs+UmACZ
QoENVLJ8P6ozxrXqexO51Hxc+wez3CrxexvtmulYk2PUSWYnRDt0ao7zwyoq06EdYC6vF29R9+vS
bsPkmzLv+lSGtRXaAtUDQP9ADgMAc+6G42oDRQDMureqb72d7gy6PlZ6C3mBwQVcRZLxXIYnxg3J
cPE29DYvFE2p0qdRxe7DaSpcy9pM9mtYB9fd7jK4MxuYvnLQ1zMu2PCrFJo11ZQhm69+0eWpSW/i
BVBISelQ5HOM1xyZG3pzF5qlmtYUpW4xK9qjGSYo+z9eX4YwGOHqwMvud/xjG3cSHwa1qcu6SaHL
U/pm/UrCj8i419N9sWQuOFavGxN5Ac7ov8a4YITabjwMOS5EezXcJNtT65HS2rXUfSd7n4tcwEK9
CIPVSHwvaBL6yZ5KGuPDNQ3YMdqtkwEbEstYI4VWIFQAFhdkkrirzr9e3FYUXdq89hzlcXFqlzhP
iqW617+ayNOQqPxrhPtqNhQoEWlhZMXhrPZd8rFqB1WTyT8KNwctfWTFKBlfcKqWdd1ZWQIzdkaP
BRhadqgqdK4Rzd+swbwlUVhIjpDQIkVXEuFOxdgCl4TFNAYjeIi7KSx+skSis7xG2SuQcumr7V98
w39NAX5yvlGjUfZdWlVwh2XXZfsGPJcORfIqMSP0hxMzXJgzQ9oMwwQzIcS6xq9D/FQnb9dXIvxo
6JNAfBWNhAsYtgOC/hYg+toj5HFMNz09qE4IrKZnygDfwsUg+KiYMEJ04OdxY3A5TXqBxUxdsqkX
3UuB3Z+NRRIUhO59Yob995MIlBeTbabMTDYUKB57cxIsmun21V+EUjZc+t/lsA97Ygd8fTnRMthp
abzXB/utXKO/2f4TE9xJRfE4KtFwAQ189EST+8S5X2dJQife/j+r4M5MZzhDQ5kjd1q2iaPjkG2b
CGSVRuWO0sIBc9fz/BuZ6p/18A8YUItOHfRQcPuUMcjrwC6e2ivk67+ZA8SHoBoyroYPsvMUbM/j
Llud/+178lmDCaXksYlgH+F1IC+jsQ07WcVf4uW/hbhO3ILk4KGya9jIW8e34nu1d1xLhsmV+Dg/
cdOYFURDCYxoke/0wWhvKDlYstKV0Dcg7wKMHWo9kEU993BdXeIYGl44sPUHdJeaJRjzxzyMPAsE
ztejkKCLANc4scW5eqxNyQy9JoShrbYZDslddVe9osu1syCl5c5IHh6GnfXpVzsziuEofCxcUDzh
bWxYHR45kAkJ1RcdBJnFL0sWwdnvvnD5ExMsITtxhzTKe90OsS6zfLPLH7P2PXO80X62J+ICGyz5
isIDdmKNOeeJtTDucy1vsKAa9FTQ3fpaHlvXulW2ie9s9Z/XrYnd48/X4wKtNSp5NRl4TbcKCMOh
ahTPM0g23In+qOjbdVuX9HJ4+p1uFeeLWT93tIthTF12RaB6yZvhRYF1Nx7aXbZ3XhXXCcagPyhb
fds+JX4tS81kG8k5aBdFEOSomKQMVG0AKhjndwrUrqZ/JfXtKBNRFUaRk43kwjLgf1kbGbBGSuNH
bi2JC/DTZmm1/fXvKqidnn3X38CzE4/BIFQNQCG+ax8FbfhCS98CEmlNdzMUgsxdleAOjXehKhtT
Ygu4ci544OeqzTGtwc7hhW32Njrp3plfIGoJmxi3d1KwkaVe0/7N4+TPV9XJ+fGowrWLof2A+2dq
NwXI1JrJA38B6b5OReUW08f1jyvZRB4KgjmsJlNZeCkHDCqB6KLt66dcsSSrkn1KLsQQpafrWMCM
Wn1A26nuD9YQovq4iydvcdxO9n6QLYsLMlFex8qsw1643Fr9XVW9kOb5+pdjP/mad3ChZWzyunGY
iXV6npcf+iLJeoRlrJNwcoEKtsPIhKgoHidz/7YuypPmpG6txY/gzwwWkx6T8r7OMYtYmLITdwmg
PD9xXCBpbdKoaQLTplG96cVwk+bR0bKWQ24kh9ZRvRVqx9CCDOisSu4HcQxDlm/hecRozs79vwR3
x6D3uIxSxfBy9UNN421crBttDf2iTW9BJyKpCQl9BQkERpXwaAZlyLlFHaOIc85keplakgk9zVIz
wH72aVUXdjucmOEOtjHYrZMu+KZ9Mm4K2/baKbkfE+IX+q/YkdHkCBpgzNyfziu3KhMvv8QoUHEN
vymxy2QrzH1z2+4isOXscQMd0tnVvqZ7WcdeuH8ndrllmm2vj2CcQNrXa25fZJ4zbHvIDairS6r3
bJQkZcIL/sScfr55EIpbO6KgwRxWbwrwvPZ7V/lrt9Fld6sonWUVebAAmBDs5GnrqdnRYQX4CqI8
6n5WnCMO/2PamrdjHMtcRRQtT21xxw+qCWWlljgDM8m2ceRP1eOw7lDVgWSzyxTrZ0wKXo9mou94
apL9pJM71iiiusmhbet1+T+FfVSGf+b+FWS5Xqzo/nVTIg9hj2uIgACZig7hual2GPs5B7+Wt2Yb
KwTnxTdi34RLtSHEtyMpJZ8olp2a4xyyqCy9HjqYa5ARWcY+j4mr2I82UEarc2NXEEj7NZimZJFC
dzlZJO+Xcd5btc62EIimeTtWeB0AsGLKKCFFwet0ddzFqleY4e5Rx/Kq6Vumemr8kMkovEUXHavP
Exuc2owa8ny/0CQaIrNBfKzs6m6swyfkC5ILR2aCu0tL6IXbVQ/BOgz23KCzEzSd7KEo/FBsEhXk
z4xDhnNwFJWapLQRKHSMLWvx106d3VTGuio8uP8auZhMQiEssbsZwc9alm9r/5I48T5BwXf+0SnP
aaI92iDvvH6ahJ8OgFA0daFOBobc890pAamwww67ky3fWufB+DyLBdP9/fP3ua2Z1XIZFZYgJqa5
s53kPs6AGIighB0uf1P7AOuuDYwCsIi6zu0RdFOTCTwo2CNQWbiRpRRuMvSHJpb1z8TO8K8hgyuN
Dtack4zCkFrjSVG//2deWBJShSHgz2r4vEJF3mQleOkCgQ9GgNy1wbszvCaxpPEjAFZih0CKjW0C
sAZ0DucegI43sUfAkb3lEXwf4aM/f1QHUO2Hm2Jfvkfb+VBuFz/bh25+kCGAhbH8xDYXXEul6xdb
xxoXNk0T5bEXFwkGy+bEWx2oSWX5bsJr6brLC+4qjPtiOhoU/4DlX+CISprGmG8D4joPktE3RlB3
uW3lK87bdUOilycQ7CAAAvyWcWRwhysDE5hZmA6QgHQIjKXYKvm6CTMMsrfrrjd+ARRwR1FASxfz
JqUylINonYBLAWvMaCXw7/ONNVd1KqcUmCFjaAZfz0kZaFPmQAiw6j0cotJXY1BGXl+zIJ5gIA3T
AUAgYBqRBz+SciiXUENzLA+hyeOsP6YF1AvXbQiApBCdgNY12pRM3Igvs48r7cxiQKfKXIyHYgQs
C9b6o63Z5UFZFjyvZ+UBdSnrqCH/8Miafge7BgBc5pi5SQTxrPTzBH7sJwHMDnYgkCPwjeh6IWox
61j3SD9o85xFmQ+hJ3z1xQ1NRxK0BfHnzBgXVAe0gdXahLE5mgFdUujiEbOlrhIvP65/asGNBEvo
pOJlg+/Mn5WyQbHC6ZDXtcuYeXmM9D9PEsXXFmXfLAndtLmjuSCM+9XP1ct126JVYsIUggvoriF3
4AJTGYd2D8g6AqAV78sI3EAlCnCDbD5XZoZwx0Qrl7WysESgdVsC9fIhcifZoKYgmJ99R3ZsTvLj
vlwGcDqiU6ispodZYIv4da8HRhVc/2aiM3+6X2yxJ3aWFIXKrkarK1q6OwtZYwP1q7r1FPCaT9Xu
ujGRc1BQAjO6Nkw38eEt7teW5DMWNXTd6DU6AQmoas5vVYn5N9UofyY5FECqdkxf1XYoJO9u0ScF
mtHG+B2GqsHOfb5UCL4n5TBD7z5a69ZN17Z/oH3X+AktO29d50FiT/RpMfJMGQUYRAR4QgNwF4yR
kWG1DcgoxuHN6Q5DuNOi26SXHG9R6QYTqP+a4hkN1qowaGIgvhkzJNo1OnpLFX+hvellJHzPhnYP
2OvHUpP9osoeqr8b8Fxhig12/3vsuKfHmjlrFLGnB70v7vL7fuO4SfBQbkBJukJzkbUpuh/jLQi0
qIxdVpAOnJnmTkk5mo2ZsOYZXR404pHxse+eSHZToCCuSU6KzBbnPvnYaOvcwVY0TzflYLpt2nnG
CGHZNH5IRwcarKNkX0UmT7eVD2gdRYEdtUWgydKHUQNjCtXular1shHzh6tluSNVHq6fUdEpYTJX
YAPTUKPiX8t22tj1xOAWA/4xVU8JX7Uk85dIclEI13Zih4ui6OJ3Y6rDjh1O/m3pVyXm3ZsHJdvY
5C92Dtk9Q4GDMRdDEOcH31KGbNApAnYF4usI8pwgYG16v2+1HTWOtmwUUbgylhfjG+Im5MFyIa0L
+rtFOKhRsmtWUwNLHtBeS1Etd07haH6ehLd1Pn2e1gFT8Bh6AA8x3qwXSBm9wQRksiA5rot7xugI
gT612V53D+HiTmyw/35yX6RZqYfqBBtzav3ox+wYJomHF+EzEug9hhRdXbH8z5u0oLsG/l3wcF9w
FI3F1NgrQytP2ouieE701Vr33fRSoF0oLRaJrqhTY1xEqQYSxhZK0ejnpl48/jRSaIgBv6zq33PU
NcPpmNBPI8sJA8sjYcK/sHece9ZxMqopM6lo62bW+sPaJ5thMjfXP6Ngchp2CBvsU/EhQTV/vnUr
BtK6hiWBZBpcU3+OEjRdwU6HcQifRB9ocaEypUAGs5DN4ok+KkQAGHAUx4Hys7mpmmLopMZZV9EN
VewkKJJX1XobzENkPZV6AmjNy/XFiqLYb1o8DP4xeR32i07cFEwFUdop+KZaTJ4HkF0MBQliDBm2
pYwrSXj5ntjiERz2HAP6lOG7GtnPGBoORRhC6YOar22UBElZ7Uk/N65aO/e2Gr1dX6cox2BE2YBI
gs79oluPJtrYDSouficH10X45CClAljOdZTIK2sJukdmjDsb64opzVSDsVH/cKIt6XM/T9+bJpgx
znh9XexP8TnF6bq4y7ZdO5C6MEzmqL2R/Ds4jP7i76NNDyQwBsUwG3TuH5HaR3bt4O93TvGsxeMP
UshU2oVLgDALXvPIdUEafG6iVlvdqdC0Awe9n4NxW61jSXogoL7Bif5jgiecLGu1UPMMybt1XyVe
fTPvs+3y0HwxNuaz6X6v/4FaeFAFXWBvlcnV99e/IduDiz0CpJiJa1tg3+HjSdiPU4pasGepvUdL
d+mgXCGbGhTdNwy3/F8jXJoAHnPdblkbRHdeG2tf5D5ZbQ8HwSvm++Lj+oqEW3ZijMtkQaW5NLSE
MTIrrgZOP0OWRAq/GUikAZkGx9PF7DMaLYlFWlQ3lwj4O9D9QLktf9XSTuLfYjsgXEBQAJ00vzcQ
V8RhZSg5246nrYoXTpBh8MLXtE5WHfs/0q5rSW4dyX4RI2hB8hU0Zbrae70w1C2J3lvw6/ewd/Z2
FYpbiKuJufPUEcpKMJGZSHPO6heyUVSBo0XSyD9zJDlJwU4H92fLjdeRfQLeq+63UaVULp604OHf
f6IF7gvrDhj4OMMWsmdQVBQmTL5irx2KnJKoCLZ2ct8CsAZ5em1ZPVt5ZkEAGX+aUKI295EoZIhk
cDcnQpe7LRLIYMS3k3vNuEGiffmc1gLgsRrcvankXkYXCiLG4RAlAL7dVb0rJGATKcJdGAMsQmqv
QUqjtX5epz7DZF/eNd5lZdYCz9ELk3+5m5Jqd+PiBBYOdItG9nOK4eKUfBb2n8uSVhX6fsuay7Ee
5Q2J3TOk1pBUgU2IgAkiJ5usFSR8q+XIY30WfY+k1FiOZNWIYxvi+d6wJDrWCNuR4hI9fR6Uzo3s
Dh+OofcLVKC5G2hRxn6WJTdNPYl+jOhwuYw+k7O20Jfne7+Xbu1Hdg8OZ7DYUsWk9kbeBVvmFl7y
bL2KuO1XE6fjY+AiJNONVmUJDnuy7JcRO7rxXPoZAE/NMtpPuk7hvDbAh3Cj/C9GEE8KB9wtj/DG
7fVlWDSMr6fpowZg4ugBgI0B4kR5vGxT/4+eFupewL8FhRSnZ1N3JauXeUdscAW7jGm5j5rhm5mH
u6SekKxlveGkRvJY2vZerlnlX/4BKx4ajye8nhCjsaPGP0gHK4i0EnNWTlhGuJ2fY2nBuhxj3OjD
PhE5tzV1IU4nGFtASR+9jFPrzuoxsUmC8oEVSTe6grzY6FDzip0O7GYpYChZRDwmt1Rm2faypivX
90Q0d30zvenaJoOmuXKdVF5WvxSBQMTKdYEITMdqS4UZS0mn2hWkCuJpGQBJ6vukdyXdS2w/GK46
TTCPtaoLWHuxW4NqJWiETwUNLFWM2MQxDmSrsn1UviTj0+XjWtXlSMSSDx35oUwiYRrEEFHEXtJf
14AEBV7uPG1tEeHCcvBcrojFvm9luFObm9Ge0gofBsDrebxn1Y8pxGrFx2V9lot0JgUrVssqOKhb
+Zd0lktDq6Yzgl5GlYHaTvFT8/qDCsLcy4LW3tLAIMOrHZi8WM7lgfpTNKezMlps+5rtwwd2EwNw
UNqFuxzSelHHdSUvPZZ2NpAKHng5kmT0yA7RJjlUh8iPr62D7IebeWNsGiG96KpArO3bCwEipo84
j2WmRRPNJtSzwaA6oP/YjYJrtGbd+ED/kXA2uZCqsT0pPSTI0t0AXux2lwfu33ykIxlcmmWBXWQM
Bshg97PLbjLggfxqPOYHr9EPyf+L954K3DsAKMH5LYhDp5cJaH/qMC+t6TCXJwxJApsfaXhOLyu1
dpGOpPCVfrPqNbka8YDo9bdOd3L1qkheu3lzWcpaxDiWwp2cHuS9FMXQJbGBoQ6WqukqS3wpebW1
m2K+vyxszRQWlA5UuhcqA/4uWT1gMgBdhCly1qiouZGWjnMVeSYWWgWntybKgjkrC00xkPA4h1dp
ygziMbihMt2ivcuSH71o8njtA1n2sjWGbXoNC7enZlBN46C3xYD5lehXo7lW4cctdoxFYC1rowKA
C/pHDm8IIfaH1RFjbcAK9BQ/9MCyhKLanRF4mScdKtHYz+rJHYnjLKJK49xoAF7pyC1G4SuAri5j
4oIbKxLCPVrszh7UuFni0fhYj9usfUjC3b83tuNj46KqVGahFWPK2VEMKADuNTXCnr7AzNbcJ1I9
jH7BoDFXzB2W1ONhj6xvabePbjt3V0wWjS6t3VA02VG+MoFCDz96amaGFQ25CiRxJwLZThVMTsnK
jYrKbVLa93r0YWm54OTWkgVARi97T0CjAJHDqcQOD70xXEoK9QSk+6GmqvRgZCE1mERjQwC4IRLG
WUKtYbQtU5YXX+GVQBRk076dE58poN3xL1vEclJ80nCsF2cRyyiglS4bssN0IwNuG7y/NEi8PHfb
oMNmy52EJ+dlkat2fnSUnBtqxnRgQ4f3H+Zu92lhv3XA3tD0SDT3smYksBE0ocBWhtF2zkiGGU/x
UEKwmDAbraYvtfliY9Tc3CnxNogED8n1c/xHGF+MLLuclaYKYVUYbceswK5+vwU37y7WCyqZ82+V
TD21JFm0Xbjqcb+15BFMIjkZSbJssJSGRfv6eQpVOsfXoI0RfLZzunkA2x6dp8pZZR/A6Q6LiqNa
/YwUvaFyayCWsINZTV4ua24iR7eT9S6TwC2tZ6Rsm6RVaUfGW7V6CicdLdWYyqDE/QuDWkgNgCqM
OtzZUKYmZVpl4m5OJNy2LfKCuPtTz40gLVi9legzfNG5LAwYpy5AaTFor0mI1ER+aoPHTrttis38
K2Svf6GOipRXWWD9zxAZRrsepHqG/0wT3WEof9gmNtdFo0qr2hwlA5w2ddbmUa1DikzSe/wWJwUL
bgDMszwr950iyj3WI/aRPM565nKe4coQ3VDEUWkj/5qjH+WUO3Kv++h6Xs8KewrkZ7NtHJKJ2I1W
L8mRcM7LpZM0ZGmIuKfK2ZVlPOZy8JhGs2/iZP/9xwOFC97+uCoy0EFOjSTM0z7QSkgq6wPYypr6
EIk4y1ZLDBjIhCUukNMAND6VEVdoe5iTjOhnffbsKYxMChYzbGjf9DCYKaFq8mgBb/OyZmth/Vjq
YlBHz2U8cJkNgkZ4ONBudbJDsB1xWcLKV4JCKBFhPBzc6fyAVI3xBXwkXDB9Up9TDY+vWAs/+snA
uFInmmNbsX8MXOoKmhEK3i18QB8ZmUnXwv4l5RdwEFzC0p1UMNcyWqoln5c1Wwl5J8I44zenUFGj
EcLybN9PDYIQHUdBf3L19I4U4mwcpI6zpgwozcwY8prVZzV7SLHLHkm/LuuyEulOdOHC99hKclvh
PydWp2dABfhmh3kju3Yby75mvfYMQiWPJCLzEx3h8vcj8yOzag/jsmEloclLMFCSl4Bz313WbcXG
T3TjbpZl9aFSNdAtBAxKbtV07ERzcSI9uGvUY2BrykLokUzaFXZzsF1kQ5FM4IdWkp8TTZa/Hx1X
BP7NEtTjsAZzQ7qD1flToy73iRpd7pQCm1g/N6DVAh4a+TH/7OtyJTfsFs4dcLWu1l7Vsajm9LV5
zyWqUOgfEfyLL6sksCpLEGH42hZrrJ7uTLS4kp5v5NvxPTxgbvkJ8zfX1Sbw0oamH/mfVPQj1oLY
yY/ggqbRNtayAoLKUET7kdrKYTIcYE6ZoF4BIkGvOGjNEpHYdVf1rTrnPSJ7kDqlhNSsNmir3ef5
ezUdhmii4SRwIoIPaXJORJvitK2XsisB4dbINpYkerqvu49vZZZfcGSYpQRIh9ZeJOClYY10Cr0x
2eTpQogG2pfNKGJKEZ0e5zhitDGnOYdAEF1gq3We7+IxdfrYHbUfl73H+tX+Vo3zHmNh500uQxJI
X1iPqp5CC0VUDV16M5fuAec/ar1ouz5GgiEzTEe7JH5tih8ddmgH+UeRuEylgwg1TmQUnC/BmiY2
GHTopSkvffBDWKoUnRuXMyn1AF6jCf9+Z0c/JTZugfX42lWGf/nzrOVNx7fX4tpeHQjjhnkx7irU
sZToAyWuDYHCCzDv6JoUbqHuDRGk31q380Qo5zLihkx5T+CIYejWLvbkiirb4irewX/oqlPfSk/w
IUXnXlZ2NRsAVDnQ8w0Me5/XsJH5BCrEWmPoxrm801CoMKVPE0tDlyWtWsc/ks5q2Y0Sy3nfQxJr
sHHZlLRq/+ZeHUngjrA0zb6Xl1jWAHPdHD5BuhqK0NxW4+WRDN7HWnWbNBpsw8jeif04hzcYTZgy
4OZrmCAXHNmqS1oIi0xsOYATi3NJijSaNVbfcYfVe01Bt8Zyp/bQx7eVtLn8cVav1pEkziXJdtL3
qb54i/ZBNlxD9uxK5JHWDeBbG84jaaEal/MIbUYJCdPgSVrnFaqnVB2tFadsRjA3ghkE45Yvaf5e
Ds7YC2626BdwDgoArsitO2jZlr+I9om9l8unuBqzjk6Rc1BzZs9BPi0aFi/h+GArIPS7C3pcXDdv
wR5XiVYaBAZic57KmItAL8CR7oQAsjRlJ5idMQRuYuQMolaUSBR3ucjYqHOvLLaIwpG0fK+3mL0N
6d4Q4VSLJHFXTMMe3Wi2i6RRwqD0VSxFjtJSMn1OouGKVe8HuH/MSwNBGAXA0ySjnhkgwJf2gGy9
Sh3o7MhHZ9y1onHw1dt1JIa/XWqcteFSqZnNn9haG8YDCQR1xVXTPhLBXa7OGpTeXF6Oo/UYdX+Y
vrts2iIVuKtjJDUBcDtOSi1AIJWGrtxvtODPfyeEuz9Mr61xWM5JHQiIP3OAcmy08O2/EsJH97xp
kg51ArxLEYcS1Zslg5qxCMNScF582aAZtERvlzKWYj5H+o843GQiAL6vQupZivf9zS3uooCnoM7S
RRNTofYWALPG7Q/1DrxOd8pN7SavADN1s47qbnt4DjsQPNP6ShK41NXLevQbuIdAbWEC2VpyPoBv
OMbwEg+105SHND4o2DS+/OVW3euRrOUOHD0JpFiNUrOGrLD6GYDFdK6zFznR3H6Uvc623brOfYPk
75elCo+ZcxJRUBYKwiPSTl85KFg0prMPbq4/uZOMLtnNm/IQXDVe8SL79+FHu3+5LH814zjSmnMe
XaeQbF7ezOH4Q6+eJZBBDA3xM0VBg4lYtEjTWHDQyz95ybA4Z1JGQzBaS5LTVSBQiqgdeMAmpJJo
c0t0STinYpKiUaZFNZXtLBBTjq9CSheRCM6ldM2sy4j5sE/bN6eHIvsQrjZ8gcxcOC4+CjMAAZb2
DDWSQ+uUG+UhphiTu0MS2sxueG1sCsWpXlU/eEheyatMx6160zu2+6xtcjcXVQEEGvPth7qwJNaH
Xx/vKevv7PZBjwXBZl0ENkaWNifeDpx9dJk21vJyI9jc0yjZpsEzNnwvm/26Y/mWwdlGT9RgUizI
iDP2HOcdjSfdT6eAVlX5XuiiuZTVW4aBFMA5AuYf9alT31I3YMbLNSQdJtaYgJJJ7d4fmtitq32U
7GRRD3+9QoTGt47xbCx98WtGOSnafMoZKr0P7QsmtGEi8QGLfQbN7/SbVtSUW73RR+K4UNEE2D9l
JtSL5Xed7a16F5VObu0uf7M1eCvwiH1rxUUD4GEU1lhCK2lr3TNPvo73Wulmr9WPhiq7ZJPs0zvD
CbzLYlfN8UgqFxeMNMOUSQGpnXbAPKM8vUaSQLPFTZxdcWwNKmgAADyef4mNTaaSPERTI8N6srxV
Uq8FRrA6uW240c2JzunrX+h0JJDz+k2vSqkmQafMYuqBICV2gt7AMI7MRGBdq8d3JIq7zbNVpck0
Yx6wt9P7uYicODSvskmw571qgUdSuPus4uq2YQ8pJNtYGvgX7nL5xhAtwqyhwWKA9/tD8f6egIFm
spfhxjl0sbGeyQ0l0U1deVP5AmpIK77CWl0cXA3tA0sAO+Tbf/WWNpcdTGCSLdjYp65k1AGMPZKl
AYbOlDYdDPaDiLzjqj0eyeBOU8Oogm6gB7G81yPNzfMPs/vZzZ4S/Kp1rxZBEqx+vCNx3Km2UtjJ
TQCVdP3NYJ+K+kTsK2HhbfUNA0ZAoI/paLnxqMEWy4yyWL5dyyZnqD+iQGCDq5Z+JIA7tVGP9Lgy
IaDpNmm+B8SfkNRwLY6gPATM4yV0oTN/+vGBPiBFVghHq7GyeKiibm8bmMeZ+8TYd1ijuwllkBap
eptvLzuMtU8ErBQLM4IAGQCF+qlgdSomwy4mOAzyYJr3mEKc1KtUVEFZO0EN3CAa4Fgwz8vPyoCF
UqrqSFuul+oGwNwLjRn08NrmsjIrloA5Ryxno5GDshffXmjBDCDFlpE5MrbfAZ8WyBS4nn9BDHMi
hYsbg12bU08gBUgvd1UF7PI680G/89iiVUPQq7ms1MrZgRRSAxzUgtoGOojTLwSE5Uy3JjNzzD7y
yqb91LrJIZIsaM2sitFQaNcWdJczFiYTJAfAzLEyZ0iqt2LA2ozS3NlCfKu1TwTmRyw1wthgc5y9
mTHJDT2SMiewCsOz6jR5kEn0Nqdh4sVaf8iD6iZNyGuJYV86zOQ6CHONyt1c0ymo7V3aGiKct8Wx
ckF6We7V8JtMg2B3+PSAc6NS4rmOcmzeRnQExUY63xido6T73H66/C1XbhuwEjCAsCAlyiC9OBVV
YBE9atMkd7AhgyWKPgycoECMVlgaIFK3Uifqh62dN6Zx/5cWA1RxnAtWglxqNKXNnX6YBionpN10
VdkK1inWYEqIgUVpXD0gCeDDniomz23QlAyt3yraqPJ+aLzIvi4kJ683Yeai4LBp5D2pGtrqn4Hl
Rfp71OyC/i4WYQWvAaid/BLuiNMkjMNk6nMnfWmXh1TzUbs1SGF/95sUFchddDDuIs/y+i25EYEr
rlmSamBCDDOcIMrj8ZmGQQXuxmJJy2T/aJczLTqiUBPvVQfcpxFdjv+yRa2KXLAcgfqDm/v1YDgq
bkSTGdaFkufONPl2vwdTN/7/gxmqU4nWutYaXOQLN/I/srjXgB6TISE6ZDFA8ufRthgS2saOPN90
s6tp9wwIR43kXVZQXbszx1I5/0eCMCnbKQNiUp4u2HuTmVyrStn+CAKLXVtdrN0qATF+B+NkVX7Y
9W1BMyIHu1BWhvuRZQWasqoCLm1pkne2MjSD0zYtpi8qrVcKJ5Ns5TNqQ+KNcYgQ1WHDaqKZqlXb
II3D56jQWebWUoe9kGAwBM2nNe1gMQtCsmlgf4x7QBo1pmoMC+YqJcvY9BZU23H4Ys8CMYvV8z4O
3NPAkTOAFAF8ptP7aY9ZzRRgq4NKXdk0k+JbbeSxQBN8rFUTAXEVNuFUcOLgQXwqJzTI0I4NYuLI
AJrg5WNk/JGGpk8pC9Qk8O24DzwgXHYPGVyg6QwF9lhomOaRqEP5Nc7Fq6zJiJqYpwbwBz80MrNk
MLQe1CKaD/DpYKe4wN6jk/epuCGG+vv70NP2JqNSRlWLJvtkB451L98CU203XTGv2PS09x7VQ/1Y
OH+x143d8X9+HD9uoinlKEkL78lsgGxce+ztHX5kpG9G87oYBPPeax//WBhnY2MIhyUtJwEAEVWl
o9TIvxXgvjz0Upy9X76uZ/EGc4lIwuEDQVmFRTHO0BQQFsR5WMIAZO3VZO19i8zl34tQDQVjkDJg
h1AIObUxeRr7yU4Z8q6qJw6AeTpHCltB1rXWWD/5Qpyzq/LZJPnyhch9E3nKlepZ7oC5Doq1Br+4
CTzZ/XNZL9Fn4hwdi6W0rNPFYMOHTt9VyiZIBUe3BmpxohUXp3WjJFU7Qob5+BZ7825w0x9YC7o9
KM7dvL0LaB5R/RD7mhf6l7UTHijnGozZbtpahej+j/k0vw23H8As3wDle3+XbyYnrQRfcP04l70n
LNrBsXJWr1Ya1qN7BOPM+DMVd2p/JSR1XhWBsoGM5WPgGn1lRUfBt7fLJB4bJLOywTbpKFNMS6Bd
KxovXluIBHKRbQNTZdmOtTjLULM+Vfsvy4hLypj+ERafeZ8d1BYuimW/GsV0FD1xjDzdzuBNDdP4
TvD1FhFn3vQoSea+XprJndJoi3GCmc4De+qrbEujb9jYda6zRNoEhv4oN1ZGZTm+moxYejeT7CFX
euIBnlISGPJa2AS+J44EUY3gZcT5AKsYU21JpBPtd6d4IwYP63lLRJMUIjGcEwj6pB6VCmLS8iZI
3Cq47hN8ARFI1foHBjM4BpEI0jg+PPdjlsZtneZOmJqJP4BMJ7GTQ8LYk92/RkV23WS9U8vxa08k
v8jmnaG+CT7wSgWCaEc/Yfn7kS0rShKFuY6fYIZu9GRVNIlo9od5tXerSvR1dMNHhdF2Z++GkSaC
CLWWxS6koQuInGlhte9U+BC2+aAbyCw7HUR6LzA2OpWbJv6Vi8aYV9U8ksQ5QE0FF1y15LBNZ7h2
+hZFPU0nmUYofsX9uKuCUdD1OIuIgMXHkw90qGBuw8Iap5sUsqHRlvwVlZGJ5unE3KbX/6J9g9IK
fB3m9YEMe3YhWKx3slzgBNHCTZ8n9Abk2RXYyMpwIJhC5WVF3wLaAb8Jg60RU68lZHdyCPzS/cRe
estv5oMF+HUQ+Cmma4ogadbWgk5kLlf0yC7DOABFpQ2ZKhhry9RV4Gqqn4N2owV+rbozuY1qh8ET
SW+16mRAXytlt8t3pNzZpagWsxo/AcWz4O/iHQ+M9tNfYxftUr1d8tvyKrSpof8OpntQP0kBHdVH
EgCU01NARNrcGukVehgBAFXqfd971fiexV6ZCKLqmoPSsQxCbNAb2mfYy/ZUoo6S4flgyL/n9q0i
JsC7LUArCbcuVyVht1fHOqRGzvB/TTsIo4ZAUutlbrnVN0gffKAtHgaMhG4N/22kim/extS+kWi7
6QGrQkvnPfIAJuVYdLpSvHRX3Fjgv6Db7o0hyRhe5k1A7ys3uI68l8u2uhaaDViqbuvoyp0liX3a
tpOhj0jf8OaD5czxnSWCAVqXAYwzRcO7GC+eU2NoY6vsscedOwUztqZRX5ulspWUVuAcV4r2BD5k
KayghgpncipmTLMyzGzUVsa2sGM6j4p8OwBLfN/Ide5qTSffD73a73PWycRheVS8Xj7L9VedaUJH
LB3ByLjgj0ArNSiT4ZG6BQFNT6ePibhG42PPv6CaINVYO1UQBoMwCGjG4KjgYq6SdL0ZpAOeRqNv
az+KnMqSaDtnLQocy+CONMUUdR3Ny7UJ3dmkqbpVM8CQlz7wcYho62NtEgStiW+NuJiDxnERJSE0
ihu8MCGupgCXfX8rNzkNAZtQbkwQx2YOKsqH2dkbv9hWRLu2FoRMwJYCChIQS6hyntpQD+B51Ajx
E5oZl6FXE5r0icBMVj/ckYzFgxx76lyaEMQhI7CwHAnKc2WnttGHmbeioteZJGuBBYFByuj64N5x
BxrJkk6GeCicOTA3sRI6qpm7aTv7l+3+TAxuHRBiYPAY8tPwv1OFQFwdz6THxZPqXTi8y8EmF7nV
NUM8FsFlXXWlMRTJIaLGw0sKDjPxYgx/DDL2dyzQIHh/odFRmZbzWFqdaq3VLOIG1dFz+zqaDI/F
88NlMataHYnhrnBfY/y4q3G9APUPBiezaWghvZL2yZZ2lXBfcfnX+KfJce2Zu8xqGKuzPkIaKg1d
9jaHJo3yZ+TOUfXaWV5ZytT6Ldc78DvQy3ouBsBLPr5VnIGgZ2xKYYEgkz215Q3pbqf5Wk5u48fL
YtaO81gMZyS5NdZYiYOCQfoYtjrNSqfVXfBbz/oGWbNAqbVwA/ADbcH5MQDuyl1jfZgKNRywOtu8
5Wh8RyD1TPbBAwvpXwxgABxURvFTRV4B/NrT+9UYHQF9KCTJxpWVbDL1nvwF0v+xiK/IduSTVKY1
9VgvX2h8ncdfausqjZOLVrdXveu3ImelhlhNtX6EIp1cOmrfUiCdXTaBNVeEPRjg35CFvOSMsCyt
0FswFKQa2sEARESO1RxR93Ttw381T2UUo1Ez5e6RPcHRtphXQR8dDYTNDAiFHK8jtQrpVG26InWT
UeCPVjOLY5mcJydFqhAUjeFiQ9DuFocubAB/cSXn/sicNrwB9QMG/C+f5cqtXeIHdoA1GbztfMld
6sKkwQIjXhRYERsWPN/8d8IwjNN8aCJAs6+OHuciIAxveoQQA4BmnI2DcyHs4yZAz8TRneFx1Gme
U4ZFhpf4qttpfr6fneLBziig6uo7e2dv+oLaLqGJp7eO6J29VoQ7/jmEm/wnZQD0KQm6FwdrQ5zi
KfTS62BLpevoStvHj/LD5bMWCuQiTjgCMr1MoH9MKPaTqOWG993WhKjpJXCyXbX5JZC4mOmFEyfq
qVeZxzzQhhQSR8yBU4mmzrRP/LsZ1f4CZM+p4GauPQlPjpS7NlE/jtiGhzyA3h+0wzw4Nk1pSYtb
3ZF/ljchfSWNe4NPjEX6Fu5UkKUIj5i7Q0XUlKQtv35Ae92qPmyM+J/h/hVtjcBE75yCgkewlbNi
10BnQ60KSPw2XBL/JDDCrC/MAbggvYHpQCByEGugLPUGk/id8csCsvtovFUoGdlhhPeoj4I9Te0/
WjJf56hi9u1Wnw62+djJO2I9hH3hSU3mmkA6Fe1end/35afaFkBaTCS/vO+UY5tVc46fmrVePD4o
+TvKF4OMV/r0+7LtLSd9Ynog5iFgV0OGLQOhkS/CtDb4ZNqIZE5flnhLzHpH02yuBE7zLBYsUmxj
aR4hcp75L2B8VaSIMakBaK9535bt82SrYLUvyPO/V8dUiQqaPQ3DNHzZedC6APQjaBrKUfgzR0V3
VkPnsoiz1Aa6LAjKaFxjYEfhR4KLTtIy1P3QmqremfbYzaDCQlsgDGkRvxjkL04ORX+US7BIrpo8
GJpWVCydjQado7h5MZTwYEXNix2KoNyXDOnUDPBOX1qtGKmCKB5RMG0naU7NvHOmzE8ktwju0tYd
bcEVFEnhPKtlTHo0ZUWHmvHWYH86+y4p3NCeBdFSJIZzp1ZlFkxRss4BA0u3k9v4UxqK+hWY/L8V
DMwIvpBIGudM86yzbPjuDqnuH8I8O34i7T4T9aLO7yk+EPI1pAAYVcGj+DREGGZr2RFLOicLI9A+
VSR0dRaLrG1VlyMpy9+Pcs94srFil6UdQOQsN++tjbrQF0hLl8b/t7do0QcpBoFpgwqCe4eUWR4D
mwOSUJpEmdmReifIf3YwDfsWUIOCiHd+Z0+lcc+RWe8jAJbDIqamu9KCoaV11ca0GpTOx5gKo2QE
DlNu26KqzfqBfqvJ5VLYNDU1O4SaDXuscgV0kjYtZrwbNIFXOsuEwaeB8SwbT3/wVgKY7/TL6ebQ
d0WMq1VYASWdiTdkTJkqeSniGWad3NyynVETAeyuHSwmJxbaui+vyBl/HethqjQw/m4ClQ3Q0R5D
ZRfmH1HFwIdkCpQ8z72/tPwWx+UN4AVTB3mAOMDueKlxY2JFr5S3gXZnjM9x7Oe9g5z/31vqsYrc
zRsqdC+yDDLD7ou/t2iQ+QKhPfRk894SvcvO1yW+VMRgHyZrFQKPfPohpwlotpYBgkU7fjZk9C43
rbRLi5Am2kFREXUwEGK5JsLNZTXPp9A4wfzdH+uASBUED0FxkJsfifWzrJ5rqXVAOol5ONwPTdqx
DqAepNrYSBBLo98MubZpIyyRYIskqBJXLjSfYC7k8o9blObDE8bL/zkUzrq7ug0LTYJ1AziYqsFD
Qd6SSSDjLOda9FeUZVDMQMmR75M0TUOChkEGwDkbymxsT7XRONCBZL3H+uIGz09Ra++8VcQJ5RzT
kJuzPIXYlmZm+ZxM48aMercqRhrH4KPG3OiAtltSv1foUCfGHy2dr3XlOZOxLmwObmEwV9fmQxMU
m8sHvm6GR6fBOS6ZhP2EhLNzNIAztdKr2m+HYZOxTxDL0WL0wurazPdDv7ssd/VDY+YTrFyYgULb
6tT6C+CfRwn25AHaVWwNs9uqFgDsikqk3llb8OvcMf4A7w6aJYPzW9hhy9H+xKUeGuYEQ4ahpsHr
UNM2QFig6OqTHpXuYKb3bI4Estci+QLN93+iOR+mj5imtxcf1pNhH9f1TjNEwWD9FL9FcD6kGNW0
r1J8PLubgHKkw4WAzElX/splHKnCuYyRFLKaMKhSowTiplv00P7EW4zQHpptsS0s5059tKg9Ujwv
tuzhb0zlW0nOVKqiC8cMo8hOnGI5yU68jLTeyHJBzroaWI905G6oGbS92S6B1Yp3xuxb5YON0JMe
gPXeyNs+vf/vtOLvXWdrmErGkWaK247XhBzI9OuyCIEB8gWVJAlGu1rSY6l8mrRbYRK5+u/jOYle
JoYz4EtP77DW6khWATXqZMVt1zzW9vby71/NOXRMnaD8Cmg8PtUh+VCaWQsf0cnpYUwJ1ZTk0aie
iF5tG5JdDVP7cVniYkpn4edIImcDdU7k2lYhkTA06R0m3dXS1ih/BZ3A2FYv7pEg7uuPthymWCoE
zKx12wNKVO+xDCqaE1zVBu99ABKj0Xw2uZOOs5ToWg0HNCK85dm0A/FCSSP5TWa1082y4Hut5cAY
AFvGntD8Akb+qT3ofRkEZd4sSm1b/dUCrYntdyJGgVWrAAAkUl+wACk8zKSEalJoERxdSDK36TDw
k9WI3a2jhFvUm6hU+n9hFN8C+V3oqCsxNjpCYF1uLPWmAdlR+Vu2nhQiiImr3+tIEPdqDiWrDqd6
0QxoMqRzGbDc0g9VcexZMPfzxSHBGzrqvpg+QJcS9RPO/nKThSGLOqR8BY0crD/siTP5hNF4G9OB
pjvjevRvkv37XeDaTv/22F71bnZlbGq/oDhyB/V3wZU4b0UjVB/9Jp2r/1by2DQaaUHJe/smeeFe
23ZX5X32CmC7q/kmeY13s3efytS4q69C8JIiORdkhuflyuUnLGs2IEkEtx7PI5E2FSA67L51GOqC
e20zuZELwqHB6Tys3txpVN1EggmK8xotJ1M9vTUsC4B9YEHmRzg7QNV7le/YnfxWu+/gw3GZA8Z5
N9rrVzj1rSGwuPPtZk44lx6NtpbYdjFA4f0yN1N6AXPSjeSM/nhnbPCMPWQ3QAsTnfNiXmfmd3TO
XGoU4nkbVCnEok/o1p5BgYadgraj/TzUT/qtRSWXXJuu7KqbWuCkvtZ9LsnmvFTH6lFmGs4buxn+
TF/M28n/eCC094mr7OU7+dZ2tI3uMpq+PvY+MnQRUO7qY+DYzLh0aii6ZiQBfgLAvxWYWOc9zHTy
Jefr6hV+/lZtzL3mCVf0V8/dBJwTWqhY8uKzYcxAsDYccO4mBV4exqUwb0GHN80H2JcPIsGrhGE0
Kqmd3A/Q4hKkkWv5gnYknf/qbYb1RAvSA1Wn+uCpNvsLCToADzS0zkC9zS85VVIWw5wn7EhniYNp
YycRdjTWjlDHUBUGPEDPc4a4rRTZmMQyRLTY/3frLZx09wHLufosXir6O9yFT4xGu97JXizRAa4F
2GPZnN3oraLNSgDZdjoAO8UJCzdC6QAUj5cj3mqJAHN4CoI4EE3PKIjI0DRpDdJrR+vp/GnTdqH4
/hmiX2XcZ9RoHDDIOuU7CiQjZRuhV1rLjo7Fc4YCUrQ4J9Nyxowan9Nbep0A3xRwMdgSpJaT/tTw
0Mhvfwm0XnsrmtjDBfWNhql5fj8k6YYkqEcNx6u8mBm10t/EPAzpU6q+JIYbpf9D2pc0yY0jzf4i
mnEHceWSS1Vl7YukC01SSyS4gOAKkL/+OdvsfZ3JoiVNmsPMYbqnIgMMAIEID/ebwd5Y6NU779zk
IuEkzJIp5oHboGF+/jQcMJD3ADbGW3HMD9LxXWg53zs5LiAQQqMrmUWY7k7f0Lu57vpKUDt4G2M8
BjVavFcXmUfctGWqajTVlftWVQEtH4S9R00ROmwg1n/wtjLTlQ+MyvY8Tw7QF3TRFvZMc/S4a9RN
AJTgsFcUADc7zgY8hKA2c921lUMHAmzz+DgKbY6zBEoVTLDB1kGtjqb7zhPjd7DnbGRTq96cmVh8
RM4GpNogyAWlW+131RR28mEY99f9WNn70BSZW2qzWDQmOC/TBLfuM4sJGJkslEKTPOrhDjS14q/X
7ayVXmc1HsxI4c1goPR0aSgxSqvV+q6B6vaNQnoIvt/BBjGan2igdDl6xUmkL9dtrn0jD4TxtgUk
AgAJC98SKxNZPvRN0HrljsfiWJBmIwzW6lxw6z8b5qVbk5O6vMhhIxdA2YAM0mqCigu/s3ZNF06j
n0xh2u3SZGP8eC04Zu15BDmwK/TTlUS5YNQDVsQa7+P4F1MvVf/7+vKthgZ49yHRgk0FcNSla7qq
Rj4OQwNuq9eaYmTRAtdphhv2/bqddVf+s7M4llPO0A7tYAd6E7l1b/f3xhb74+dpE3wjD9hGVIAx
0QPN8EtfNMIKFetz9JXV05TF86Br9d5MVg8YuZ0cxmSaMK8t+F1lpMeGWl8pxmhDPiXl83Vv/xX0
WySK+CkgNjDRZsFNv1hWw4bivZGrJhgKlRR+S0n7Lqs0eSSFEj9HmysTdGmClD406fJwaLl3n+Yp
xv56La8DHGj8gD9e7TkkC4CgQV5yp7xWEr+hblL5DHzMCcV0INOE2rOqq+9EmnRvjqu7jV9IgaEt
PXHYI1e280/i5fSjG030OdVI3hnF8E8I8o/+icW5gQBufGUqSCF0ZvZQ9XPJKhaj55v1wHZQKql+
y1TDo8nzTD1KgKN/NHiNl3Nt9OaN2ffeFuPavxDzxfpRzAfbmMeAlhzI0S8/pdS6afSasQm4q4Ep
/A1LHEH2YjfR6dB6hm+N4MzJ2I/E+a3X3QtIgfzUzD5wYYSlA0QKUKe8+ZabiW+3EsPHBrppw58y
S0BrfG6nmSgPzxNki3ArACDRawff2OzYrQQ6parUjSIf10Np5Xq9sDJv4PNu6+Tx3tFhhbZC3oOy
pUn91APe1dddNh113ubPOZSiEgKkDITEHq+bX923kFMBdQbAc5+yOQwiVInuYd8CGHJXGMA/a/wu
TpK/uAbxqTEoNkurY5zo0ktHJaUrsqkJ0p48CH0IMWadYgxlk6djJU+jmMdC3UIHlAHP9EtDU23I
gZTzeUdHN6J9ge7U6IJKAaCflyZB0jgllRmYhSF912t5ZPY8eb2+pitn7qwmN98ouLMgWXP5G+ph
zKDzNZ9TyJeG/ncDfgHbidQWf+iWncW11VS8FBZAyoFhFjvq1ne6E79nhXcjoYgdXPdppf4EZ3Dn
e5DemfPvS5/SWIkim8O0qVAutF4yqGBD43SQUFYad9dtrfl1bmvhlx2neIuOsKXRG9rsnbQ76cld
QbZYzlbtoL+EhB7lQoCSLn3KBpzwE5RVoMpngr/NROrsaK3xm7o9Bm9ch79d92sllYEoG5qLOEdx
UC9JBrjK2YQ5Omz1EnNolnwu5VahbGU7X5iYXT47TYbOrulIca7KusKMqbGjxhh2Q/sXRyOG5TH2
iKwF46yLlUuYZ1TjvJ3t5kdT8kDFL5n26/pqGfNW/XRHnBlZhEGZpE4LfGsT1OTfvoue+yr/wvWj
YbxZxd7xFLAbgezue7oHQP+69ZVKMhYSbx4dzEUmpscuF3IC1Q8HBg4ptdv6xD5AtBNc0/c5iqFp
2A5bomxrt4CBvBrouBkRs6S7KQfwdIzNHPJCHuPM3htKfQOm4rZKhjvb5iArsY+OJd+ve7kWkTNH
E0YwgfrDcXnppYgTLXdbeJkp8OuY1T0mbf/85J8Hzf7PxCIxLIastNw5VBydPQ16+ZylM8B1a8Zz
LfDxtUA4huKV7SzVFVG7yqFhwHEWNjSEqtbOFNORlmN4fcHIWlzgBYRsYFbPwyj35YrVBBVZ066a
oE+NuvILig/mNyDJCfUyb5zdkDruzhtq9QIyz+FeFEUeFmYd41/S8CN9prNu9Imetqafqa4mfqea
KtSdRhuDJs1AGAnZtpOGAmhUTKbYz7QHwo91Xd3FA5lubICSP9RkZpgcp3H90cW0jLzUAGUoxhLY
nWyb6YnaUry2GZ1uBmDdwqETk+ejbkIwijp1+L9aQmSgA3St0vETFDd+WlBtHKLKrKqDxg0aJiqN
Hz1p1rgrTSJ3ha144Ah72Fu1otDSwjwOWirpI6if2U436hgyUfExrzTzSDQHNPeTteOCjLtJCgqY
Gh0fqKlPGPzQ7DunxmvLT4u+KiOL5/qTpVwOhk5lW4dxaqf3sXGN0pckE4/WhP64X6i0i30IwxeR
56TDqyqUse/rMv+qJcwIxp65wBxpMYBP17/42psXeCokFTjoMKq6fICaFAo7BcHDUCc2uWNxLe57
2XRHiEDb74C2xZnf8F6FQlPePShcM+6rbBw2ttHaXQWGRdRhkFqAqGpxGIJAMNO5hl/RZbpfjUNg
yxfLi8Z2Ix9cu+fP7SziGwtojapE9cVrEojt7iqag4YorOXLMHgbS7vl0+JogB5uMXQ58he9ZH4P
8qIUWOcyqtuN7tGqHUjCQXfXxUNweZb3Ce0ss4VPVpeGFQ8b5yRszyfG4XqorJ2m55Gy+EYFempC
OvhGyL/uVE6ec97vr5tYuyfmeRpUlMCRDXqpy+NH4hnX2qjAAuFnBFMP0rcKYy4pCKS0ovpRYYwn
zryjcLfat2thAT4SVMoQephdnP/5WV5BqdQGa15CbtyZLKi0xDdRbsyKA1pzfxEW57YWJbOyz1RJ
BiyjAPu5D8nXcqe5+mtX1M0zoOrW3+yss2x9EfFJWY9tQVA8c2j8w8Xr108A/WqbwvNlRZ6vf7/1
UPzvabAI+RFsKTWIpubUFpKSid+4eSTM1zjdWsTPHwwDzzPuAi3cuZ+zyF8aBuFPaPaWgVGgLC5f
LYBXEudZsy0UCTd4Rj87BYQHfDJRFESFfBkcLC4HOhY2EiQPVAK/NSMsp8devf/p0oFnxJgpMMA1
a2OQ4DIER0eCAqNyZhIH9ZRZPyAYdxLcC2t3Czq+knnO4k0zK8VcU/30iKztxC05gSkw/4Sqvxks
VJoOFFejfWs4gZoiF5QJmfyakVvcu3/uJ4qCeDs64P/ChXPpJ+3RfxYDkmodN2JK9sQ7YsIehaAt
zYbPxxUeIkBjAPFv29jbixDxLFYIOsIQaM2DMevvVWI/Xfdl3QRyJZAK4km+5AA1K71JbYfzoB6T
IzIZdCoG8fO6jbXom/VMQEOHyvQn0HOS9syzY2ibT84PD6QW5GtTQ7NDbpj5nGDq8yfREXmIdPDe
XX6WpM9yCbwrVsu+rWp6Km0SQvt24+NvWVmcfWAlkpbBYAVog/3EmrvMsf8peblxy6+uGabqsW6g
rQFD06UzHXMyWg0wk7hfGP+hitiv23BTTHelsI5F+z87GMi5tCPcrnIyCTsFb0Ot3k/qm1XdTCmq
eW7uO/S+woR1HRR/jgO6tLsIbbOmyGbj2a7dRRDrC/hAcVl50aDQXbaekUoFfxyFVMcB6GIkeBYp
XuxarmLWqS5HjkztIFGo4AJ9FFvvsdp4eq98ugtDixvEhTyQYY0w1FpF+YImoXkEk2B1OzbiW07S
rUHkz+8dHc0JaNZTVNQwBrrwq9eg3GtYOCRakb/rNYoJSd/7UKLzkY+eLBALxLb5F2uJxzDYHgBC
8j5xS+bE0DyW9RywYzeQA9DXaUj56Mf1H/dfME+LAu+//K+4uRbOsUE2tUdwdICp58Yreeq7BhiB
LDyT/jw6zokfFoboqItB5vBoBIsFM18H+mQVEWu2ML9rN9cFw8TiklRxCgBeCUPxxMM8nwJL7loS
uWMg3BsDBRSRBrUWttCV7KdbZm0E58rxRU3o+uHTYcrPWZYxOK1mXlAQXFAoDRlaHpmjHRlmtZFF
rSQ352aWmkax3RuFVsBMkgKLFX+TVv1i61XYmcahEltRsmptviFnmlNwfC0OS6ZqpUlvglP4Xrqo
bnX7B2O/kqENU4xmXo+UlRsTBXLU4UEehbnrfz/wWaJtaK0OLl64ZjH+qJXWHam/X7ew+o3OLCwO
kFofm6SksECyIeCATUxG92znxe66mVVHHAcDhRZFRNiLVesYH8tBlzg4vORJJ+rFYhvPuvVgx7AT
KO4xPEqXtf6K4X8uKwfBruLneGYtrl4JGAZs4XsvHKX94YnYJ/JLx7uSl93+uoNrBzG6kCiAzrkH
SuOXdxu32zp2xpEHmfeQuXgZyZ+sj2J92jgN105gC3xCs5ueiTGFSzuNU0rDZCD8zSxygnpFqCrX
j0dA4mixH9ArY+XWHbMC/QM+CtPR6AtBIAY1h0ubxSQ5l3PZEZOiH3aiji4r+2+ksG5F55x437rB
ZKevbkOemVTSd/LUODa21G/isj46dmPtRFeDJciw3q6v+mz5siiMLhWOl3kwCoROy/pbIxxDshGt
sEaiS9gGqM4m9U6Uv2KMpIz0tU834njtM8/PbSBx8CTAV7hcCsyLO8xtEh6AXcSP+x+EoKw1Yd5g
4zOvOnZmZ5H5eTVJNa/SQJYyvHXqceBH3VFodh4EPRliJ+Rf3H0APaCaNO8eVJ4v/WIIXi2WKVJz
L0MxCUwWgIq1jbHh1tppc25mXt6z88zuuqw1PCyfSx8lqfwOOiUefb0eFGtbBBUDfKY5XoGnuDTi
sbYEMpfxwFD3cXoqG9v3yAGYno5H6fg3C3dmbPGhUr2p2rLIcOrYul/Xtybbt4XYWLbPxPTgZgDa
Cs+ymcXJXtazwZ0G9hwLZ1tdt76TWr50QY+Ayo8vVXY0q3jnSBuAdlRInCwPDBCrOvyUQ/ZrgIrO
UEu/dn479Za041qUIp3ECDrwP5jYXUQNjvlYZikedLwjIQj5scN/56LdV8YbnzBLchJleP3brgUQ
yp426KTQasK+v/y2gmgd+BsLfNu6zA61XtjAl6TqVFmF+zemsO7I3qmO9tbi1LMRRzGncK5qphMd
QY2o9FeXyJfrHq0gyTFYCCsQFgHZ+OfZGNCDlQC048XKnT3J07ehY6d2+DXG/1hSHr20Q2u81wPw
AL4YTEWO2YhQM3V/cPqt8a215OZ86yx8ztukhXoDts4IWjyCyVnI7KXVXcfezOFvTtL/Ns4Swz8A
XCeLBKYS46vwDip/aszXWhyvr+7qeX1mZXEtu1TmqnVghXpHKj5G8QBNkEFuXP5r+2CeMpmxcDpo
SxdRaSfoa7ESr7DESkLa/9JRFIU10kLnWWM79IADb9xKRNe2AkX5gQL6hDLYciuwrDLLhuDkQRYf
UeBzMtToPfJ0fQH/nVlZXrHnZubM7uzI7ow66zUKMxq6lW997gwAWrWsy6LBIeOLDaG6eIcJdO74
gD/0ZSgMOnzHWSWB6jASaMp5Q6EFSAmM6tkzte5d9QabuUYBk4IgAWA/uzEFESltKvKjHCf6PLhN
IVAJMLyXLM7ok3IxGz+Ucfu1xl8B6R/wc1+K2lP7LgW+cZdo9tCB4QkS237agWTqqZGodIXYtK0K
sqyuvMC09HwnU2XxSAK90+5IW7i+nCYrbBsiHkVcTyUA/AWQyr3oSECUI3Y1SObKpIMKZGtXHEPe
aS8oiI9kfU+bzph811X8H60n7Muo5yDqYQT8xj6k0/GqUjZYdHhbJ31gZ8J0b/KBWKFJEv1F1oPK
Tr09uo9GWlIVQZdZosOizOIhN1kfgvc7cf3Uhl6YXYAYFEqUevyeCqrIKS1BFAg8mUUe0BNujmnS
kJ3KBmQHoy0yfW9z2rkBHTPyJrMa4qd9PxR7o+mqXWl7gu8y2rWg+GK2vAVpsfoe62nWB1JpIkod
UxQbJ+naJjwPocU10UxyaoYM26MEVVUb3/fxM0HRx8tfr8fqSnMO/TCQi9NZIgIMYwtDbabbqTEX
GEf1wKtDSqJM3431mwc1SpHdxuRoaYfrNld34ZnJRUajMKRAuIaKSAOOdmHWgMCm4ikR09frdlbX
EEwf4JkDRQb2/OU2pG09DbyAHTSIDxISC1WdvWWW+yx6ufG51pfxP1v//vOzLa9GLpkxl4In92B4
P/TxqbNZMHrfbRFNU9TmT1mzJSWx8siYwXVg/gDVDDIJb3FSg8w0acAejiIdPSX1YyVPjfqZpN9H
IFec3YgNy16xz32oD2Ls0q/MkOVfuuLH9WX+fJJf/grzcpmhFuXFXYpfMeSYIIhfmjEPua6CeJ7u
+khZwLbakZ8DCBZnzPn8wkf5feE3d6A/yNKOBzlG+0Wt7WzmHWW8ZWal+Ao7yNRAdeWCcmnJGhTL
wRXFVOEmlO6LTYcnNqTNoUvpjWuxyi/NXAaphUdex5ojq+o68oCp2witz/mFAdo/jBQBRgkNlyWJ
1QRkqmBzJZa17Qm5bLqPS68Pu1HrfDqNqMY6qfnnp8LsuYvFNZA54wdcftPYAG25kcNoWQMM+ytP
R99q8CW1r1r5fRjvITE5Tlt9m9XPembUvjSql3GRNDYCSTnTITPcL13a7yrM3V+P15W9CufmFgQo
jaFHtqx66BAOiSu7RT0A1Gxled/Q1xLZRolJDMCxorI9lfEWf/jns2i2OSNrsKS4exchWwKuQfsG
IduWv5o2DzLICsQYB9vCfK2u4ZmdxWaMwb0zoheLs7W9qYofXRkZciO9mT/DZXZz6coiNpqM9uCj
hCtd8zTpla/GLQGPrcVaBIJntsRJOZzIQbCOm+KYM++JFLcetDD868Gwenidrde8nmfndim8DC0W
OMO9B438o7WuP6mjhadLbNxJI/bbztwwueYddtRM2A8gI7ioLk1Sq+6V9FBhNjs7TMuHkd1zoMit
Lbn3tVA4s7NUGpJpa416CjupwW9dg0cdRrqnIgmvr+CWmWVkq2Kwex1mesh9U0iEpGUTinJTaG6O
3GXY4SQiYKAHyRTSh8tlk7UUDDhrHggmMQSUyNjemV3PRmAaO6s8QSgFNTOv1u6BEBsiCyQ03zxZ
DrdmCzpnXzYg+vxzz8EriCF5C+cy7qLLXyQGKijTwcmbuJhAaMqiDZJaxlEvjF9/bunc93ltzqKU
WI2NZwJ89+LhpYqNf1pih6TaeFav7YVzK4uNbfB2EmOML0nkB+2Eb1QQr6ufgHZI9Qmp5xe07f/C
Lw8FJ1RC5uRpYTERLBepiRI3Y168y2rdualA4YneZuFsfKy1U2uev8M4Pi5SJLuXS9i1RQfYOkz1
vQWmn+qRcTe47s3qxYJuGJ5SSKcxbb9wJ43zDLwP6HPUqveTeSjpYOqHbthZXWTQR9NN/a7/Y/AN
JnINC1TlKHchBVzY1DSqj0KhuI0JAQCyQBcyjcfStiOXdxtf63OREKZQpgeEDm18wL0vl5DktG4m
ZnJ0FEt/0sJpSHzD/dqYJy5vePN2fTXXjslza4sqISllN5UlrKUoG3t8b+kd6iqtX7GNFVyZipqH
mvEfUF4DxbscpdGmpmj57Nfo6KHndDuLliEDmXPXakFGjFCOH9DRC8ZaneKC7OJs3IicNV/xA1BG
BiPmHD2XK1uWwKApiDxAB67dxeXP3kvDEsTlOmUb33Btj8/coRi8ovOIhXNpSQPqzaUa6L1pZg1g
Kplk48fSIBiWaW1Qlblj++CwRILWBu1JPAeRI/7FT8A0HTIhdKfn2L38CWDW9zg4RWdIy8Pgyd3M
w9w9Ot6dlR2lYj4hzcbeXwtctH8gM4/x9bkrc2nRcxNltAWrAuV9nwxksY8lyNRbI/WJCpP2zyc9
cIrqeJfMMYX23eJrmnUloMiB8QGz9+rberS9G8hoAKCm7IxFFqog+67z2k2c7XwDLm9IDONCbgL4
U0jVLG5Ihw1wNCeovvLYtywJgYSXmvqKf3PGB5Zj6vjBdfdT3e2u79R5+T7bRTXNhdg9iN8Wy2t4
pLcTsFgFnfZds81bjuoIT7Z6lWsHOBJ21CgAULcwAXX5EV1QaZsOCIQDYqZ+M+6r6lFlT26Jmto+
dQ96e2eau4nZgUQuZXwt9Y08Z6Wh8G8nDwrT84sb01yXP6CaDD2nmg6w7b599gIZDbfGrXvkvn2I
7yAQCEIN/ZYczec/Xd3ZLKAjKAgC1LZ8OcgkHkpp2Zixqb0PIAUPRuWevNTZcm9ev8uveGlnkWMY
TuXVTQE7KfTu2/oNHJtHF8OfrTniIgNgXtubQ//SMrDWydYXHUOBtni77uzn4+nyRyw+sk1Kg0kd
w8POaD30cRowu42ywr7T3ATC6F6Enk1Ywfx1s58j+NLsHHtn+dWQm+DUrWE2byxk/JYvDBKVWwxE
W84t9glKBl0yUFhpisCDG+oNwH/L+jLG34v8NlZbb5vPt8qlV4uA1Ss3r1PkjkFjRyl4utOA0w99
i0Bu1YoDCbOZAxBzvItPxotUx2mHwRsIFOhqD10d2YN45cv1L/TvaNen8Dwzs/hE4+QRPDphxj5N
X0jvWz8A40euf9N9uMfuSTy7SEZ+aVu74vOZijWcX+2AKMzA3EXOwxLSEkjEYPdhTtoGiPSm+U3c
kJgPQ+WTIlQDqm2H677Of/OTq2c2F5lP0rUWGQVsGmqXZ7+V0/tzBpLdd+lWyeXzzQiM7gzhwlw4
wM5L4HGVdqRsWmx6xzs1/NSnp8Z+6MS7NT0N9sZargXKua2FW72pTWNfwZaNwdXUjUQc2pXwNXm8
vnxbPi2uX2bYrHIxBYxJ2QIj0egDVP8w19xlvPNdbgVu70XXLW545ixAmpNM+rpJ5lUUD1Xyiwxv
bMp8unUDrcUF0jPMsKB4hSn+RSw2vNClRsAP45Dc94p7V96Ab9MHfR6mnK57tHYgnptafCtlF6rq
XZjKs2NcfdfJ0Ul+/W8mFp+JVwKTlg5MSEOhr/KoiZ81njDXjax+mf+WbFkDoS10LWNjjjnW2+hs
8AaQYweIn9hzHwwabwnDrcaehTEZcA4DW7Os7bid8BooucCeMt+nLEvQD1BhI8dbveD+2FofLv1z
sCf2MKq0eLogK/qUIFD0b5JGxuDdqBogFnGRgPc1DQv75S/WEhNcyDCB9/wEeU4qo8EgMMHwLZfH
AiVMtBmolgRii4xl7Z7EaY7nARASmCFd3JNM2lnbTljEevjeilsgPHyr2itITDQhepGG2gj21X11
Zm8OorPbvxQ8kaaCPXM6VNK3zDDpvhLjxMW36yu4wvw0j0SgmYAJDBfP9eUONpnEyY4llCd6j1qE
8ZEfxIGdmpvizQhazQfB1SNk0n/R/pD/0HYb5tcus3Pzi11ttWmr09n8sKvue5BmoLr6o7jV9ixs
D2kVXDf3ee+h0oJpJ0y8A1AERb/LZTVLDeyoLGsDcEsAQSu7UzyFo7lx2q9aAfcwJrqwrGTZC4Jw
rWOOE0pvdXZQzp2bvDUq1Oj7dV/+RZ9f3skWaD4hKomaLeA7yxf6KI1JlRjgApWf5rPIxH+3e+PW
ujdvwMKZ+NW+tXwdJSw/vSFHFkLC55aF9cYj6HOk4ldAJRfvO+AmMZi0WFKbZtBVxt8uwFo4hZrh
l2KXVo+i2YjU+Q99cvfM0LzqZ1tCekmKhiPcVdZPMBOVA/RZfmws6ZaNxWZwB93rtBzO6E/dXR24
R29n7QcsKwu6Q79L9mkgonzPfeQIYRY5R33vRfZp6321kllaKLwAmj9PpswP50tf7XGKpQ7qmCB5
b35CsxqkbA/uPvG1XyTiB1CmnIybcQPmvYK8vTS62IrMoYqZs9HuJ5DlIfGnQ3PHfPvY7rRvzf14
uL7Ya2t97uPisjW8XE+1Aeay8Q78DO7ws9pCLGyt4zIL6oVp1u0EG+/i6J2IXz5pvqH78d0HhehT
dzJOT/+TU86i3qFon3fmbNAcj5lztPS9tpXZfb6KLj6Ts3gUj2VF4riACfJifSB9DIXPXvmebITD
Gk3peQx+oo7UMVPej/P3OTaVb4AXLzB2xc5+xV6IquO46w9vXsT9ZF/4MdukDDU/5y2Xfi5eV4mb
xHY7h6OM4iC9s++7Xfa1jPC6ulXPw6HDHiTYi/qRHe9/q0fzAfrLEfsRI1C3lNc312JxyFU6z6wY
9THsxz6ywvQu23GQ5e9oBLrwH5A6ftf22f1LepJBtt96e61UeS5XYnHyUWd0nHz+EuONG8V7D8XJ
2zEywB346w74m58Yl3/yDnTjbTSv7/K8RStpvl0wAIU5v8szSGj1qHeG1wSE6fuiK2+bpNqgwl07
As5NLE4c0MDpaqaMCjCIfBAiOTDslrrnG+DetSsKlxOGxD0yz7EsygHEKjr0U5GNVtL5nqcl6ikl
Adg0dZ6l7Lwdd8yNi2Rtj4J4g6CnA2ZhXM6Xa2ePsQd6iPm9h4JukdxP1N0PQ5ROxxSoX0wil/nG
wbOWc5xZXMo8xbWjj/0wv46q96SqI1WzbwOfNVyHrVry2saEfOA8eu+BKG15OaGCnLN4flBgYug2
T7pnt8yhbVe7r0rGzz14oFCyf7t+rq7ugXOji1DBAE3dlDryRJJMj0DZhW7p/fSyKaDk2wh1hzxh
u7HB1qhG7cmt2nuMSe518qYX4LO2hxvukJ3Ik+frP2slslC9xzCkOc+0fXr+Vk7SeFPGQCCqAYhz
ysDeSUTo4kHvbXVJVpA/qN2jz4WSjwG19+UTBLp6Oq0Ectc0g3AISFqFFhqD8AUbdwwPe2JVBiZk
R5SFpmfuZNF1V1f36tlXX4R0zYGjjkt8AKObdnHf3CspgiqtNz70anDBExd9UTwel88RwLXBTKdw
JJTqm9sBSTQmgZ4Frv44qUNLNP+6VysfEFxA8zt1HmcGfdPlRu30ZtIzD14V5dfO4jvPqJ/K6Tcf
MBTjbLFgr/p2Zmxxc9cgAST1AGNxC3YXnh/yFu20wE1v2+5ooL923bfVL3ZmbnHsNQDiOU2DpZxi
oN4HGWWgDlZM23gAbHm1uKd70DhoQ4zjQEFgRbO+Q+JL078b2cfg3RLtn+s+rR5zZz7NPp89AgZF
G8paLGFVmD7S1bDu/kkUPxaYS/rfLC0u3VbjDdPnF7/Lf1cgX9VMP29fOfiprttZ/0oYQgSlA/qf
ywY9KANskhkUlQXL9gH7u+8A3Ejb/HDdzOptjrP6/5tZfKUau80hAneg6HI9jCtmHEaZWNF1K+ux
8J+VxefhDMS7Xg9n3PYOJFw7i3wZ5FF0exBC1t7X68bWYwETYx7gtKj0L/YulIcnGmuI787ToDKH
9yDmxiyQL6Xc3EhUVv1CgxjdWqCj8Ki/DLvaVYYVQ0QKRUEQA7nPVv1BlOZPFdhgjMDYAputnUoo
SwPnCU4CNE+Xy2ihH+2kOOp54/h5c9+Auq4ST+PwpbH/mOZjJoFGjQ5wa8zBLQHJ3EaKD/4lVEQS
wzkMTYI82szYngvnsQCJ1Ov1b7YWhqAVQZN/xtZ8EiUdeFXZZZeAZ7zJotJM7sdE7a6bQOEPX2OR
uYIYCLKkUK4D6/6SqjGrvHJ08rwNPBS3bpwsS7+SBHKwRicBGirMPH/lsSYj3Uqqo8as8mdXeW4w
WHH1MggvfY2BZH1KRt5GOdegI5gxB4UcT7uTVjPc950huY/mJJZJWHn9U3ll+yUvlBU4rSG+gEfe
SwNlCC2IvUr90DXNeW4xk37fFDQGfLVMD8aQqF+sd0vrXsV2ekzInKcVk+7+dlVXtaFVpOZRTEqL
ZDIVx0lPSRl2NHfiWztPsztHoJ/gl6p0oI8xdOYYjmp0oaCg2dAYy92KmlByMzE1G0+lnUaQ3rK4
3+qkxTNCpjIqdHeI8JIcfg+9oi30gDPgomnWUyuI5cSPo2Gp28zQyru2KOWrl0/ivdXqN7CqPsLU
cFAVx0z9qE/T4HeEgukrNUuAzmLT2mEKv/jWk84LJkMUzz36o4ekpQbw5yZ49rhCxxgUsawRke3m
cgjGUndBI1ZYkZvp2dEouBkVxjzlbilyg0jSIj407VFrhvrGAW3VccTM/ICeg0oxdgH+6p953BvJ
jV1MRYBfLbybpnNZFdV2Q8A7myozKCcsuY+ULcZ5wXWoHhRNPjNCj+LFbliG5DXH7YV5+/dSNKPf
aZTu1BCD6rMmbu97dqt/UxjIAINRUY1uaNNEQYcG4y074AMyEdRiSF76qe28l6JQ/RgMDjc/uOzK
g7CVMAIXZJE7aRjjPzpJwBbUGEJEJZjh3kaKbxYaPHYrACJs2DQbJ/2wQS3s3dhJTV+ReZeHsetb
M/Yh8mydJgyiUR/8vq534Ebf3SkTCqk3LdoLkLOYeX95rUPCr6Je7PhgCxoHv+KUTH7PBCo8lqyG
Xc+5/c7KJIcARMH5jVbq+kHEeXNQNXhxvGYC4hWTPDaeTblJuJ8n8aszQMdiUHp36i0okaU4yW7a
lNeHWOvonSULZsJ2kmch0bvk0EFD4RmY/OloSTRUgWdlRlTFHdvbagJhkqAD+LgdRyahKMhwHJoc
YBzFFAQXwD3w22JDkvntwJBeDKaCDmai4jtL04oXnVTyF1TfWDTSCapusuoOHkBpv1JNgcVPZd50
m/MsBjGTYz3VraEFrEQd3Lfg886pBwjMTFrSfMP8PDN9Uorkq5ll6GUJJjz5GHNe3jRxAaYeT++K
J1u29KUz6+SxtPj4VY7tSHZ6btH9JM2YHyaitXepURBcgEAtRWWXu08gRdP78P+R9l1blttKlr9y
l955m97MavUDzXF50melqReudEUSBA3oya+fjZKuigfJORypn6RaWZXBAAKBQJi9e1uiyrGRaXln
SE1+oUom+VEYCJ4wweSgDKgD9zjAXC2oRM3U7vr7ps9BaQHg2YM5WaMPNG4CckzFGlfu7YWxDTyM
MdAP1HIkHDHJcHrB9Y6VGXYNtmvQIcq+NKEvaQBNvOX4jmkFuPW+GexTpxXmCOE9Wzc9vI1R4efF
JWCO38478IXmt9OPEWKVWpbLOkr5nUQBBd09ACrHJ9b3YdD8qY1+FOydRcYxDhGONY2brDZLLT61
5qsh3L9UkaidDzyB35MDyVu/ZeBoqFWvynRMvCk7HQg0JkVDHMq5GMd+WlkAHrmIFxg2A9kKh7fX
fOn+kxgBbD4uMLN6S2N0ZNfxRsvr7y19KmRM5lddgc7pIvJpGbtOOaxc0guBFUZYeZMBxuMxfC2o
D/5ybaAWg/iGXRsYj8dROXT5IUfFekVTXob+oulMFP+UWTxfSO1kNW0FXqCS+YkTyIQFyG+6leyN
3aOZbIf40KorsfBCNMepyvG6RG+jjqD7VGiKceMQ5TyEV7gHjal/xEjkbppkEBrmlldW6Z00vp5X
dCGiw8A3sD+AA4uXrS7EqnEkSRNtITKpE6/XmRupMYbz9yEF9uP2vKyFGAvQrDZy6wqievDonarX
5XGtl9qIRIH2jp5012r88wKW7GMugK/vbNPgBtFPaENA27AE3GV6dpX34TMl6YjXEmUr4ri5iTaC
ySqAwCLvgZqdsF26QXCFGxO2q7uv+seYPEXmSoZwccl+iRCJE+NRGkuph4hBG3xzAGrWGvvvihKm
YAB5OOm9qUJCW73Z3a61vv2DGjXQI1EBQ+s6nAdmiU+3RZskY0xTBbF1Emeu3eKuB8yApCjPuVoe
u7i5neLYLVm/1tGwdJ7Q5416JyADMfsnbFCqUUAhyWrtdbXihtmbnAWI2aQYM4b0YZBX8g2L1wPu
KUB888SbKR5fKRtGCXMqcE/fcx+jMPS6elKuEEXtiw/WuOOKvCVrx4QU8G4sjFXgRJ0ua96yttb4
1ZgqD6wAfu+bZF0Ma55wSQqGDdA1Dzx9uH1BShvjwSdrsA+SX9eVN4aDyzSEEH+/AU9Dh/MvOcLZ
NUqn6ZNUhjZgW5ALa1dP9FggUKW5vFKwXTpUwHQBpQbQ6JDME8xikKreIDHMAuHGkdrTcUzXPPnS
qQIqFbwCfy7jQXm6N2Mn6wgVYAqY3Y7czswxij4kIWBdUHo/7/SW2C3Qh46zhTQ0oMMdYeXw3GCS
kTmISoLhGQ8ftPleNFsW6N50UYJLzbwPN1ZgfUP93R0LtzrkK0mIRWVnHyCsZ+9UKaUW/wAKyOnh
kOef6Rri9lKefaYlJkdOV9QBPsmQThAi7RD2s+AyC5o3ELht6cbcF+/hQ33TP4FCfKUxY6n4DLmA
zcDcEnJUYt7XsPS2yiXUuOrK/T7twLGSfI8VL9rfM9lVd1nqrbaecOMQ75W5SGFDNRDL9GkIVWWv
2yu7qPXNmw4DrIHiSS/mTr8jB/VKupF3axXcxWibQz4gt+dgakUsSKlGOcZaE2K0czsc1W9IIRE/
2YY79BVsgSDOQP1VbfuLx/MWvHgeZ1L5z2fX9qjQljmEs74PN6lsuKG6MrXCDfDrgv5SixvwTMBk
d3gbRxBQHYG6112QH/ljsnEwtfVxXpPFK2C+gNybziTluVmniY4FzMCYetU858ckkNBYuTG2zqHZ
pk/n5S2fvF+KCW4miqOka4BCAf69yjcVw9UBxUP7h/NSFiBkNJyBX2IEg8T7uLSUDmIaP7syXNlj
wTPGmuR9eC9vXutdsqLWwnDYqUDBo+jmkHQdeLA97R0NvdnlJHtq77bP9QO4sbQ19ZZifSQY8a7Q
f7LQCm9M3SgUYjGYBzr4m+d6q76gneXSvjYOxpp9LN2mgPXDavIAH4+YU/uoSc2cCYgfHjJrd9p9
56PTsTmSZ3sf32EOrb2wN80r2a7xVy8e7LlcwS4xv6elEUqinvKeBvFj7icDkCHd4Q792YanXunf
ieTKoJRdowhZtB0L+OE6kLLQ8i7ehGaSsLgA7YPXEpnt6jxFstpoxtGXYiLt46KH+hNDIajUjAx+
1dbJ/cTk+lvRY5oszJRhV2hTfllWpVwE5w1bX/AL828T7LqZ7CoHbgL8Qt55KoDnCqnfnBexaMpI
9oJ1Ci873tF4uuNMJmBWtC3ENZOOHKB2r7CXXo13adZ5ZY7uguyzLOXbzohXshXLyv0lWCSLhrnb
dTJi4UOibHor3uQK3a4ot2jOv5QTmVliE5k/PkLv9YfyiElbpF9wTcrfQNYYfR6ly+mV/pBdba04
uuTPZ2vq8Dz7zMs2UxErpWmAnzmXH5tS3UVhvZ0s9MBZOqhBWeTZzLypS/3lvL5L7nYuV3AUVKvQ
+SNjSTPQsdM3Jh2s8tt5EYsrqmMUTgG9iAIgwFPVcjYOthViRTN0FCB/aVyb6CeXn89LWbSNmRTB
8NtE0kH6zvct+bDLfbvWEr8YNfGxOjxOMEv4ZW4/J6A2TiJETRo4jQECy1zrSr5hvvnONs6+3Q1r
lalFjfDERFzPZ85+Zs5mJjGZOcLwAjdGpz5K/TGVV87x4tYDEhPDZXyqV6yGVpglAHoSFGqrAs3H
A0Cabrvp7wNy4zGHzlzMQeJNh1Ta6e73fQxPCHAWb6zvij5g402VrrwaFxVBkwbeJchcyKKBRYrd
dE2Py46NP9/iVyFmg0hf/xM7nokRLMyeMvxefoMzAoTO1M3CnW4+ytnK02PxuMzECAvmUBmpeX6f
juMuK4+ptW8lP117BPCPFeNH3tjy55rpwtujd5IcWBCQolreRI5y9Z1avgMG0iFQ1oijly9MPBuB
ugWQWU0cwJWo0ek9ixuvfbXbgHXBcLBzV9vSQ+IDUpy4ducD3UBb8W3LR3Ymly/17AQpeQUYmYrL
PfRb61q6w3vusmi95rIJGq95aXfnfdDi1nFORkxTYY5bBDrW5dYcNAC9eUQ5JpPhAVhyT6qPVCpX
KsmLQTmHwfhTkrh9Bso7Nu5hbN/oteXGNi+M8kkZn+J8n+YFkg37htxmpVtHa50uy3HXTLSQXdMq
pbfkFko6oOl0naf4XrkD/Ebk5rsB0ABeKnnxpXwBSibLPb+8izY7kyzckaB0wLHI0wbIeGgvvMua
o9YCGu8qI8eBrU1bLfUzg1IWvktGayF6ALjXmRmPTGLwjDDoWVt+fQlgXhTJDlMw3ljbcoeS46VW
utm1endex8V6iAV4QtR60AkKIM1TsVqRs9SYYLON3z3B97vhfbR/iS+d3XSzImpxPX+JEo2I9LYT
hRM0LJ/bwNyyK+Mt/Swux+uhcseNvjFu0o38PXqJ3dV8AA8rvrifmWjRiMZeK1quZecrruNmW3ph
XeW7l2+hB3jwNcNZttmZOMFylA4AqNXPRd04rrK76bzksnMtT7ujbuRZR3qZva01MvOw5pyKYmTF
AbZyTFhi6va6ki5S+abqXclEP1Bwfh8Xrz+eycQgKgBORF4XvI9JRsCe4CUOxrV1xe2dty7enxey
GIzMhAiuNDWrpnUIHI5khK4y3KFKeV7A0nLxrh8Qfsl8dE6wCEBQZpkd4XBPqNY0Y+xNEb0sBseL
gI6bW9VKFWLJVc/FCRYRNRpG9UqIa0noUj3atNWlVG6ytfHoxSTfXJBgBmo1kChRsXDDRtuTwmU7
wx384QLo29UFmuuM7+2FtOvd/HZYO99rS8r3dObBSlC/I6MO0frWeEePQOFOfho4gX5dlZ5zq2/o
NtpPQRjka6+ZNcmi77SrRmszrK5jv2bxgVoPI0Xzw65dI6Bfsv356gpm6bS90TcNBBloT2S5W8Rb
FSQ5501z8SpwFBuzc7y/4+sUeJ21dsNjWJYHkVSgEeYiok+VvgftS0su5Bi0UGCGAFrBkagPQO0M
45V039KCzr+Au/LZVsoAGrd6nsVssms63qODwEUvC4qurkPWuKWX1hT9PHAnvPBjixlTS06zyR4Q
GibjtSp9sGyjrZVN10QIlilVdadKXMRYKLc5QQLMDDcAdPVWNo47DdEHz1UR7DDtQPALemJcpmA4
pa+tFFRqEBU/NOMSHch+PHqZcz10K2Hgwr0KMwFoIzAjEUKIg0nT0FPE3ZCqVMxVlLcOWEJZ5urK
/RCiZbzdnNdywZWdiBNcWVcklKJ3DA/TqLphee7rDdl0GJbF425lQRdugRNRgjOb8Fq0e5O/tLos
qJr0ENVm8L/TRjCNqpMsbWwgosuuJ+VpVO7t6T7/B09GKGKaGji1MdEsDo2wHlhQBQ8Ihv4eTThG
ss/XYHGW0mRzGeKYiCI1Yd6UuJdHm/qYlPadKHMxW/rSAMZfjVjASVynZNixZLw9v4hLL64T2cJt
Oqrq4Bg9ZMv6MymDPj3QclckjxML6vhbZOwa7X5k+770dflWM1cc5oK3OpEuWCTg5XWdgW8UQNC6
F8sflRO7aQz2h0J+LMpuxWLWpIlGCSJ0mvJXV+vcKNqn3hHPzgFFm12go3NlXfmXCw4FOU+EbjqG
/HWkNU79sAZQ6s4OoZkxIlxm0lFGabdvohtGYpR5w5ciR8Npo9yh2nVt6wmHzTv/CdxlnfsC4SYo
MltylBTakgGdSbbdK2hwqxTPUtgaJtDiws6UFZ4ipgZ0cDmHsm1iXMRStCl146A5nZuqFDBBH/9E
MTSf4IYFLYyYjpKjKaa5AsUMttcHUBCjaXF7XsSyQr9ECL6FJh0LpQEiFPSFDpZbgt9pyo9ptyXp
43lRyycQ8Pb/UYfv4+zGVtQYoAIKgq/xgMJZeKls6kv7A5WYG4CiGwd9R2/XblV10T3zXmwTXNRo
MBROvaMMqdIlkNk8tAHxQRayQxusFLmJhzJvoG0zfwiyTenGB/MKPzjCdi+0m3qtSWUB6AC33+xD
BAfAUphlT/EhxjX1HtMLIL5kpqc2vn3EEJU37l5Tv2Su9JB/0/bxSmi/eP3OhAv+QEbHb1IZ2OWR
7qrek7WLJvR0NUjyu9JkK65uKTY8UVWwqWKoUqcv+JpvSh8AB9tnAOh3O+I7d8pdEwBjbtyGK9fw
snHZQO1R0dvPqTBOjQury3pVpri+TNOtMW5UmLwfenLBm3xJDRCeYCpPNaPATCKPKiqwv1O/Nd4x
WbfyLlw8UrMvEXY6jpWhnjr+jsIMWX+pOwAp1TEpXfn9GpHQslXNZAkbm9hlWiojtNYP+fESVZnu
htw0O/MBD6nUNV3NSzbth+TfEszunj/Oa2oKuyyrPfgBYoiWLHQtmJhDaVK/AqQ76T7jXl8zqoXy
LYADf+2v4DxKkie2UULcKD0NseG2bF9ZuywExpX+4Jg3gNVwE7ai42IcaYMWCgh7KDeIQ4/SpJpt
UUFoCJjlEel62yxvgS6hFGto2Pzzv9xhM0n8S2a+0TAYMKd0SIpQeEoAYQGGEdlacQPLQoC0Aoot
G5Mpwu2V2HWTGnLWeH2DUBgEz6S2N7Fc++ct46sYgIJghhLNVxiL0n4OyMx0CcuQRCFFA68FBio0
aE52UIHSy407Y6UwsJAahCiMGXAiRGS1TcH+M6WXEkurUEhrzMsk+nBoe1DldivHaUDSH5ZBPAns
y5ba7gt5jRH0693yE/wE6EWAX8RcNz8hMz1thQBSkkF4OZJNQoy7tJv+dh3nVIQQ2qhkIHIxoXG3
NdONhdZvmVK/iMsVO18IzE/lCJah5dilnw3ChB61+FuPTs3BvK1VP2UHMyYelZ+laA1q7evp4kJ5
rc0EzgjokU7XL2cO+tnqBp2ULfrXsnCTk3ZrFaor2WvJgjVRgk9uDXMcIx2iYtsMhmHErcD72J1r
dKGv5Ji+3rVcKwzO2SYc1hc6dQxiOV1kYMsk6mXksck3eVe7ofWtyt4Mey2uWFbslzTBb1RRWuuI
KlD/Vy5NuwJByd6JEzc1VlzHV29/qpVg68goyBYdodUYZeiK792k/OHI9WGInzppjeBtTSnB6ou4
YCotoJTUBAmYPFLrrQn763rN7LlVnzrdU6UEq1fzpOE8OXhYj4njsyhM0T/c3DZW/xyp/VU79ugv
H/XpgpoELQfnveSicCD+ouLIo1Oxr7xDuklWMgg3wNQjgYJxeJfqvZMlblHf0/JHtJYYXIjLoO4v
iaKznAwF9aK2R5PKK8CwD2qgAz30rgzGTX7HEAHDQ2/li7Un00Kl4VSsEChEqKkYdsnFPqJ/Ofal
XQjQov5R/8y2+W4EinTrVT9wfRsrJ3HxHoJr4ZAFCupGgn9BM3VSoNDOBzEvHaUB168/WtXKZbdQ
d4R6MymCa0EveKIpNaSQamsAKjpCBs3y0M3vy0D9j4ogGreMOC68qNM9nLehxYMyky1cf3lmdQkm
B9AZ2OgXI4UQmR1BFratEnN3XtSiA5iJEnYxQ4M2KSOIyqV+K2XTVh3RoJvZXmFSFzb+7by4tb3j
P5/drUMZli3NIU5xXkrltgA36ergwNrqCb7ToM5YxSNfvQqcW+Vt1uwi62BPKwd9URWQqgAOGpOQ
XxIkAM9tYqBNwXXmF1Tyq/I9XhujXr6/+fSDyoO7L7gVDInizFYRihjNk2Kjtt+XeG5ML5NUXxqO
GnRT+ZwryMOvMSQs3nYzwYKrTtDqlxf8tku0Te0wr5jgSBoAPiAwN5FmI6axggy1aIgziYLTxqAg
+t1sfr/KJepGqrUh9ssQdrcKk7xMl1f6Crhdf7kjfon7MpuTy3Hc8QuWNJJXthG4fqY12qo1GYKj
yitMZmcYCfN07BrC2dCVR3mt5WTR2meKCH4Kj0RDb/nYWduWftLJhheqdjBZCmIG0FqcP74LfSbw
imgSsGwOg4y+yNPzy2qmjOqIZcMkRDFtk+KGhC9hfdSjh0bTwTX8pBr7ltyU8b6OX1aE8/X6ume/
hAsHG6hKRZ60EK5TzKte6OplZD4ZZAe+E0rvY3ZUDPTXrNw2i/c5n4/QUeVAOCRoPLESTI0JhIKe
By9UZYu5fb9X1aA0gKwPFp3SIp6crfYNLCo7kysoO9SxPZg8WJqS4zQmePUD9zm0x2AoHq0685Tx
MY9br7AfDUBv/JOVngkXwsK2ppo18RC+AdOZpF8W+ZVlvI8EAwXWobW2LPSjahdat+flLtryTKzg
daRoipy4g1hJDWpi3zLM1Rsh2yjW43lBi757JkhwNpj56StgTOPdYMX7ES8gW8o3euqsXBEr+vx0
77PbjjQGGUqDixmc0GX98BRrE0Z9UStr15owlt/Mv3T6+fOZsDjVozJlEEbUH0oZDABciPYhBtyZ
5ACcYSO3m6F2O5yR82u5HAjyIRuZtxCB7PfUJxQZepWsCBFvg7aPqAu9dIh8nUhbW8tAplbsVIox
/K7a6zIJdCy0NFn3FCDw1Hkctc8ya/crX7R8dn59keATyyoDAnfV4QGAtA4AWbvrjno5iw8GGLws
bSvVIEhuAidaCaZ+Frq+eKjZUgiBG8iddSO3sRQTe6kibduYaNMfzGtz1L0is4ISGWqF3DbZeOjs
ARBU8t6IMwA63gOZA7D/4QMz33r7hU+Fy60KM4kPnZUSF03n26ZQPmtaBVEE4IhCAcdvnRMXJFJe
z6y780u4eBvPFBHCQsxHpsAHhCK0w/TSPiLvTFVcXfajYVzZrWUH+2uzBAdbhaCXCvmDiakXjXpf
h8NWLm+V5lrHm0KyXNV6OK/b8uH/JVDwrFElU1PvYR2lHro49LtaBoLGMATnxfw/DuQvOaITzXVQ
PKEizjsZbCtgthcV4LmXvb7ap6mXta3fTS7KB9sVwdzKTq0QTMOAg+EtrxZHWTw9kKUDCihVRgBc
Jsc6xAiYfjBh8Xi+tOQtRS5mIF6XH4fMrzDOG/YrznXhQQr5fE4GyGcLOLOSCfhgjb8MI4YUco2k
zCaVL3TgaoXMBk/96FnFDWbxK1B1TzWKeppP42t5zDfnF+KrEZ9+h3CdgE4YEEcM3xE3U7lBRqB3
yRDLvp5X1yFwdtxctcYVmV+NCzJBvYUEE2C9UZk6Xft+UjGqw/GEW+eK6ruIPaRryJ38s79sL28O
NTDnx5kdT0V0U63YgMpBbgilkLGLtuidD1oboDxKrPpOeKxjdIefX8oltYBwjcF/wE8DP1gwKQn9
H3KvQ61hvDKB15GNG0ANnZfxNVzGDTKTIZzLwXQiNeJjt2iJsyWYDaH/Sy2ElUtGRsOBb04Wex0S
y+MVo8/nleAfKW7OXAnB5lpkBhxJgggrB81i69IwMKNjU690Sa2JEQKYnvfj8GPmDexSGz6K/inM
bm1tJQ+/vCMOICbA8YbLXZCSjWYfjRQ70qq920SbtFnZ8mU1/hIgshaEyWiDGhsCyvG+qraZ9RiH
92q3Rhj19YqBZakmhqwxlwNcN+FQRlYCQgG+WmEXaYULjjk43qkMjQ+TtPlTZEjpx6SXzcMUEtSg
apqGK6+IhYI1PgEQ/zJyBbr1ZaZ8IqZqjxM6pSog0rNtuI++G5FbG162D+ij4eWeeXUxfWj3lt8/
2y4y2Zh3BRjceetcKKfyz9BtMDfw+0EEkdcYQOBARojCIvXVw+An382XdgPSdjc7poWbB86D9Pen
e05lqqf+ypY6PWYOmitwHZndg7pGC7Hom2Y6CbtbNRIBVhZ+f6wdq3JnOt8c4p9ftzUR/KDMYuss
cXpJtyHCtK8kYx/ZqauvkTAvngWwKYJ9R+MJH+GwdXYCnDYCGRmrMBL8iuflUACeyt6c12VJDkBc
MKYEai9+KE51kdN2gJXzOnYHAnl7Srt7Gtpx77V2q74NaVwUK1a3dA8jVQvWJDBGAvdZWD2kE1Kt
qdDo5lBAfrc/IhNDSwWs3upcQx+ezuu35LR09Q+Me8PEeMGpfijisF7j1AH6UGwz28SrZ62qu6iQ
iisY2IYwPHEs1AK6q5aZuIEVdfBzMwAuoFuBokB715v789r83HbxQjExiAeQXqChfN2uuiSU1g0f
OnZ2zbN6qfkDqIif+6sUzbeu+g5C8M10Zbrf8kvzerwZr18A9LFzdpYLTGjASpz/nqXVnX+OcJhZ
D9rPuMTn8E0cQgzgjI/nJSxAYgB5c6axcJ6TItPUsIEIbWNchZfFVr5pfGtnXWWH9kXyu0N5abp0
C3S/XXYE2W+4O/8BSwdkLl8w10atGWo4kM/R8ig92slVWEh+gYfW3xcEIE4YK44FADkFS82J3ssF
n2BWo9hD40MmuzXaOzJ9f17OovcyIEB3eJOAJZz4wWLZWE8Wssjxd7sDumFI3dG8PS9k6UygWP6X
EMEwzNiSWMOF6HAqyc3U39PuES8Rt0VP8HlRSzY4FyUYSBGFCp10iLLDo+nQIG+zlZ3hKy8eurkE
wQRCkOSUUgcJvf6cJbshuUasqJTfagB4kOeiX2kHWIro4ZD5mBvCLFVkfGyGuiqIAcwQWjzkWupK
quZW8UdcvuvW9yRfMYfF5ZtJE5ULHdojJ4T6/LjDILRUrmTyFxcPNL1wjiiOYLT21AGnACvoow7u
3uiemuioyVdpiXyL82KhQ3f0WP9+3hwWzXsWWvGfzy7nvJPHzOahFen0gCHxDZcZAEZx5d5cE8Pd
xkxMZWVO1pcQQ409EDrBO4pIce2dtbQ388tZOEUT0yIpytBjl/dPXXmQnW/n12rJt81/v3B0plQp
s47P6Cj1rux+9OALd8Ztl62VPpa8AcabcG0hD8Cx6U4Xa1QUIgPBGyg4g6/0sWuou07e232NB9GK
u17al7kowZylOAfwHsO+lBrSm1Pqa/ETsxP//MKtSeE/n+2+1JkNcIshxZYPmQL+9/TJxHzMPxEC
tDUgWwG3W+SdnlrVMRuHq6J+hMyzdNVr4rUZn0UTwPTcf4QIL9QqQmcVsGcw9NJQd9IS31TRWJIq
btw+nFdnUZLFOTJ4idR0BEeglsh2EwWRpoU+ST28JsMulAOMP58Xs1Al5dhjGN/B+860EGie7s2Q
jomaoF7hdZbuMcN6JLrl6tpUoX+xdidkmcbM2KJ0uTFr6fm88KUDO5ctWJ89NlrRh6gCq/nktUZ1
MznKyit8yZ8CvwozWTpy7JYYbUbxFOewF96jE8HltHnn63Wk+gBVRhtcYVj7pgpTX7Wrp1zv25VC
6ZLh47UIg9EQU+Ntcrq4naWG1pTgtrAIIoeo8PrSPoZ2s/JAXrIVjuamYxgLwOEieEJLJYCWDgip
zTBQKWZVu8JvQLnnsM35DVvU55cgWz7Vh41FH5c8dtfkWuldpQqbe8xO9TKSHBlOxHlpy7Y5EyfE
XkjRF5xbCXoBtCdNZJcSQH8NuOSBheqSBFzSTuxbw3VbTmtx0lJYgUQk56BQkCq0hK3TciVUBnSH
eiHysLpzV5YAfG3ZMU5VX1c+GqABntd2yevPH3qCQMtpB73Judc3eiDJNHHkRUaS71Sm3pAO1VO2
cvoWunT4WwGg/xZHtMWVe7qbhKL/sO47TP9oaGXESU/HHFCb+iExAS6XIVxrG+KqiRww+omeEF8u
2rV+x8U9Bug8vgFZMuRVBD9HQ2Vi+k8whLQ9hJiwykzbJVW7adXRHYA23I03JM58Jf44v95LtjwX
LLhyFOMZUjzI5gxRDvDtXS4xtxlWwsWlkwksREMBGSZGZL6gA5RACDRNhAyStZ3CrUy2tvlmTGs7
yW1DDLnRVQB6XnDemJglPN3JtO11veU4D0p0Y2JapRhlL0nprlPqPbrud4kx3pvlS6qAeSQCoSRT
Dmq+NlCxqCua2jHTYcvoX+WueH7LS6rKIXV5JzWYq82AFJGbVQEwC89v3NLJBCb2f+SIec8hl2sw
teQIWXNypyUkYEr5fQplv1MjYKl+jMlau97SJYI2e9BVYVYTXbmCZvqU0U4ZSrS8JxrxcTlmu6rA
O5AM4Y2mFZdDD6YAtZBCD0CKxd/uMkXPOIadkP2U8awSHdE4ZDWpxgIveuON9Ddd9jn13lBvADr9
99fV1oDgioFe3mgpaJkogxSlKp7upv1U1ntCXurkPS1fWvk9vDsvaqG8B6V0XQW5KXBI8d9TWyF9
3o5wc1hRpJTbbjOiptVvlPhaMUD4s7Ex3F+qT+ra03QxhTuXK0QcQ5pqktzVfOBx8zF4t9Kurjb2
9zvp0a6CpA6qxxUvs+TVbcPC8A3n40RB71RRc6KoxqgtQl86ebZx1AEKprzK5Fs8rNjJ0vGbSxL8
GTX6wk64JMR5rqO6pfzap54ergRUC11M2LqZRoKZRIOlDTaXkzfolFV2nUvd/KDdNsjI++yGhZ7x
cN5aVjT7eYXMHEvYkz/XMEFGpAmvq+KpAEWAk61Z5eJm4cmlGIatAslYiDem2io6vRg4EoLpgczv
YVN4uuba18r36H7yyJbdlHhcutPLeQWXriJkJ/+Sq54aSUNB0VDYPayyfotAtRBdRs7mvAiV/w7x
ipjLEE5cJ1OtSCXI6DbgaVIf2SH0h729r/3wvnhQeh/ASh6IS/zolXoXaJr3/smzdv4FwtmjxJI0
iWJ1J1W9SSd5U2aTZ6KhY7JvOlbtfyr8X+/D/4k+i5s/VKv/57/x5/eiHKskQsvR6R//57r8zP91
Q1/fP+v/5v/wr78o/L3tZ3H1mn39Syf/Br/8T+H+a/N68ocgb5JmvG0/q/Hus25p8/P34zP53/z/
/eG/Pn/+loex/Pz9t9ePLAEUZd1UyXuDrfzjZ/uP33/TkeKCXf7XXMSfP+Y6/P6bV7RgDfmX31bx
a7bwLz9f6+b33yTl3zxcMHGnKArHmMEx7j9//kT9N963iHsxNQgwNpRC4UnyAi1dv/9m6P8GvARv
YEQRjGeNcFRrBH1//EgHFTev3OOZBbzg3/7zhSd79Wvv/oXM4k2R5E39+29/9ELOzRUBITjKFd4q
iXe7LMKFlinNctCvG2BDp27iWGBUNbFU3Qgg+L4PPVZFr/YI4KyqGKcjulHtK72VQr9NeINYDHZe
lT6OlD0YwNrnzEJV6xwooej+UVrDLUBE4o9ZtCN18gnj2zjxeESSatdYcTDQwacmvW4Ui3q4qdpb
m7UfjcYumwrgoQOwc8wWlByt5ocxgJ+juH0pu1YBosKPMHHepCx/ZgP5qAxL8lAHIW7Wms+DMxyc
zNj3XRYhKOvvyiQ5YiYdqBYx2xBtvMGnElcpjRH0XGg5YUr6jJaLb4ZKNq2m76YaANbdEFQK+W6G
xis1H+2hioMCmDQx61zdnG4Ad+rb9Xhn6857mKSBxtljJDlxa5l6UzNe6aG9lcrM63oCvEgOtUgL
JXD6gQZjmH8Mob2ZzDfm2BRF+HG6LmuF7LTGCiKCB7MWyb7ZpNE2Ie2x09obXVVem9IEdwL9NEv5
orfLCyTEfJIZg6+HaeGPFdl1xeR4Rmm9mF20A+YAmtuSbTdMsVubHcr8lYJ1x5/yDjC0BruN1PIS
3S6gIxq0q7gFf9MQXyVysZmU/BqzJ3fGUN04mXxBBrSI0fojyZhyD8IXui3D7poolYr+rgl0OiWL
N51VbkeWBXIbBuAbZO6ogqsjrQ5xo6Ink+SNa/Wg10rTC55tS0nqKywdvCF/AadMEwAS6jY18d6T
MnNwp0a96up+X6XGBsGim7bhnrQyPfR6+6nWzUZKi00iqz7IbnbAzrpznPKKDTaMo/dSWrxnVbcb
HfTuSwn1ydSAp9PIg5A2x7R+DSdwHPUJ2HR1R0OzeFdsEwzJTtPIXJ0mfgowCNeYpA16THc9Glr1
Mr0z0BbVGbonh3GADhQZTafjXqJMRtucekAr7JFYo2v3+H/tzmHxj6yrj0k2AON6DJHC6sE6BV6P
Kbf3KsHQi1GnnmmWwFfKK0yGK7jypl3YKddqcW8n8idHNcSLlFHwd+XxZopx75N8cHND8c2ydYd8
lDygCt1XWUl8ore3GVEPSka3VtPvYx2I0HLlRjZenmWdvyQRXGtefk6lgzJ6CvCLIWH7vO6AeES+
aTbad0O5dVGarAL0hAHRAJyTzmTihNSqG9Is3Jrssei0CqgDKRp4YjdWHiXtWU0N9FSG6DBWi/1Q
5a8O+u/aTnflAVDA5LaX0g04fY5mZRzAw7ABjIEdKHR4Sp2nxHbgYUMbjEeTO+Zl6doj5nkl9dNo
UevvCaNbzBwwz6jZU/d/ufuy5ch17Npf8Q/gBAhwfOWUc2qWSnphqCQVCZIgCHAAya/3SrvbdvuG
HdFvN/zUEadP1ZEySWDvNda0SaqqhX1OGX2Ca3CHpgRUzYqliyOqqtjB1yztqd26uG7EHl1IVCYA
9jSKkxrvUHDsuqX/4cv+ySp9qCue1y7qrTZXxYXT5Yo+uc4nzst8Ub9Nux1FCTSkXJDs0KQDBCCI
8tiP9R8K6VjcBeJA/JXjWR3ChFY/7Xzz36zXjlks+AP5o5spSgiPLoUbpa4JH5mRue3Xj0kP+9tL
UNkjCk/F4eYH2QmBQCri6J9JdScPzWNZjQJdKuCF1D2C/Pp9u9UYx/ixXt0yNQTNiR4Ar8q0Rzyv
j20QN32+8OhpnuHtD9NO5MzfDtRJ1+oL+HMe4aBwibmz1Zob1MJpUZ02qzKvKNKgLi6dkCTZ6Bh7
VbTEY1tnkHadtpLm88pSxv4wd7mWVXjgzrEX5CPwhoeuoEgHkzEpi10U5utQpkI9Lt6hGi7Ch+Xk
yOfXuc6lPvRz3uMcFp2AlmTCN5BvRVYM73hqA7bHkgdbxSN1XwoCmNJ/qbwJyTZxCZFwk8DIgv66
/VAcB1rgu6pilMfFZsK7MSAL+FaZ5J4bVrxXZZHhzB3Wp1DfOSXsjyz2cAkhfYTIVAi4ty+s2Jvo
GaJWNbHd+EjVxakPIahNMu0377QWF9s++kMUC5u7oFLkM3PgKWldP9H0Dy3Dh87v43Vx43nidy2P
UUq71vYcAFGqUBne/EBkEC9Rg9Ok6WS8aXzV6jrMJEMsCAm2dMAPJvlbb7+9qMMbfbAlAG48GWvP
VYqMgAJ3ZzbTKPXc09b0GsVh+pm59Yed/MT1vT9m2Ha8/IykTtB9Ejeo4iJ7ZfLNjqmC/5M6w1tj
/aQ4qV7nlvnxNhTpCBmTfHBwG9j+ma51GnYZo6dO3DUCdZKVk1fRu9igSci81k/UizDnBgWB92bN
5yLd+Nm1MXZJCpEwbV8N9L+o95rewzpG6d+kE0cdxfJOgWqNchfxl6VYkDTcQ/57cSXJIrfPV399
QIthskzI5K7H1K3MA0paD4bxg/bbnDCZtdbggCqnTHZ1vYMZPml7D8eRYsj76hyJBKcaI179iZtt
jMuy/rNW9rcLDQcoglUkRE+fSGO4dsZ+SIsvCy1iUEHILR7daF8Xj3Rqj7z3obY0hcCv4uaMqTtP
bt9068fYLBPQKiWT1kKgPvPkNqYlbemduCN6vIQGNTMXgDtnpj7CsoXU4FcThZDpLvk41oDWdHtx
1PocbUEy+rdfENx5UyZKh3coyU59pZ/oap4GRd81KtUWIX9oh6bVAK118HlclIUq1aBWRi/DGcmp
WePanW4EVrPtu2P4F/RwZkanXmS21AtwfFu1oDFCDMcg6DIN17baijkvA3pRtfugebug9+l5a/wL
Ji4BiZnOpujmp3VHGXtOmQcDz2dC43AZq5Qtf9gqfxhCZ3LilkMKcSqu4K+Nt2qPVHWRt0H/2mx8
L9fws1x8cefa9h3efEwYLb4njzX7obbV1WlX2IrqBYdSJL+6pXbjfu4fB0dGydyiwXQpvqXetivT
1T5Ye4xses5Z1542XA3pUvSHStdOAr4UnY5bvvb+qzdsYh84xSPsZWe72mdHRUG2rQxdSe2+gK+1
2Mh5Y0uCcsE9EzblrHkMoz5DF+O937N8LYcuqUvlwb6BTEgefvUDckulNFcHs8M2iz3+Q2gBLL8q
T54hwv4T+uQqLaruXEYw0YT7eepfGUf8jvAedEN+lwQGGFeiu3RmatehRHBc6R/ThfmAimp0NR6x
4Dz5hvPEo+V9EPEiXvDpYXg4oQx3L8j8Az88yr8idUYETy64QTxhAHwWHRb5ZIusmrwPgZAxlAY6
Mqtsf5ynaourjWG6Wwb67pfzuq8q1pq4LlaVy2UZLu4wmRl0sJpircV26vg87UhXwKnX6itnGEVQ
pN7GrIvssVtDjHHlmK8oLb2EGwljD22fmeW9CxUkjeXGdVqNzZTCMhEd7RaezMruHb00OOpd53UW
I14/HC90ViEYGeu8RmvFjoqaMmfhI/XRs+f3CnEpFkebj1oCvvvnF9OL+DJqUH/G/3Ut/V/W1/8v
N1MnuoGT//Nm+ibacaiE+fmHrfTf/9R/bKVIEkT5HPIrIPhEODJW3f9cS9F8hyoOQIYUbZkU+MHf
11LnLxhJMf0AY7+ZaG7L7N/XUvoX0gnhuoOoDfprSAP/mb0UfMR/g1HAkkKLF97+Iu7D2HbDqv4L
FrVQrirIZrZYdy6q1QL90avmsixRjuhTNysRWE+1i9lH0byLJJxeaKydHRbzqeXprPmvcHPuXEl/
Azwukq2VAmaG/pvirU91G7wMtcgRz4SuKSh5i7mnYF22DP1CFCQFzn0u6ENo9RY30M9/FotFfJO3
bqgcxXQwV2rYL9v2NTHxuq7Y81riLWc7hAqGoQWziV+R46Awws2D+4Cc+iIusTyloV/yVDY4umTV
nE3Qt5+bbc8GjUrdXG87D4nN1ASYjpC5NeOazgAGrDkOP7N3Old/0mbboFkJZE6dMNVVGGAEcUnW
rKrOkNdqUhSAXFhk4Wpi/Ohs0VsvIASpVw9VteN2P/kiiHUt9pH2TBy0jpurEXNKhaMb6lGo5lXx
UnvLVRvoIMAFckCQTFYvxa0WtuAiq3FupyOVVzuZEB/dKNKxKHRW1HBQ6U6nHfrqF1eUcUQ8xACZ
ytn3/fA8DOhk08hfmpl7aBbvIoins2h02uPi3/IRNWZqCJPXo0A96tldUTW8rduCzROBAQuZstLw
C1m1d+3Dwaay9z41w77IOxynPSDFtFowvyI2552gbyNeEaqwc9tvt2IfZSNQo+uE3WkWuOAUYRev
GTXEMfW332Ic8gf+ZqW9VkOwE5NADDJxMmIJelQnb+f6c502HSdJw6XJKw7EYggC7ABElzFBBVxi
Conr1Te/hYMeJST6wBCMYqVhdH5NK5KJ+tKPARRZTDQF8LiboGFU4x9E4OBjvs2HY52WQ5RtYxdh
Ne32tvHxsK/H0IGEsqOtTWvhS1S/awTVmociWH1UmkOtQqep3QckPBsxTldiGeDoalTpNuIXBFW/
YvjpE3f1JKJARJiKyr/QGjGOJmSQPLGDhCwgLNiEEUjvDZnRWD406YYAmxXx7IFFFRs1Rd6TMMME
lWFC+FoGKIwpdi+1du/FDPSWlX6y4bdKZE9QTVQNiERFMZiP/wcRDElE8VoswppMc5pWFghp73b1
3m3AQ3qItItdVrr7EPErEldxjXTGNFrbGqN++ImDQKWMw65nOrb3iIgD3ezWDjHyvkq6zV7oUjjp
xJsqiyL5xJWT45R6RUlomSA99XEb+intHViKWPnQeVrFoiu/K1idxBzum9rfV+1UY2Qd2icfSQS7
WtT20uBbzCDTlQme4fYusjC5ISoPmQoaAlcj67SApCTGZfc++FLd9aa7Ykw/Mjm9Mhy/KEk9VIxf
OOG4v2X4RkKBrnYTXAapdk5tjlaLMzCylCwDmn0V+RDefKhF+YKOOhcexSEP7JQZLHlLZO6MLI7d
aH9k6+99OYusEiwn3pa525B3FvmVZIGBC84ABGLxI93cH+9WdleWfMpDd3uYonC3BGWF5tjho974
lKCMmJHXNgLAQsB0sV5jtFbrvi67nyrQL43Pk9bFuSfXHkgXFlQjdZ053nCgUZEPY/s4G/ndiBKE
urrv5wKbN3ykAIsmgCKbMqkjhj0ovyO815caG0KJasTRhgioiSQGacD8RCIazQN2Mo6oQd5suKd+
V+5UB9vbbcbBj7aH2vYnAhuBEkesHAKBIXis3jygsymn3T0XGva45hrMONU0fsxicY41g6Uq3PpH
BPQBCHGRexdawuN5lDKVgySAxOrfS9388AYtt9LLgBkm0tNdEhQbe44iJCsuLkdgmzvsVmJfXNEc
dSi/HLvlHkPnHrTwB1Q6jxmvqi2BDOCz73GN8JXtekc9M8zvWzR+jigl2o1FGFf+eB/1qMueAfAe
S6MepfMtG+OnpV/DYeZ8drXEJxnuSr7BVOyPEKPV5wY/O2b3ZuezKvNVhc+E5wB2nmbrwbEn3lyk
Ub2ObicPVTC0iR7bt6L0MQH20bGLii984ajucn8Fc4GDEQXosZ2Q2zbhTShpc+0ZOWH5K05l3cML
SDXNvGVpTB54eKnQ0SwwtlW+d6wbPsWuFe2pZ8AIK3X0CKrsbw5lrEWjhmcl0vplWbC5wh5+V/oh
3ht+EJajNxBl6BkOWRD0Y7ObrR8gCFC+Lw5uYPzJPXXwaLrB8qkD5xHnoEqcOXguu0amtvHSUEjo
5OcPh8GfUjQQ0bWTl3AuBkRA01wF+nGx9gVSq0cI4S6ConOpRzhXXHRSPQ8C0SSAjPd84SQv6RLk
6EF/CmeccEOPADeJtbFR7COQ9y6ZeuQj1vdF0Hgx4Ws60wUFn4GFeb/qD2MfviP6BLphPOAwTtnd
GOEMrYvvGcHaPRpCfK87zP6MmgI/61bPR75iKIANePlQd4feBjlXlObY3x6qGsdKOPvYg6LudzQF
Y1ZTfhVe3yDSAqu9Y+ghiAB1Ws7xZXInm9wCH10x3UWrt+9k4WelteyEJ/g8R3IP7b+IHbtmpW/3
JTOZoeIwafsbH8mJIktibEsk39M5nZrgVDL14/A54RKFChHMnr0+EosqqanL1rL97VikNfsBulwc
+eIVeN5GWsZ67TIfKYNycmJeoqstHHkYB3XzUHdmFyF+u0fNyM4bgN+1mJiC6UM588Uv+hMd/NT3
bZ9Bm/mEaL37psSJMYz1I1iFoyAhxdSHUKR6RCvg2D05pa6SRQ0CC26DMg+5Itu1e9W3Si0qdrWB
dbRf3VQuPxt6yacmdOIVsaXRTHbthI/F265jEZ1V6eXoCMu71aXJQtpnRcP2UFh19ibdYjbbyMVf
xTNi8U8K6SK7pqc7iFHf/bo4mgFXCYKQHyRCJ8COto9mmPaS63xYPBF7JPoqCRaoKaI8pkWHZF+/
B8JINEgBdKq4Q//JWhy3HtRAd5zVw6HvygEIVUjup0Fe65njPFpLnOZOfQen/L1h/ims3SZfOSSC
WLIunea7aXa+eV2jvazY4dygqKoOf40tIPbSk4cWqCxc2zbWJoqRg7kcca60Z+abOfXJktJu8GLj
Eqi5nIdiqSCyr/0hQ9TA/O9M6N+4uX8gm/6D7/vvxOD/yf0LCqNbrcD/vH9dbyTev7wr0/w/W9jf
/uzftjD6F3QqWMKiEJVMKHhGFtd/WcMQ+wiLLhSFEFQiogvs5N/XMPcvDA+39C6EmWNRCrE8/X0N
439hW7qJ9CMH/xvx8J9Zw/A33cji/+QH4cOApQeizpvaEbYM/Iz/uIfpeXCWbsINuJkF5BndMNp2
973mOLKCoI67cY4Z8Loh7F9EuCK5FxQWwkY2wJlYuopUgdvQgXdiVMVrFmJeTpy2L7EpYJbS+3D9
vcGEGr6UOIqQGHBt1bKX5NzpjwYQlerHKx/r17ruUu13cdtHv3SFSU+ZfURiMV47BA1wgNWF/0yN
SaLb3OMD8w/kUZVo+wvuO5Qlj8BlmzFv3Uc+Xupw261iue+Cg57tES3kbkHUnXGeWsTJEQwPoxM9
W0jkSgeUUFBnkxemdBh3OAS6dJnocXHkz4rpzmJ5qQr+zMVnYXFnAlPvl/GRoSBDUpFOra8wHoLA
DIbtgK3rty7W2721fQBGfPADpXcw+cOAbua3yZ2WnZJDNlGgqkoHHw7FOlgwRGO4pX0TTd0B1o52
AUirGPpBF3elwDkbNcUupOOrXCOM09VbDZ4ki8AcRjS80g6w5dACNPPsUUvz0oAG8sr6ProRtnz8
5mP3q5/q52pZTiV1eapd97MxOLLk4BSZwhMcNwrbnBZhHi3dfTM62Iq98LNe1/PiIWkQ8NsBD4NJ
R9fvkpbTOhk1wEZT13kUkRmCnF4kIdbq5xYqXYzU22Et2AxraXnRRQdZtwG+TldyXVqM0JOlsZVY
kPC1HzYosYIw+K6azUuXSB6GocrclsCZNwBr3Sz4F6ynDu0ZrG7md8sd0Dg8E2P1izR1m0o7PWuX
Q0fOvH3jjj/gJO/xdkEQJTGOSlxVSG+OJ689F4s+DcJmnYvAtIbk9drtlAlYXHbLc6Tqd9yN8dSy
4oAi7vkFqaz0UG23zXqJugzFknujJ+dBDjNWQblWabgBRiYMzUyc230XFg5wPAdEqB5fQh8aIo+9
YtI/Aqf9GJkkRyinjlWzphvpvysfya8bsjBnOeQb73E9uPqxRaqQR98cp3wNu+K2Y6wYvVEBBRKL
YjUNCNKdebmLNCa1aFNXaEUAVgfLbSlMudavdjUpkoJVsiF0cELNS1w5MImUaB88huP0rGb1Wc3R
caqqS8c2zP6hel2ZyMcOTOigvZNtt30JBlH0N5UOMa8aQzbaP18rtDXeSOqzncShIdOl207OXF9B
XLh4eUEFEHXafP/kDh8qmL6s9r9bNwSOU45BSssZddJev6ezly/znJItQg0e5IY+MqMrG1ymIHie
q+G5kEW2gc5nkZdaSAhC6w5xN7Q/Qz1nrLEfla5SO6gipTDsx53pvQSY1pxPoXepa/2EC7rDM+b+
ZkV7HU3XXoqmehHL+FD6CFO1+q1UwfwA0byXt3j686VHiZfuj+uAUalaGNAk8E0hpnIy3K03DeYG
5fK28i81kcOE3RgTNv1Ccv2uMPZI20LuHGc61XbA+7AFj7VsMneEPQPhKksigIqDVymP7oZMO7ay
GB6LZ1JUJ9eR9Z6C12iwb662/xq76mte2u9NrMey488E0x2ajOzj4K+PEiTN4HUyHySagYTDNFpS
tJNM0knDtUytcVMDZD1HrNge6+NTI+wv9Nb+0cgayyVGEFAbe5jvdsU6QjzgSJOKaQPFooLxNBfN
cp4D/5FpyEJ7WYNJCjDxq2j+an2CDLSoBWEX1pCSLyia8d0eJPnyzGTzrYpSHfUYHomLhudRI9YE
hT9xPTmJ8cYHPiMMfIUKAsMTNAEeQJ6RvodjF2RzEHy243LtBp0HAEeCPspl3eudcqlzIqsYv1BF
GBsWgXIGxJI0vlpixPL7p6hi013Qse+ZLPqwLv3RHz0vWT0HHE40/ek1pEbUDeY9GWz0iOvpNYBR
IekaeMAk+Sg8vnfbHzJiJexZeRvUlcTp31dH3Ywp0fIarvO+XRRJWrlByrKlU/+bFthEV5ITTkmG
MyOp+go8tyAk6zskiVQTXlJF/djwAgx+4GXIMkbqT1gc9AQuG3eOTa2ERsBG9MGuyy/TSZz5FjBJ
XVYRSCtwsr4KyhNe99exQGcgsoZxZPstqPSAHvsSiwMy3+8i1rErOo+eA888OMVqTkXrsnNdgO10
AD9gKZvHHADcejL+E0hnrDuvjRrvMBL/8jRLITN5UBRaNsS4N/HsWbDMDr+u6HnYB/xjC+BnU+sl
Uh86RGAUTN0xYvmim4GzO8NhZ46q+23bMQuQ6tI2kOCs2NMQh+YooF69V+XtUCV22Y4tKnwMkynp
obvoQb9x+17ZNYeOLZ6wzXAFPQ62BhhMwnYG36vBAHogI2B0d6SCsGa4WLc6qXL+DcP9px78Oxew
SGIDKHQi54Gp4EnXyCUfqvMyjsfV45+oK+KJbNQV73E8huPJqUiqwZY6HFiis8JDB44t9JBcr/nj
5r9ywX5ZIJWknmBnqaG73rJBTIncyI7o8Fl6YBspeo9X7+n2NmyVeB7WD2KjhJv5bujsfu7JgQBu
KucAjHObOP50Dmb2xG+1TCT85A6gVtd9h0RhB4LfTYnnpYFaQUjas60ayFOgd+Ddc7F5F+KRhIbF
vscXLt06vYHU2O9ObLMIj1FgXoPfWwu1yRxlUI4kvNny0JPHaBC5Z4qd0+j7oMGmLKBYCty3YZww
oWFyQvjVDc0xLr/rnfCCdfEsbffuefYioO6N27H7bMZR7KsayVWFDPZLKB6DwsUuaKs5xsvvHgfm
TqfZB2gyZ6JGOrbfyEwYGPuqOSfgx0JwoStwUjrcz2a7CCxVFVTJN0eCBwFIZD+aCl9GL9IO/R0b
bR7GaLyg0uQ3JOmJBW5Tcf80hlNqfKzKGv/uBhwMPZ3Ub/bObHbErGgtq74wxPz8299l5ucJKWOl
+GoVie0cPSr+uVQ8rRuQq5P/ibbuc98umZbRgTUvYdScFuZipgFpiBfXW+yboe9bgXt8wocdgYRG
5aIdrpF62xz88GGUcX9JkYx6ER30BKiYLhn6tjDiVpW92+R3PWuZeMV2atobEW4xdkBeB5gQb8pd
sXzUxXxtA+BVHPeIYReB17UCgcBtkUqlDpP5A+Ac6XbolVhUbnoar2T4hUDULpkppAEaoxIsZcBl
IjLA/L/9ue2k27xcVt5paH9Qozg0H8425W2Lwa6H0F84eZfVeCA9u2STczeVIi0bvA7hz8bntIoU
JoVOoN6gepoLQQ60QvSmWLsmA2Kel2zYy6U+0BucMpQrFBUTWnWmbKr4rhQ6tmM/J77VpyhCmTxG
vsyBGi3vD0XK0/30MKU8PnIEstVR+EqabRc6AOYrOJyHL4cBe5mhOsBizF0PYxSoWRDDq0Smr4e+
y6YrTqRz4J5x+l/jpJ5K3HOAa8PXBcU/OBkD1Ci6Ahe4eiOk3HfAPHWjitgL4CeA8YhC5lC2uJOL
NKQSCg3Q3qo6hCuQZuQwsWbOixm/4QadxBjsXa9BV9UG+8UGERwaUhr1jlHnoBBZpRoHa4XJjTO+
hrqUGUwLkLXh5wEy+LD1U5HX2yRO/YjIZctRezIVKRn9F22nvTBqjAFE5jIqoLVwG5Yg3uFPSQyu
Y/a6jRhlB2mKY2g+Q2gcAUz8ouXipnOoEK9UOHqHjD15G9qDGFgwOKSejfEStg1iYFmfmnle8HYN
CztAbjcdtBOSQ40AjJgZ9tl7rbMrPQgjF1qXcKCN497Tbtq1/QsfNFLzbOWcOF55wgZ73uYQCV3i
EhZrOqxA9xdkp8Bg9SxVg8OxmD81oLrL4j/1jnu/OvJKxwBHNG77EuXoWTv4KNjeVjzdyKcog0fB
/GansSFOxEvrcDogi+sKXOozCoqzklDXeLW+C0s8rtgQkDv7zIgFb9D98UF2j0uTOLxJyzrIKkpe
eL/t8ALsUTaDdpXSEe9rE6b+TI7bUB3FbPO67/CblG2sTJWbyR4bnK4ZomCQEF06BIN7dEuvDNPK
1WeF3qaeRpe6wsdKFH3zCD3yLnzRW3N25vmEcM6jqUMJfIw/dGOBa5kmeNzupdP9lFgOYmRSZK2C
KAg+kHShnU5MX2MkcAFohgppb8UIhUjh+nnNyNGr1dWp3T7BOnmxtDi4VvFYtuEY96b4bgb+M4fk
vYWwXA+ljaUToOjWQlXKNoY0x/BlWbFfsgnEi5lvw0nxidCdfTM0EiOsADkQzQ8BIqGSgdUBjuPy
fhTzlgxzez/T+q5f0dUgnHA/bnimAtykoUt3BrI+Ueq97cIvjerQpAmGnOr1D/WiHS2wAFINzZ64
3ZqWp4yIJcNvrwG9dzQORnKR7eKgrkllpKYCTvj12ffNUwEljfLnHhjjmnWCI4TNH7FGj/dGlacC
0YhpMzc4c6fXBu9FUCC3oV3mt6pEdL92W2C0KwwgzNp33TR+vBjkqtS+/cLBj2WdrPs5Wh62atkF
/bJvbb/rNcY0UZDMmTlYltFNva5KholXObtJhP2bWJhwe8+wbiz4G1INPXGhu6ue2vmwcI4TdgGS
7v+C2QEzfMhIIoLyu4A6OYJK2Rv/qJtouYJ6mXHQYrVlqQddsx9QxABA6dz68GoDZcEBeFNCY4a7
c+o1nSCRDiGVXgwufUinUar1s0FK7XaNTUWoPcR6Q/SjIbguojlzsc9r0j2vEGQv8A/ON4W29b0i
BcYUXMmmtnNog/pgbpJu8HnI1oHKW7eQt4Cyi+lNhCFACd9UGc5NnwEZan/TaxQ35UZ003CEZgjh
VwZTiTKzz7rQzuuCz/mVrPTeLfxTiSz7Y9sSIAvjqlMNqchy04y065STaMsbtuKBY+V4hutMonGo
C68QjD95EPdOtt8LWTQn0WOZcDd6oh7o51pUV1WQOxgT8kj6a8x0fXGnHs/JNt1OfawY3hpcEaZ/
HYotrSTDXtehYy1wd8AC9lHtHQeCzDmJwk+4S1PibxB5I14I6ei3zWklmBt6u/cqrpPF9HPKOoRj
di6gDPQ11ezX6FewaUPBik4RtLcRkYyDDnIdhC9GMGwePYUYvl1eumByk9nFSNz40esIqCcULcIx
h+8umqAKcPA1AdEKZ0DJaLAHtRyNeBa6Jwp0TZIOOrS5jLHHpJHqvuCIBQM7qryu+1OFe7c18kMY
eYmq5QETcBGTufiGky2fzQQCCZQmesDM86rdLeuNvp/HaoHOiMwA1sxwngzIjN4f+oSvOnM1Gkgb
NofYpZyXokF8/AgkA8tSsRffIyMfcxl2eVR3fE/Q1ISXSWEPXDzgTqEEP94CItKAgNpQHPwyjHkN
O+Kk7ljYZ95onnpVyLi/pVAMjYer3V/3+MdXb/F/XOLuSEmvoBshJ/VwSOAu1uZt6+RHGzKsCM4N
4okSiWbtZC7wzXVjlJVTeAHhmwd0FJnbFbicVugVh++Ac6gDfOeweT3bDT3bQ2N5gCr4uPrtLxdf
yI5avJxoZrxzTRQkvoNEG1GAnx7Nc60RmB+s6lkxhAdPDUMPIMNX5C/jS+EVzYNn9A6YJY8rIh56
HxsrpV15cOHYnTp5mSJzhij/bYCOUUKSHXGWA/HNfEOhCi13rvKwvHh+lWpwOw5C2UH39HdgUQ6k
AsRDHHViTfsueV3kmI9/ITpm7/og57EcI32qRT9BgKZt0L0GvPVCsZ66byOxj+s0gsEXiDpfZozr
xgEINfkbztT2F4z3X8vKNoRZcROzyjyTEZfGMp/HtfxQFQQzvoumZy6OWEk/nFF9YDHc+bR/ENjX
8dsrlYaN/y3tjefW543Ou9ZfHsFAXSc3BBVEDtUEbUI9NqcJrFjjVCYRermGC9sBczw1KMYxpX/2
FPL6Wxk+lGuUKyAhQOy6i6IbMAAwGyHMDNvUfCgL7ra35H5l5NEDzb6IEniEzzKEwOZk6d8QzIsy
K0ciFvdf2Tuv7caRLIv+yvwAesEETLwSAK1IUd68YEkpCd57fP1s1Lis6p7uNe/TT11VmRRFBiJu
3LPPuWC+3PqCW1utpx1ReUhUi+lHTha76MrTpl2W/ZRPDm0T5YuqvT43faMc9bQIT6RASKCLrPOy
oN/mMVWlEYS0I+3sPZwM09WD8aYUXEGWtji3A/R1ZwJErEdovSWxc98s4dnsoSYbiYLSDp6pJNul
gF4vftUBNVI+efOsnObwMAtjz0IxkFHV8RYIr9lq9q2EoniylqOqbXuxUaaN0zbnhsl0RXkqG3En
KZV3g5XcDkoBBsozkWra1SlC357GvS0i3Efd7DJh4kkR1FJpU79HjNrtlPis2yZ3kKaBTDADXsD4
TtruZWL9aep3ndjAzuW1s6yt5Nvj2FdvhFN+O9pZ73M2Ligds/8US/hT5uUey8+6vRwbJikC1p4a
8cMfIcIG+KmsL92g7WfmKxmkBIuyxyGUbiTNYrvjR8j4qHc/VpjTmxvvprrbFk8h3/48Rdt60f0+
0fdLI1DyDVB3209jZk/Nflcj8C3RxSCFA11Oiaj+HfsgmidHMUGP5maHdcHNdXasY8L2XwXuiCoK
oWT5naJ6Adk+Fxvcc06yC3aUTTN65sSTNMNLnmf1kmMHaKrlKDhEw/yc6DgBc0iSToXysfLT3E8g
3cYX/S7AZbEr4vQEDXFq1dbPzZR7Z9sd9d4E5+WVQtX0cvTnMHFrm2tU2+TSb6bSs7mxCjvdi+l5
aXs/Mx5qKwbEcRd8zCnE/2js0lK8DNLrHhTzhsYltC6ysohLHrWEZBV92swVg4aNOX2Win1XcAej
oz770h7u1YQ0cCLf3/qk2ocLrWl2I0jvvUn/IikTEJ50E9Eq0SxJjG/FraL1SfDraLU7nO/iFUAG
pMLIn5r6MUe2iYz+pqsinyC8zUiWWCKGvaPT59x3VJhKuQ3C9IaRoUqTeQOIak+4WgksNcFHKJPF
dFFto6axq08HZvGyEzaUSjGdG+e+4M+6DQEoZSr8Io0fZFXeGmwZtD3bXXqftnweWbNrF54/qRlb
LXDOCcWZZnFGF24pJ/qyS+alsBlU8LLnAkHye8uolR1OhYjvqh3tgxbdGcB+omeWvTbhkqnJ0i2O
KWkabQk5nTZ3qg3Ibn1WIaRZAflF0TP6PHneNFKXTz1rGKB80eutFXX3kJB+Pt/Cnbhl1dDwha9v
WFGR1F7xqH/V4Xenpwe95KTDKncztU6LHl8gCk9EkjqVttMDRXrchh+Vthu4+mX3gntLGBUPY3Is
pbGdGtt3jPBuhNnvxS5s43PRNrBqxPcFioft4mrJYRcuyW2qsl/gHXSVyvZw2t0gQ+40vGsz9Wsy
R3vdqk5V6Wty9pktBOI29fskXY5LX3pmldw74bKJM4oPGJWW+pkD+X6lsBM1OdjTfD/J2puSHzJc
XN0ZbrNEPND03Pc8rwF6vT57DUkrfbWf1chPo/rTziuvrDJvThjts+b0rC3dtZMsqDHN5NFht9wU
C2hi4mynnA4vW1O5CkzYloJTZEaOm8F9DVr9o8EI0LBpmMUV6Tzy5V5Ujt85kTdb1Rfo8ratIMoY
huGiu9leIKhqFyyI+bSFlA7fjTi+RgnLF1Fwa8+vsZI3iNnBbafI/bJMj1YGSBUbj3ifUNQ8NE/E
kRqNrHqOiCrXuomyb9k0HbPug/jeNMuPsIa7mqqtap1zpmZGZCbnTXsfDMkpIo2lSUi7KQrsfebs
VW1z0WkRLI3plVn9FKFU6WH+pNUJRcJPZ5jfS5zwco/NHJlwEAZ+QZwj9vheVNp17PVDzS4TKsMu
DRhLzyBbqeCZtGc2g3EjjDNhIvfFgHDYiUPcvIRy3BWtM0HLFd+0EbjSqSFONUMF6Kua5JI57UsW
TRZqQLqNTOtkEMRDOeT1/bYs90MER5aTGBpiGYI8nZAMrzUWj0H3jCnmxvYy04w2KbUxyLH3oYjo
9BihMp+myN6bWegLvdqOTkMsBj2dsme4qkmstGO9zMYSv2mbjswfxDnsFbErtRYARU2+zIb21mpv
t3ZVvmsNTlNFPtjTU1sHD42GXGy02BlndCfyPLKM2KQIqCY5CT7JxbrWb5m8BoLmtjyZdfhY0cQp
WWbMx31RyakRCdf4DGwRz49gsEDmVIb7/4z5vLqfAQ9wJkMj/AvKoc8/v5vso/j6HTX/77/8P7C5
pepCJVZYULaSXPwb5WDhfbZBICyHSCVMuv9DOZh/czTN4s9LkBhLlfyt/6IcxN/WFBbGGREOuzLn
/zfKAajh7ygH/Q9oHdqdB874uzjWUGMaU5nAUmsNQF68b7o+ufRkdm2SCKfdalSRE/9pta7YeFjS
hn2gwm62aWsrulg4XZrGhDpczS+jUkCHYYfJcHZQRjCEJto1quqv+s6o9uOWE6LyC/lLw1HTKBnZ
ANIqtrj8vo3pxxkQjhMO0mIRW4Erp7ahuRl3glcpIOfFLLm0Svu8dI9zUSM04+0JVR2pFbNPzEHg
4P4BujwOqx0IRAB5ZLUIBbCYBZ6hZhDndoF6JsEqw1OkZDrQQntjGCplGqYjcwLUXG1IzoxcXSff
Ff4kx9Df0r56MPEthYv0uPJjJs62tYnHTTaHHo9TNCA+DeojcXfnqSqova15Sy93X7avNp2dqNzW
zmryuUz6SwFT5ay6hGqdABKF29cCLSyCuihczixYB05LVDr4yAUnHw4toyJobjHlCKyaH9Pgfsqw
vK2mrnpxvGy1eSUOFjp8X40cP7QRGhlfUkcHndu3CL7iucUT/EOPMB+HXZe7SqOA9DPkoOQf2rRA
O1Tth9ZsvUV+LPVjb43Sn1trl1ohTF/Ah+MUQPigfFLfR6VydpTwToOk4xyIulM4uoF9k4hdw9dX
+YLaTi/dAHNcheHZC4PClU5xMO7BqGfbT1D/HiJM1P12tm+k3DZ7amfcQxKhmfCb3N6NgMLhpov8
pQDcemUAWi6U3Zi4um5uxezFfCXxkz3twvILBlebjzp1wIwb11w8sbza6kUFq19yhOqDWNwx2RnY
mAmHnjR/kI9owtZVtvtFc5kbNOxVGZ1nAeVSekP70GYvSXjUB8+hPzoyUs6bA1eVJyp+ZV+dSVua
bIRX+jD5SwcBFFzX1l/lKqbfhLvJ2faXNYspPCy43ywK/VOt7wNgC3yJhZcrD6Y42LkL18fL06TP
H2Lzim9r6jadgQPRlYcm9BhWbXJ56d3xlKAwFkS7GUjEvsG0o15Xr0CmmyFaEk9vBixjNid0cuEm
BPNT+1qT7bKGvpqm4uYo+v0cjldZTi8aBGNuxjdNa59kEqjUZRM4vEYhM1Wch/SSKgoCUgNzmkDT
duJ6N9lANEzl3ZgFPAOlrWct+g/b3ncxhZ9F4riBAsYbfljw2uQpJG4sqmecNC6IH9THYxnibN3i
ayflKIx4At5T7X0YFwDyMvUETQXMUr4yZKtfediZF3RLqrz+WLfVeVUC8uotE9NuTpPPRN6OZRgi
iGFS7qrmJi/japep8tWZYxIF2Hfoi8d+WOlPgTHeoSFv8EcDUauZZ4fJh0nJBS+e7tV4m9ubvPga
cmcXBw/jJPc0w1QbofkAMcCovcKgc1lu8WbDf5mHuj01NLp9WhM91UxNJ8j946HfJBjY/Lm7ao9a
41s5hZFbnaPGk8xAL96ss5O49nDKpww3gnGwZi8y6y8ZgIdNOgloQv+ZrFS4evvdpKpfwkN2sbNR
e7h01FIcDbG6E9Dj2jEMRiAQmOr6TrAnpjGU6VPAMtOUbbAciLOpfN1s35ZsOtrafNG5rBTE6a3a
Pl02c3noDToO8x1p8+VGf7cSJhV44WIctE49drl9p4iD1ZY8ps7eBNtIl7s5alCgp/qVKXDdJo7D
m6GjHymNl6ZQuTRG3GY15yjMflfng2csyv080q8utIMFG00n1bPxLyWA5TCuG5tqWKrRQanMW+q1
iLxTtLuxHhWWWndgesfPnJWQsFzNovoatExwnzAEczhSO323srhjFW5TnChYFPCcM7vTbFdR5aNr
dFdJBYpdf1BLAN2x4oqOdrkxoNI44UCrjMWToYMuyfqZmAWCoaJJ+KRVR2as2BgBodtF4fQKX0HS
UUmyRjpBZIUP6QAHvEAiq5PrhMU+LAHjp7eoWvaJqXoGvcXQGLbGJL3WDrgCBK8zcSKRkT/26Sg3
bUnGs8VFywlpG9rBCIjVIlcx4UZtDXrE9SZPwVZIq0qF8hZS+FvRwIWouC5IJjK6CIXsKsSEOkXS
spaBwybahqwRq0xuwtj45PLiRwt7HWxdgA60TVO05rRSSl+d8npnzFDwsUhp2NUkOMW9dhBd6Spj
fJnpr6F+vZdB/yjbGipr9eIq8z3SCNtdt9dz+xCK8Z4+9BMxJu/d2iUJfikJ3cCQ2AJ20yqKiBUu
znFi7HRYqcEeXXum27coe6Epe3O9IMyDWxv5wQmHfTQ+TOb7oFu/FE1/CzEmJEF5Jf8ekcj2gzDe
hu1Fp1syYi0PsmiLYwkSv3DZw+yNHEBB4mCTZKqr9atCD0NWYdbSpk3JZh9bpZ9HqpvgTwWg2CWL
ekyS4THJFD9J4vuAeG9EXMjswRLDrmns7di80qtUUUwa2m0/oY3LtEJoTVr1OeT7grw79s590LGk
HWIwFc3w5qI5DMg8our3Ot78qXy2WHqQPKPAmlzS+6kXPy60d+kYrwFfQNF+m2a7m1BcZTpcgkBy
mHee1BY/Yi5YyAT7KLWOFQPJ20L3HAV8IK9upsogDSHcddrkY5/Y96a6wwEGuYBjnkKn1Eiz6LPD
mLKRRt8hlxmLQmiJ6MKF86lT5QHdXzEqr2DZ6TS2LWhWRyMzA9dqGKtXOsAbW21ul0T6nSyPxORs
Bustt7X7aGxfWbcumoqnhHQ/Jh6M8Jv23hhycGU8m9CFMI9024HPsJ0EIvk07RdsGZANCd26xuX1
95lp0aiLryOlF8DjmxOmCF2Ib6hZ5UDzoknDiwF2k0MQirp7IEvrNtY7P+IUqHNvIShCHeN9i3ck
R7OfI+1AwsdQtzi2gXMHbj709BMh3Th/r4LxmCvKQ7yAZqKyCw3pVMGi255zwERFZNuqjZ4GisxI
/WilcoQmO6xxh2X25VQo67N5jvrlrpqDjSNpv9fmS0CkI0QmmZbtne7QWJn7i2G0d5Nev2QMhc5M
8zOyl4cw4YFXS4sbtrBvq7CmHWYd0wiPhVZjXB62DH0gZWYItsvSPXdR4xfEwNhmWlCpYC2DjxPq
fCrwP6pTmXsm2ntA9RIq47dlL3flSKGV6TBclFp597YMHd9Dyb8ktrDGDu3Lgptgbqrfovy0Kqih
rvgJ2/WSzPTjAdvLkm4T+1PBad44n8HUcdNkgqP20nD2afPnmH9rmfkqzPJOZMxTjadTP7/2MUSu
BBoemU6dZ+VJYVJXob0Z+vPankqMH0jGQ0eKTiifVZp7RmkfwDA30MXHrFU8ybjNhhkRXFjlgxrU
720LU5082GWz6dW3dWJ4yQ6T0rHJ33Dqu3H1ZWHSzPRnM0wP0ZycFweVM35qNLGfi2hVYs6O8ZFp
xd4sGP5QS0+b7oNo8acih8nKuXSUPCIm+4agzVssFxpUl5DGtc0zpPcf3J8hcuAMlMRklhvwaNay
KrCHypbGbaJ/aYVZHcvxvbK7u9i2m/0yJuhYWIQvxrzkR0tLryGhIYkyIbTlxr42NFdbcqKLCsNT
Bpyheh3sLQHB3DnZ1hhI2xma/KMPFRcB4GcoHLaYpXaT3PBiPTp1pnKKWpJl6Htg2j1O0sIMX23Z
932dZm6uD89JkT8adnOvt3rsB2k2n7AZFxfDNuebQllV93jsDnqsnoyK/9/0YB3LWedHOhnRy0QU
bzSTbJEmfsJGd1EDWM06x4eVRojoxpcVkYVbcEWzA+pW65qjt7mi5Sua24oehs2FbaJpLsghcCLb
2bT6cKdE6bkS4jybSHoqqSyLn6ujz+9yM5SRqzFxkTcRyjdRhuge08OKcXXOR+yU24FCQm+y25Ua
XTXxyRaujZNIWaU4MMvFwUuDzK413Dy0N0w+QNhM3Jj7BzRK/LP0jpuM7szw0UPJm/WrXlp7TCU7
NmEYBCO+mJV4jFOQ8hjp1Bj0fSOg4IPubhgJBYnZrfJouYKKUVgZ6z2KzAItFr9w7ePoLJj/o0/F
qQ2qh5iNuMHt4NHmvWnr7I1RqCRjdDZhCU1zNLX31j6LkLPaSAXZVtM+jrUnYY4vcc/wzmq5qTpj
G43AmQKwYKpxp6XYhrmW8rTOEUUxvf6zyOfX0NZtXxJVNrbJY5VDFsdiQKK0Ae5WbH1gHCmTlBYk
X8ycVp9stQVBtx6MV9moMFRjuyNJgeSWyTnOAwSDGWl33SjvGkmzswW9ikdrdhHAUFlM5zvsI3CW
TrzhFUKvoQ2f5Ul2kA5ZviQsDF5SIbYy1IWJ1DjbgVDMU6A1N1XNx66UcpcVGmCABmVTKoSjtKl0
M63/tNQGiS6rWD34QKO4x9Wt5PdyiR6isXfTcbphywMKSbyiq245PW6qwCZhauCWWPTJZpZcnobY
vDfG9nMY5tRd8P77GiOSKr3tN4GE4tETjoFo1nZtSC0fpdmJaSEPeUentmxWpJgEp9gpHvF4C+q5
+A4S+4tmxsAtFVNTSzN9kBZiSJkWsMqZAcJcPs2NatwYaWNyX69L7mZUbYXVPndTx+lboN4rQ6Hs
LEexyZT44LBZY4brvTErGdFOtFOjOXyJEk670dJ+aVxxKnO9vVb9BAvDdPisuDN0pTvasXZIdcTQ
YLSAn1XAF+VWtsF7XqguMdyrhKz7to0TPu70X7FRHMvS+mjnvLmRFqWNYjvEooz2c5H33T6XWkiM
F/J0HQnf1Nbd2CFpru5viBVT0WYqrvO2YnJb189E2JDz7XSPUVo1WOSCbzXkDtspHUWYbeQezurv
Rqvux6nfVRmiWd8YNP5hGF0mFX1YpZj8KRgberI5wTxJsItbAM0p/FXmyXVYxK8ae9AmGpSTysye
27DKQ8+ouC9MS0uFC7RXt9Ne0egD4fMm5Vz91tTwPpI1nCF8HJaM3oVKtpHwZj6tqLqqqvMVw4Zw
qtlPBLBg4On9IunsjRq9zT2OkS59aFJmIzM7bTMI7TbPa2sX4tQnwiAK3yU8aRxxKULYxJZGMyhi
a0HxVsdH8sy2VTVW1wAjtB4pfl46DcwVd/awKXbVuuzQ4dJY+5IzjHEvrG8ZiY+w7OdNFqXI1Amp
bGK2bkeF114MjQ5MpNyxcGgmE0kkJjpDeULUCHaMlunyQu8ZcUKSiyJcvI4zZvjhRNyXy30o4gXe
5IyInVrPRQMHg98lCUyAQ+1bo3SqRo6KQDvNTBSresOXARiIbgF5YgZe0oOZJMcRgajAU2QZmLbb
9EJO6C7kDALM/KxT+zmyE1QLdTjN04IzeORgIPQImMWL0ohImnx0M6lsDSagV3ZzseriKElAXMX3
zjHuTJvLLCdLXuePiRa7pdqdCoGUZIVYMvPPaii/OKxJBhjDUyyII6rsW6Xj2qUO9o0JkI8Z/TCK
hTdKlk0u7pZp7QqOrs5BPEa2VxrdezQxdTmucQ2NdMBlORz03qk96A3yHC3OBdpBdpm+CSDPxeR6
IGYs1tGtBYCXL0DnUFC7EoNNiRxpjbgH5+XdAQfejGZHgJ5ExnJKD4GTwLf6s4i1u1EHPOjlryUN
tlnfv1R68MRxyRLvjrUSfTB6YEVaUgbnIdysTymbLfsrm8My+3mCKCyHh0ay6cfGeFsaOni7nnBV
XTT8kPFelFDURvGToTkuDF2OmwE7GlXYjhSkS5+j2aoT4kNmtcQBzADPSvTeNMOlXDMYwP4m0t6q
OQQ+J0FnToAzTG7lsU0OrGZyfdXVkQ82Cm/ZNlCiKunyEPVnHo5nTSHdoodW3zVssZBUmDHbfrc0
a13Z4v4wCNfwkJiTbSNapk0X3PLwzK+1WvcuQ3LkpKMdHX18HayJus8M+ychq/sYu9HGboI3zR6e
ZyeK3T4N9FMfVFzJ1XjkKakrPw5MYqKjvOCnDulZ6gjvIL24DClzBzovk8WFNiF4nL2ssRlpPAfm
MQjrHxHPBA0YOxMP9+AEq8FoBfiFnw8ZXgfaZ7RHfMCUx4bGEW/rQayBSlNlPQemuu2zYnXoae64
IrZrCJNGGlPJyvoPl+if0mN/TyD9u3B8okc1gyBU29TUNW1mzdP9LejFDtJ8NntSFNDVtwMgZEET
uSAhBbVe83OSSeVYbdv0tdIKmkyD12Tzv4ha/vusGQeTJSMdLGf9n/GX7OhiSXR1Cml2zYZ5y7eO
7NWADrAfjIp2VfLUm5b0X0ys0NBSfjNWOqjf/FBH1dU/cuSRM/78ezvo16mTYpaQibw09Us1AvC0
YrwzqoKiwfD7kfSyTAOPqXLhqaK7TnQ9W4PkRV3dRxUjVGV//5uCg8o5h2Xx+7fxDz8JSVdJx3pN
ivZfgpk7LQ6nUeWTqNnNgEe8fu0bwfwOjrZPg4wBIumvf/4j/9ECEPpvP/MvH4Qs4A7yYbGRO8gz
0fv7tuP2IAuFupO0R5umn5ifclyiacminNVPXWiv//xN/DWQ+o8v47f38JfQZmElbWDW/N5ryokZ
gzvhTGl+mflH3f+rEU1/dtT+5xf/289a//tvCz6IyFeu18+41cGEC3TZSBuHzT//hf6adL3+QutD
JS2mtmEvXr/o335IxV5Z1BU1xTAoHt4pry4NV3PM/8jY+l+f3n+wiCmATIdIFJMV/ddxkK1mhDVn
lLNxEgeLW/w2lON2iLH4KaP3x2/0/3ZyxZZIoAbAK1/i/y63ouV9/xtC67+9fH80v6utf/r7/624
YoHAMy5tjbNAc3S+uP+M99L+5qxbHSEDGM91navA74qrSuIcQyUME7UWZeFPiit/hZE3hmGIVY39
P/nKmQn0d9sfiCWzHnibOrPk/vCd/7ZAl45zbBALklaSnuYi9mSUXsYQA5dOMzqc9Fu0tUqhdSge
IgW3OTQUAafzZdIm1yCMqwnvm4gualkixvTkplrNd0hmTkma6gKLy7SoeDNV+V6O6n2+BoCOdFIJ
YNQ4oVvSVOzupUEVTWmoZM4XTmPfrqsNISLoCSOPP4Jsl3WHHIWjJqqYNjPVi4N/Ey/a5M7zkwFN
K3tejNYwkY3Rk4GlK2J6aG9S0ZEp2VFJ59pLrIZbYdIAHpN9xlhqwqNeMYnczsTXqjWxXaXJ4Txl
zi6aaze22lOovOhxdk7GCRyUdldR7hkUETvZLqf+gcLbxoXwWq7DBgJVnRfeSIKyX0wPIZ9MCikc
W3KPPZCA1/Su74ILKfxcI69O+ok1z2uN5EmUZJacrfjHpofe9PU255Yp1uhMERjXscU+QazF6vOf
C6KQi4bK1dgt1n1WEs9DTmi+ZOfe1HcajqS5k1snz0EzCeIuSj+wd0NH43my+A2BR9TXFqJSCYdL
MiYvMjPuQ+mc6ZkbqkQnidZPGAXiSeHmDn9LcnSGCHIds3Oa0H+oaZDhccbt8RhcK24QJ9yKS/8x
8G4kNWFI9FsBlDzuK9pKkJjBOJxGBVHK6q5990Fi1lLv0EsnY9wamCkqgMX2h3s07voKgkzdLNq4
ofbaYugO1JPOuiT0KqW3sXKN82eIq2IcIEBP0top86UFNk9ogia/OqPzcRCCKXfyzSCZjm6eUycY
tfhY1VNsv0hUdD0jFGh8S8PX3NhmqcqtghAyrI7EGK1pqtV3Lp9z+xqlCgzrNqPYzoXfEN21JITP
7QQUkPoxJ/u1wdxY9H8CPw5v4dR7h8mcLcv/zihuBeh04wU9ATNoUeFbZL/X5pZXUuPjgvaAQ1Xt
Ri8kRST0zcYbsK1GwUc8ik2efPb184S9QahodckmcnqXG790iFWLqbCPfQ8fUNEgIzPYTm6wcJXK
tmORUJ5gtZ0XyEc+uHC2j7ZYW3lcw3p8gTnG734XgA+wkJJhN/aLrxe7SfsQdImGg0303prLOuLi
s91Q8bPwzVErdJbHFubK+IX+aksA+/jDrhlZcqfK74r33n1X4Y6WZd45RFb5o75sSVWWC8KHuQuU
iyg/zK7aRGp14S7tS+japgcGB5nkZmv8ChvMZ9EoTxPJCDZg30h2Sj08FXWDKXZy26I94RXYK8B9
Jvnmpky5ku5XfyUWkfsZUUNrLIyulo5LMH+w01s7OMo1/sv+MjkTBwcRVvhy+kaY3cQ990CuSrQS
hiP9B9YrrpmcYfUkBJg73XaIRl+Haw5cTkW8bJuWtBzSRJ0X9N7WfDVYB6rz0M/v6G7d+CB5cPX4
jkTcLcSTYWG+NcxVp+BipZ8SBzfagz7vR2UHlTpgNL046QOavqPvpum5BJGTNh74cUeRvxMIXbB2
a6g2qhqmcZOEYPtVmk9tzkbx2BtvStj4ZeGlBMjkxAeJ3HzvevqrX2DExBwfI7FdtPtZHmOWflHd
1Who80sVqr7OHheErtNlGOPPuA3b9j7ry3NY3kMdV73Y2tMvZcC8hkXYWFgsAfY6+leEGrTzbWrA
ixAnJ87sJWp0DVASpIGJ+4VcM3QU/qnNT6hNSfdK4i2pWq60mV7ypmXpsRyas6j2kphDSznE0Uwm
woVE/VWVqRvt2Ayor7La0j5vRy7W9aHpHtpu3NjhNVM/++JJk8iYD4N1yIqDLT6S6g7/eavdGeYX
YcbLcl1IKnCmk0p4lcOnhh9wfVTa9FQw/ICg2SlEKqkOFWkiVfc5K/dLKDYpkRnBOVj4Sl+4Xov2
qrA6otqPCpaVG6gEOBxVmsth6MdV47Zow/p1UHeRhgMew+R86ce73HnI649F/ygdQdDt4obhB37e
wBk3ZHz7qnkL72elt1nBvOUOLVR8OuEx6+VW2IMXEhLWkEBEAIazjcSzlf0aBCg/uLG2N0qfJD0T
ETbqdSytlVeVhq8q320AlYe+Sa5HH9R3cX9na9E5j7hkRkcWyaZm4DRjBdyqcsjlVOi0BIRx3ZOA
tdpyRs9hIUulIJph8Mf2mE+mJ4Tfwx/2tJgUh5Czr1E55K9cgwmCMJ1Limy0GMT7YgOudFrx0k6v
o32W3yFCRiq82fkh+YVGZXGuwYHHTt0taRR4+nBQDZc2cFHuaCbyjdMt33X6ufLT5ZJ2aIkgqKHX
Fd/MDNgwoFDclwfqFcwuv2zLY7kUq7NuQhm7V3l7kwzdMf/Q5+KuT9N7Yv2TprvMk+Xb4RvJ27QL
nOjXol1C2z7GsJi2EnuaUx50vJGYO4P5lUiDs24CE5RbzTgnOIapXs74KMpdYO0Z2GplbsFkhaQ6
SnzEBK/YvjXu2qda2XQPcwiKgH/iZE8r+YtTy2MvabWbdQQGmXoT4XFv4bTrfxX6I172LX4MPgKd
Vk6DA85x5Tmd+gcRPdvvtE3b7bpBO3DikhXOyGrlRtB4YkR9xCq0lK3+S7M97Tx6qWnD18wYEeVr
UkeHKi+4minVZSKAucUCutEgk40OwlsG6+iKedtFeGwWV0uWM3nTW/SojYjE64LaUrT7NQCIzRcx
BHUohy5i+IPP7IGOjBh8spXtF+GUEeqY7Z3yKIhijuofhZD7Wt4BDhCqM5wH2rQG8jyVCi2EdtxW
RvZCOD499u0wMnJKxtfcOqyrvzyv7p4cRCcJ5IcJsmOD7kzLDqPeSbVTt9HfKhLSzUTzNUL9hQWK
FoEHcVogU/odX1MOyJNC3S4PSXFa4hdWA1UO25vDCNmGIaKmfq6RyScSJ2GIxkV5aRYc42K+srUk
+2DFjOqS7g79vSbhnI9vzIn0JKLwJXGKJaVMGyOP2Z7S31rlwYjYy4Lmoi5fTUNlQbSys6j+iABC
6lkJ4tTnEdXlQta0oCk2e9o62SGYxDbsJIujX9mCeYO8LJ6Nj8K5lv010074D0j25J0m+xm7f8WU
doq2jTqfQ3FbpQfVCx/D7jg1Hxph6P3BmHftZzN+FAScwYqYW4ND8H0UsHF0oL3lB1Pwpt3jDh2N
Z+cxulWpS/ENyOe4PTjkgpD+x7NnMjgOAJFOVkZP5YCHvvLL1zC8hOOWWIMR1xclv9k+Wa3uF+rO
eCa2s0n3YYAJcR/DFGRQAQeenKj8wbOol572FtE/OUWJa/3ixws8RQulHHafu/JzCb8bJVkpko0y
PpuZ31gn9a203IYS9p44GYUF+e/snclu7Ny1pJ+IB9zcJDcJFGqQfSsplUp1E0It+77n09dH2/fa
LhcMeFjAHRq/zzlSJpu1Y0V8cWyj9Uib3U1z18lv4V4HfEAs6IuR47l1INeIZYB36h6alf3oSZgl
ZQtve20QWINqsInpnQgxNy67bo0pCCRO9TMdvA2ha5uAqVoaj1W9SXFskpXWnNMQbeP+O81XtFno
GSsDbUEjcNpuom3Q73qXKoYtmrwKQx6doEF6ujdxQ/BxzBBj/xRi3yC6wIkgObVJsaztb+C44MoD
2mrGVhG+98Dg8n8T4KeUEW1tEb5UAab6GHqrfUpgZcS42dcabx2N7oH0Uqhs2+oV7z/35LXlI5Mf
kM19PXX7os2eO/bMw7j2Ybgm4d0sprKhwFYAZQUBGuhk9tGnlGGsYYZUpHzjYTdOBSXEh9kMlokl
bioeFo+lfcBEphSfUlPyfW9z+QTXQhIr1V2DJvOKrpStRME/yn4bVp+adz9YO5JDYRavmtghuYDA
ivMR41QERESz93r2nEYH1Fxn3CVqN4GuH74YRK1X2mwq8SC/nHdia2V+MMx3v+NQVr6rTh1K8ISy
I3LBX+hofE5L6X4om0F+XyeHcVxDg0irx6j8SIz2DANwnhz4zzqQZ9tLN5JiiNwb9kRhLxlZReTq
OSPY4dTXniazvTiMB4hnG9brmMSW6on2jlxxB9zHzsaJ7tmQmDGBcGS10l4o5gVz4fOFrFoG2nRJ
HPdomtv8CTNflX62973bLttvkpYmvkj8UiXtOrtZRGIZQcBnsk9Nc2/a71Z01wXEU0s4wLBSXCCy
eFqaOuFJe+F9bvDmnqB1qH2ds45SMDDH7VRH7CO1TXGK6nuHGwNPhwnK0Jd77FqhsfbDbXo1aPDQ
sqWdH7ozwacni/nD7TdVvnTtcuVB1Zh8LDXWZ1kDPGATkpJ84xBCBsY1fPYZ5BLmhW4SnmjxyEKo
Of5ihBvZW5eaGyLtNkMoll2brHCV4pcK2dFNr5C1TrLnUAFVjmon4jc8dT8S+dIOPxHH1mNMJU5h
QTag5MM9NNj5ppx/vZXMd/HOLuJTOmJxJU78Q7pbNO0iIx1dOOVCN7y1Fe/C6Wu4Tc/RIO7pAFfl
yYkvY8/I/kac9aHE9pQ06l4r7oOc4aUOtziwUEaXAfAPdxXCg4r6Tcg1EmPn5cLB2GxDd5nET++9
cHqTWDdnOh27451q9wInAj69RttYX1r+ZLUXwvy9taneJLH8APjBZarPunflCS8ijaqs6sGe2oUM
1h3rLtzD+rac5qAYqsR8gGRSU1tuaHgteCl2bL8XM2HhLjPXNcTk+8R7ZNIixUyNS7p2+MweNZ5T
N87wWKNSzFmptcnDb9Mb7uPqE6+53t4K/0v5GG3WcXsN2nyf8kCC+VKn54HGSlBNnnus1SbMV254
5Dqc2JCbd+PRELcWj+Ixge/xYUUPKSQR4vQBn9yu3Un2/8hMsDM/uY2OojXPqX5g4f3B7G72IFdo
grDT37PROKveocAlx9znq6OIHiiZWeTe2IOw5YQcQujpXO1sUl9jiEPuXIvhGgq4Gjiu2/S3Y4mo
oa1Gxk+QkIROsXXPzmmsNAp7cqxWbdSsreA5Uw92My10tcFG0ZZXwktzfowUP5FExf+Qe01shuiu
ZL1iFtq+6tUtaQLooD3+FKYqbeXMvTw98fjyo8VtXOXdb1rFJ81ZdZV31qcEmgXmbpOdjJp2LDtk
Jj8NFe9HuYuVOFFNpH1PVj0u5x+7Zp3apqtg4KmvFweykwyFhf9CdQO8Ns3/CT2x6239vaj9v4q6
/5HS+v9ZJYLQDZ0c8L9vRcgr+gmbHxiN/1c1wt//9H/Lpwq4pu66ZKSIGjqsC/6mnhp/yIcIyhEc
VFId7Ar/5H9ROY0/yJyIqpAyTVOY/9jZJ/64tm3ZurTn+nA64P8T9ZSSv38RT8moUCBLMAbVnb/5
n9X9wIGI5Ycd1TC08WotYdCos5dN/x0V+P9VgHMxd4JdBSxrzCt8ipZ8qHE8IhYjHPk8CBHRwumt
N1mFjx+SidIEuBJHMthH/njnVNYlLIa3OvuVUaavqtx6y2gtq+tkR1B7r4eZ9phPoOcR6pzVGA/5
Uib6k4MFdgprEMKuH5AAD6KTFduQ3afKX7o1/mjP5plqmw4UQx4frPPidV5aT6FNMpBi1e86GD65
S0xGrOQebh2SSLbrKkkAE6bEFF8soyN9i7/NEC4QUbzabklcLWC3LUaM4amRrHQnWLR0E2KvNcxV
mODzz1z1UqRwECti1i5KcFRY61z1d1GOmCYsecC1iWct5HwkyTU0c3JEh/6bBvUxYCm+5iq5eiAd
CQUOsFLSpNx3JiUNed0bC9fzabgroV9N2TqHgo2hwrrpHVFyU5CcyLDDB9r05YAfRptjoNOq9iol
RTxVCZFtzHa43L79yXmpdQvPdpi8qTL0SA3BmKrse7I5txRfbmkFx873r5FrHmQ1B/NFH4FyYMU+
dZjysGfjS0AptWLgGHqYvzkFlGmLt1qosNG1Gfwwoa/GRJE9TAGwhZbwz2z46diyv6o0PDWmeerC
4GdqxLKefDKCuCGWbsSBu4BWRCvUIW1yTBtY7Ktya2viKglqBC1ZQSJFgFaj+n0MX+lKIkYblhge
OXjnyXRqqVJCdFunbfJUcY1mof3SDbb32MKmQ+9tgbQx9orkRkZwE6b9q3AE+dXe2UiBeSXxGYoS
Bj3AkkvgEg9lzbJcc+5yIA7WiFJsd7DK2Dls46G6uu30XFXmRleWey7B16Cxf7kqWWVmgh4wFlx/
ML68PNuAlBRrMF+3CQYDKeoh3GRNlsCadootlsYPGUjJVF3h7KZhS7ir3sUEWk/XcpojPRavv8x6
BGNEmaCm7WKLb3YEp2OiUheYCYMU0S/PxxcCnXua6nZ1l78ZJSDyGd1XldMvSNZHAexpU7c81O1m
7WnEATTfeZ+T973z24fhGegnfXUUWc2Y+gbqDl7XPKfvrPhK4+EGkpKeAcH7fsyePdNyZxfOB8NJ
uaWGaaG68hwGv9ncKMcZKOoQrGgsvdmFPNvaV23LbTEakOygI9UV7n/b+uQecanMQykfLB1cTcYd
FUXDMW6zfTxRMsEW+beKpn6Tw4hysDsuTA3MiVButjcDwh6ighkanGv/ylDy4nc3z0DWSW1v5fvy
TIfhNfafoH0ru/tI6JJswHPA+bpBqrooajhVtbG4h5oxOKO9E0Ddy/lMAeg9BL7dyxSQBGExjGav
tWk8APu6pqI5St1/lr61aykKp7LlGAwwBqKK4xiKscbNEeVczYBDuHMSeXZSrTxTnZvjxweclBjd
EU/wdXSqF2kO1cJymm9oStAAiKmikN1GnI1x36+hga8HU3sdYly1Zp3TFzUi9SNKBvUABHE8RfgK
q/SYehZOXIaz9D3SaAIwAj7gJn6zuSIDb7qoaHzVwP7oU35WQbjRgDt6FVJbz7GBm+M+DLASFa5/
JSzxFuCz4nTJI9if0YxWuyzQZV0DnIacob5e+eT3MygqPiIQowbn/ZIQvmGF2EGPoXbOXQoN2aq0
Q7am02LhdxsVpCujwaMfp84R+dInqNTu2v6Dno9F0hkXNbo3F7EyqVgN1Gf2vSKCLFSAlOR6zImc
SI4kUPtGx4cE5670Qt+Vo9qDHZDOyWeWG7NxWZTNQ9xSjhCSTZLRD8/112Ce3iWQ56BYRpGNFj+u
Ff2Xhm+dPM24WPFT4r1YJtpqyKPZu6r2x7TvwvG10+uFgdlxLPI709XYRb13PNPLqF6TDYNnMa76
6Njr9cbGZC5I1qTWt1MLbvN6lzn6vs7yA3nCW2JDXSyGDLMJioUnh7WsOKnXOckv2vB6QKjJiK0/
AFrct+gUlCIQqtY5rRFUvOtHnoKmKt7BOdEbHx2oudGg3ogNMvaxzbsd23IUbs97nQIgQ92YPtBF
2QBL5Nxn5uIxsbh9+exXkRI1PEnGacsMWRDE8UMWMNFPaXFObZRTt8IQbgJ4FW5xg/JJ6+ScASma
ryaZnrMA9aBOQhoGbRQXutzg8qMRluMpToq1KqptA46CuRVcjX9vOvXen9Bto1YtW6RhnlxcGsWb
dqGQlodgTqi7CagITcm5l668N3p5XzvjNXW0r87m5ItYFeoTOqJHAUEsT3VPZSZ0w5zlKHZAht0A
G+E4pJtpxgaPPeAM/zBls2wjX0z56BGBreXOyVJ0VO3kmM2rIOYYz7L9VPTLwVBLfdLfwCjBOGEu
6KEvAM5xHmYny53kHOrI8VJQDeDZwZutU7/Rl1e0+Is9MOzYprgzjOloYsO3+yhf6pJ1JzgPlwY4
8dCl+bkIk11EUPneTKLfrIR9g/FHlcPZgvndjgpAcglVuRomTqvD7CF91+0I21nUQGsBONuxvRJm
/JtBrPJ8E5W9f/ew006hpJDJ/8hEtGUNgqKLp0sCpkx0oHaeQbBtluDhZLFDSDD947Vgk5ot/XbU
VtA4eBQGZzOmxViHihob2jWvbTKh6S20kXHjnChA/2Zb2ncpKm8RwLJi+1gQGilfMyygC4Wd0Sdx
HJhsuGgK2DWV4KYwd9Lnxi2w/htQ2t043VoUdBj49GDLrZrAeKOD6ZbkHvvqelt7xkOSpuupISmT
c5Ft8+HHD+sXNY2HSBYfphueJWAuO+y+WghRNt6WFLgh9UL9wrKTz5z1rl83N8tVX1roEmNFHamS
nE7KLP2mYYZTevjINNFuJEclzfdfM6PREE2wlHuv3jgdaK/5jEP40YCNE0iOYlD3cYCLubV5JmVj
sLcsXP1VU7/KqdqWkdOxwuyfBoHVuayAj9YUCi0zvf3NXCAYRWTiSkS9xT2oL/H27lvkWVKHhEcD
0Swr18+XvpmtC46th1gyNaiiNWheQOcQ9fAUGoB7fd9Y28q7a6Ucl7g+CfVZiFNjgCwkA+vkp5z+
dCt5yQxZcw4V0Urp/hrcCIlEG9CR2R2YlyCCVnKTyXE96gQhXEJA4URGs+UOw9LdqRQ+aEcIgyGR
ZHoCabXs3Lu0CfcqKJ/chN+j/wsa0CbiQ/7wIXD5Fwo5RtSuDMBbaODUKVatLA4G4sOaEZcCx4Ok
+RD1i01AADEBUxJ7U08zv6nx4BWJ7btIDT4Fhn4M/czOXH2A6IN1issQQN9OA12JqQQUEtaTRaHn
z9A1z07j2quMJubM55GF8p324mMyw5Phg7XRyn5t6ui8pB3oNgu8RT/YSNeO++TkcqcSpTPP9Ucg
sdtSUztYbFvsoDRJhd46q/u1aOMN+KWjYbOlMbT+YEbDFTYdElHlJfxjAZMMTssCJHJQtXt2FQfL
PYXfgJ/WE4+MRc2H5+aKxgzKbBeFJjDEdnwcVVLvlRsfemJD1Ee7DgUqGMI55pi7hIvhf6xNzV8o
EoJD8r81NZ0+sq+Pfz2P//WP/e0wbvzRTRgAnKvxCSncQn+vKpR/dAeihM7pX7ctyaz699O4+cf4
C8NCKL5JLHDY7P6LHiH/wJngHK4Lw5wLNP6jqkIhxL+6JpUt8ExiIsUFx2Hxn4/jhe1GROqEtchc
DhmFN3CYkjx32vyl45HNjS+OSQXjyT77Vb9NXHgt0aNb82Qbk3TfVCt4Kt95EpowfMNr38+tVSlY
lZB2K2z94BBS55C3yaOKzEMXVN0hwBdE+RBLut+47I6eM+zrEbY4lnds9QQQVXYRqbdsqu1EUGQI
3oihu4JKG4u8xHAO8Dj0ETuZ8A56D1tYmOMZtoZ66QEZE3h/AqrSaGfT34dBrkRfzhiuVVX6S159
itRpl6tNq4plBT3Rde4lu7sYFZRmJMnmgp/0zYjMlTDSbagwKIAYn3eGIjpDat06xGiJa1cYu4XO
32XAPciNJb/CoN2iztp5tn/wreBc6MMVZJHtvzjk2kqY/VXgLS00cECsitOq0WL6Ubcqe+08VqYj
ByNfVVfbuPQaS3a4vJFF25O6dIbxwCPZ7t7JX05qIBmOY2qsYAn1VB+tDDddD/EqMddKHL341R4s
KAGXBKQutUBGAwUhjih4dp9i+VS2zSczs938FpUFxnsVcDTNWnWIreeKmGlq3WKmNzs1N736dZlK
Xd1kuvc21dgssaot6sanxWkfsl+ug00w0DimsVSyHplcOuM5oipb2O9h8ePzLTneXTrKO2eCRutN
O7d2TnmZ7vvpkxvnwSe1HSJSVhCki2z2syu+Sb7CB886toKM+WPq3moHgvbkLytA6i5tBb4GCHgW
QC/SUIy8jN1ixVZh1u8HOTzFoByAb2kOpPL+pZgYbiM2CA1fNwEZI7pORsaCoMNnJXeEObZ64eAb
CH0Mblb31sPHY9YSw3UcbkFRE/vsK23HQop12ATioKSabxF6MMOkiEnV2hCfHIbh1LpQPm9jsPMv
gUJrCIA9V0H/XE02acX+nMnqNwNUBzalY2Fg2GtpUAiTDfuuau9ajkWxRnOt7967abydfMYrHQ6K
4F+Pq+k1cacrbOojbW4r22H74HjZOu7x6A8GXAlv09bVPoisE3GsJavo37YN7lRdbztpXGMt/i0z
C1eYsH4bHANLn2Zh9voV0YfqQEfdU6Vbv2Yh4iMNhRm/RX+2EvcuspydL7lCrQKLHDRCEHC5WI6S
1U3m+HyH8aFRkhB1PMLTEpdgaNGueVdPNf3npgmnoBz4+HU3O0oV3LkpsI960ld1y1oUTyeMQb5h
BUKeEBo047HhiwTvWa0A7Y5LRf6qE/olDpLkLq5QJZwY7ZzZEq4h2zcP5mr5DrFA57Tg0RoGnNL0
rlnymPUvxnhfB5cIn0HlfWT5k+bc01II7bNYWsMxY4lBjltfRaJYayDvhvA0Ym0L+XvIYHvQCw4+
oZv0FxKdLJsfixl+cFZDcK2c4Qm7mVM+xXm58KIZRbkFieq74IYPk3/v8UcozYJlciA7xTkXgl/y
ILJm2+LPLJnSBlwPhvvUdPoy4YqKhuKeoZ192NYYeCR15hMgry4xuPjZDtslgjxIA+K7aG44PrKI
D80gzNOoXROm91linahk2iiO+lxlnKqnjd2+e6G565ntCpB53tI2D2TSbOY0l6VOSERdGFSs6PEO
YzdEHAoaGj/bC46hHluYiD1c9jEDP8IvIkMjveD4PUMcFWSvUUqWxVs0BCu/OOpg5rw7zHXMPt74
7gxbg1Y5AyET09+jK56VZm/yBt4DRAZoW/qWfolML7ZtMD4TK+vavGTS6uHOupJOxaBVi9aBIFTx
EXajwGcD0DZHbeyNk6uelEOibryGFAWRP6dFjs285T1bINutPUcgM77v5r/m3pyGve8su4jahXZj
TNcA69GbPfTL6o6Bzm/eItb5/rYlGT5nmFySSPFdk6ysKf804OnfF5EWLTqXVJJmesbOiMWrHypI
ug5DH0mjZRoWT56BJUHDOUiMMdzp8bixcm9JG+1r0mevkW6e+gxlpeNpVbKsh3Bo9lyDtXnC3SYz
fZ0OHy4mkzzC1JkcdQY/mEwmLbMBRhKPRzmHIToWRtQfDIbBKlRIoRA4NnFzAsAQUjVM4jskAaQf
OvkTjiiO2c8c0q1YWGED9mrO8M3KgeMY5PdJ+xq4OzE9xMjaY/nlfsp6XRlrB5SiRkqJ46jqn73z
pG+akI32cWjWab9K1VLJ55Z6EmdHij/wbr61YrWXgI5Apwkp5/1Kp0vlbsngsUnkPkrrT9M4KOM5
KS+Wd+aoifFz9pFFQJNoDxj3llRb+GoHsyb8N8pr6Ccfmm36K2G5eIwUEhfJRHs+HGXdd615j6yn
DRiI7ZTtdJGt0Ot15F1jw/P0rhrkodNKH+GUjqSA5lzYsWHYgG9DBcPTglo2g1VnwmoDajWemauu
RY6poCZyTTifSirIrBaIVi9ga6dmaqs181snt3oZSEZ5gF3HvxBesTZMIF9L0K/FzIDVgcG6QGHN
GVg7U2JJ1Z6LmRvrW94mBSQLHZWvGLSsM7E9BDVbK7mNsDolM4OW32if2eExnOm0NpjaDlwtibG7
wp0edTC2GjjblopbF7ytmjm30Uy8VaBvrVZsCzd5h7z7noLGVSByzShBSwKaWwLPjYJ5C1s9DSZv
cUoIgP8D2vXj5LWuaUfrdN5MDXcgQxDbF7OgugRQ79TbL9FM7hU6D4qZ5WvPVN945vvmMed9TSQ7
W0av2cwAlsCAXcFqkc9zr0AF63UjoQnNbdBQXK2ZJ2yXwVZV+lesAQcBOJwBHo5xIqhCf2mn5tSB
As0TrEwzqbhJqQBiSXEZRqjCNrJ92rJMGYvqpsOhWHYz85j3E+Y1MMjxzEOGcvs0AiQIKeziWIoo
WwRwyWeKsjXzlMcmeo0ALPvORB2msdNn8nIAghm5tF3zh74ne9rkEV6vmdbsgG3uM+8czxxn1Vh7
urDIXM+MZ5Zw5LwosqXfhW3Iy9zhYeK3lsChI0fc9SS4Ren+2MCjVarvnNprV8nstkT6JiAwNleP
IGxdlfd8U0ubesZ0RlLnOvlOwMMuUgQkNpNRE0dO5XbQJ2mT5ohJUgUjUfjhWOPGNfVbL+zfBK7F
2BhiI4xytq6V8brWWJ34VmUes8xeWJ6JE8LQ9uwjeLNk7lZwRFmM4jds7PaNM/babcGOO8kZpxxH
bE6pBUxtOgOnVYI9ixYXRpEMqBX1rwnoT6c9Src4jQboEt6a6LW8vkUA0CwHjqE+Wmjwy4Jn7Ch4
QNSh+9pmE7Zpf2JmQKvO5u2aUd9XbXom1M/kjpAN7Wa2IvryUIbXyWdW6lOfEjY+9dHSOTy0XxDF
rmSpli35/Kko0GGNTRNNL5J3DQUTWIecHMpxFm7KHpq7jprBLgsfxqqgKOPWBLz8Bsa+RaNmG0/p
OO9wOTdeU0Zs+APufiOGElYRW4D58YCyPDPbiVb0bBNo1fMLnD1dv7dLvhyDhSdjdLnKPRLoOIb4
iYZNnzBMZyHWpE8LZ7JuVrwsqBei25uWLNSaArbgUXjpHSITliP2FHZe3WddYS96jxYeZu3NnBtL
ZPAa1jheIo+mz85Z1y3Ims7m6d+wwYmGd4Go3w/9rdHFzp9ZfhnlPuiA2xrjfqDzvGmjun0ux75b
E9fmYySKfQRkMOexQUOHkyp5OTJpOA0GUS+9NY3+ONriZvgVYnC0yarpSOXo61Tbv4Xb7qNRncep
fgOUQ/UImzJOiJE4iwFIlNPn5XocM4JojhzwgJrRXap1e5OcgqJ/z2Rah3FHaQV0Fuc+CZmv/HY8
lhk2PnfAqs7PibUG1aeGMrgTffESsiWEG4ZJlCVX2iPiJIX+kNEhXXbtPssoUW9rihAaEiim9wK9
4z2bGD5kQE90Vj5LHIUM7FRmd3sK0E+R268mYemLrtFG0L4GmA68OzQ8hu1cody4CbdXcq6wYFjj
SKmIxQs3AR2Tr7IRzLLeRtOOM22xZgc+Q+nS6AsUTnWoTY+fYeo/jaF8tgyJPlkeq9KG3YUx2KOV
ReuEsw4pKTFsDKHSwaqKnja5SyLerAdMtrDRQ2nkuwZLkQKxMOV5u9MNDfwGlco1ERl4Wm1VqNex
NeN9NLGK7qi4WIL2uM9tVFmZteY7jcz5rTUY2IkvZzgfHcjs0cJENayG+gKqgUWPa0ADyP331BjO
ZoBrmTSB2Ed1tgo1299WJQc28sPJNrQ4Rg0Zt4dq23tNo2gRKAX7tGxFh8FioFhr2ZAIpxmonOkV
mIiy6uaG9s7FkuI3FjUsLYQ9mtIXUtWnPneBEvkWR2czXxVD+JYxbGt6fNbS9tEiS7XqgmEvItTp
vKXiKuE/0ndcBjxtyseg1C4OivScOsHF6pN75oEP3KFunCfdmXeyRKIyaQXbInXuyxLJr4MIFY8V
14pe/wi/+yr1KtrRZPvrddYhrb3XyAV8lMVgMmpLv2gjialR82HVjIekuVFd/KlleKQEeXKaRxeZ
H36G07SFEe2vGL1RiruL0xrsBzXalTzXw+E475O8IGbwNUDRZMAbPZuaiwzSpWPX8Iqrhp5mh9wB
bjqnUA9D0Ju7/0kg/kWmMw0ev/8ue3jN4VfUP80/xg7/9of+W6QzTJMYL0lDJW30Oiwrf7PMyD/I
bzyFccwQdeek+g+WGfGHOCFGGuFIga/Bdv8u0ul/HEN3LKRAocDNod/97//1T7nUv3YN+z/5/yPX
TKb8nywzTCTCsHSTf40fBBqfgRz4j4HYJjfphEknHavGwF2JjEYHArFDHIN41JuNLUmxMVeELEtL
UC40smI7tuimRviFQHLv8pSqW+dJRTUc9cB8rPr+KcYFRN8YPl85PrkiJeJUvddyuFl1vesVSZzO
uw09de0ljQRFv0ki+R04I0V8KPIFP06XNHjRO/Yjfv4cVLyJpebsiNxuhRZQdDEwF/m43O2R8YWr
+6uL0HKI2vBzXXOP9hmAdsSZ5galYQA14BO7iSUrISc5TbarHSvFmiNKUDrqtFtXdNj1CrJZhZvQ
0PmjkWntO6O75a3Jj4g1oeXrvM+djlSGjsM+jggMaK9abWfrUq9x4JtHU6Nj3uIgkGU1gDR+0Y5H
zTD1156+dwNgGXVwb71DIWaLBhCk1qJsasj7PDVjGouyBKO/fxvj6UjHkkKnAOkclq+iSi3YjM4R
7tNjhzEoHfs7k9xRzzsQYAse85nCnue3KMky7N9s05r4ZKfhJ+pwQt4zZhFcDyaKKQ3uLNdQAQj3
Se2sd4yHNATwg2AmH6DbtJj9R2e2z5o5XNVEI87XsFZrQMKmkQ1OPD41Mdm7jjOoo8Kbbkk62E2Q
6mBPlk2UFcusJzpKWP0cudHFaKaNVtC3wyHHksnGtmlci0abo+Fk7UZVnNu2YfZ0iSuYeUkHTfFa
SaSoPP6OS6wdYRGVzJf+yogbTpXBVnejX7pvra2WAmAdpMWxEp20jfofOjUmpofY3rCT470caNUa
wpeC7ZR9uPPnqI3GAswbeEcLPxTXWcvrA3PGWxSlO2GdobXdNYo/W1BoQ6ZwPRq1szTZn+RDAy67
KZdFoplHv7OOFKV9FT0lgKNxEJr9EI180OwBH0yH2TRNtHszJgprtIwqdhl9R+DwQm98bgd+YTez
XwAkosuBgmlsWtHF3EXXuVwOgcbWiDTcdzO3qKdOtWE9uuNmePRGqK6F3126miVlSRdWIoq3GoZR
Hk/EB1vviD34iZSPdna7LsHXSj+XxIYhCNFNiavDqKfQbi59p/y9Yk08hOaR3dXOzuq9Z2kskA1W
ysPPaEkijAQqUifagoddUs8CKIiwy0DhPBMEy8CwnUldxXWuXqSJ2gVsxuvG07WD3iWPHAUwplJl
r3RxVTbd9nVDZSNl96bTnHvVvjca5fJ1grqVm1uuP8IC9daJ4oteggkz/Y7VF2Ze1Q7v5USaMZ/N
AuABGZZuns32We9d1Mzkk8sRH755GIryMLqA6kV3APm79Mvsp5p65pY8cnaiDapdkXFCaWz/aTKa
Q2dXzXYaMwzzPQc9jSeVFdJE00Z3YVJec1Y5m7DH/4rP7DJIOpyChPySKdMLYCd8/DUDytSvjLA7
NLCLFqAoIPMhbmE1uBRgZvgyAVMY2DAwt9kRbRFJxmPJBC69VPySnmF8ZXRYR1aZgkvhW809LjiV
X3ITs7PLeOnjU/Dx7+2MInvMRqjOXo2xV7eL5SD9fRbEW83GZ5uYb0XOGEVra3Gn2OCRPN1z90x0
3utH6tFOnfCTO60iDZmU9VkLdSB5oI9HhfMRx22R1+8peN62cuZFs77FepRdVN185yW7kSFPnq0e
4bmYE7oCpjYktXWXk9RyjQ4H/bT2M2vlxZ6/j0vyyQ2fQzrijXFrpPgG9XbrFNZmNMQuqjAH5AWH
Fil6+0Hrzf0YkAPAmf5J1d8XHaY0Hk7Fe6FzkweJvzeC8bWe5K8duqfCZMi2R+JVxSQAE5rTk/DZ
dVdB+R0pmDmR+0Gt1z3fT3lULgY/vSaXIS2QsF4aEKLs2f4CCmR3wUYE79mDUcbHYiKC5jJIGyZE
6CxIL1gY98UwgGVL0EkwuoxmCxyTDclY1g+xM1p7QHf6BmDLm4NcQGfMKvbodQNKfplMCGiy699t
IY0j7L9kx/UKkJlRYS1EOW4zmaffoqcHoI6piksbwqy02LKqYLWKi4rVRJH3Hhtk6JZ696KDWFx2
KX1bls3dPgXakRU8Typ8RaSIh/oqu2HY5fKGz65hHLbCrWW2H54SW3aCPM1pda53FchHVkvqFwx0
QE6PjCUmQ4juPjSdgMhUSjYZAMxObzXQsZb2MkbTQ9AY1wH7Aol8mzegdI4xew2XbF7aa3hjZMfp
RE+Xuh+Toqyajg4jywcLVC5sGxtlAYXVER80YwX7TosUIUFv0TjDzaCQm8oJjLAh5v2RCC5bskUU
vQdR8UZNCRdC3LYcaHhVZ377IIz4VxQMv8mwK+Pmo6idlwjKXpoWLGyks/Ar+1V2wRmvxLEbenwY
w6qwEfSDnAvOKuQto29GH+Fmc6s2584kYac5Q4YzQz5YvMJy2/kWBEzB7Y9YHHmX2wlPjIAXd05F
W5Cmj3TYXPqwXbFSxdCjDv7M+9TDfUBigebdlXQbNHgXTdbdhoH9ohR12kQKhrrGPCjGbsEWx6Rl
l22P78DsIq4P4DjqxGukxXSb8VAQMrRXvBDrPA65TdMM0pfHAnMgdUenx8JMgXM2zjI353ZtZ4AW
TfsDc0uF2EZpnhkjOQ/BNiiTZ9PPLp5Sr/+HvfNYjhzJtu2vtN3xQ5kDDsCBwZ2EVgwGg2RQTGBU
Ca01vv4uVN0W1e+9Nut51yC7MruSIogA/Jy999p22xzdCaohbB0+DCTt0XEPqeRoQLXlNuLuO0q1
GsIfrGfsZSz3UFmQB4hzrloirh2F4ewlDgbNmsdK2pgTpeyumWw6ls4gubQGydN1IFaYHUpbZHC+
oDixWOtZD6dRtq9W2mF4Hsx3zxiijWqInMvJjqnY0r1nRIKW/XOnI2ZRnu2Ck96GBjumoAqbjSw1
814zMnhVifZtJrhOVSTXQwocjFKcd9+GXjY64NGMSCd3gzyTVSwljdm8gl/s21XsCu1dJUoSc8EX
GvUanzVfK83mi6YuT25MIrPXoms/mGtArlvFkyc03dUYOnKFHfxjTLQX7KCIFJgQpYMvjDve6xQ+
cupEymgaOLa4XHgbGefSpBZU0cs+eG9hoCHJBPT8uKiMipajWcutHkJHPDQm2rVfVfE5cVuAHSG3
mI7+rEUIA51HL4QDtrvAA5wSES66dxM1L3OqUzc6AHbdtVnrxUn0GojqTtyFHTJjE4Iu9+4yJR85
A63R645kbSg2l2Jtu+m7W4pb16K2um0loLfSvRRG6UYltFTlclE6JQtNtz5zv15FQQ1QmgLhSvjt
C0Tvi58a71FMaG4KxpPuiWLtQ6wCb6vVR1OktJmyPE0gOFbkP2x6hNyBxwGWAMps22GbG1SAJX31
aur63rDdD9HyPXqUmahMv3c4rIGRI9Rb1PBtgxLHtN5UELdcz7vvdaNduBgMjv2YEisqsy9hax5G
M2sh2aO1hXGeBg73OvU2tCesWhMHrznRSMZMAr3CfC2j4KKZs10Od3ISQzDLw1/dbOTSCUXb3k6B
098N0SywCxSwLtK2Xa696FM1LPyYzXM/xr+sVFFwysm+aweTQ3RG00MfgmFB7o61+i5F6yhy+9Y1
+rYJ80tZuPnyPwP47wM4pB3BQPr/h/9QKPVP4/f//pW/B1ZcYQP1sV1u04zZf5u+DZInusX8zHOX
qZdUxN8tMjr2GUIuCgKZMKGv4Z75q0VG/IafxbFcyVTv8Nf+LYuMjaPmn2FnLsM9H81S8KhMY+ZI
fX1cKaSs//u/9P+DhWTUCcxNi0S5+sHgIkT3A7Gf6cGmjD21buvyacqQ82AamNIYtxYJgjJg0gIL
tzB7SrVB+y6gsYKrpc8M0kHoe2foHU+FRutcEENyVTjyon6dUvNnB/lBxgU+3f7NMpnqlAHSYRTe
s9K0bKOnZrAKyoanTXLH023JXAOcn2CiN4THTMe63ng7UVxM3QbSk1v0uXnjtYOWOxlogpGGNJHo
5FI/S6u7LyPjru3lVgXZc2gVAEjEOEEAgH4REBr2Qn0LeaeKgP6mVThsdSvCDKdn+cZv258mx/87
9HlIFLN/1fzvFC9u/6BtoG9YYttNY7xmOcz6LkD7LIBBrBJINbSjH3AUn3t0P2RV9zRJdxsE3UMd
T+NdPkkoQS2H82g8k1A9VSPsQouUxmoyX+MUF2sHlCRtPri5bbw8/jRpNK0cLK95dTFt/cG2xYrh
/xrqLyMQ9SJKIFu7e68zT6mLBQNQy8Twzixc0ESbt+RgSbeZ1mVgzdxQQFd6zHjpJmqDbe+3TyVu
DKsGI5RJf+c4+pV7zLYurU/fzUnK94fOrPGeipesk+RbLEhI0bRMpp5Ub66MfUzU+ZhntE8NDBSP
kI0KIBjqJ/Jw5Kcl04kWBfRwlfGjdLJjX/O4E1FJajfkZmplFmgOHPRkFEp/nyru2U1OSDXWdB97
b9pt9agFs89L3BMhBglPhVpfgdsPJ0ZLrliR5zfVxgTzwskkFSLrCwpGtHRs4+yHQr+Pev5P7nt3
oLf2RRm/trRKrpI8fzcKIbh4K540dcfG2FYtdRmVugifeyh2RR+WTnMJBJQ2evtw2nDBU9BNrYzI
8KdOMt0K6d/aqqEVVzxzr34qy2mW/VHCGA47OwA4W+nbaQgfxri806TxTBAM/MmIR4ParFRuadvd
x11xiMrootv+iKiMyI4RWVkNMy+teIr6olXmkpMi7rmUkENTKRDegE+Hdlqf4348uFYOLrR5YEF2
F9YhwN2U5I7lNy99PKmtMddaxFn7VOTyMUUOn9KSj+0c02CnFdnBphynT6sj5UlosxyO/MRaY/Kl
MyJRP5PFAGrIDJwBzLqMA+lIdqXGxV2l96pNttEw3NXMAp5lPGl5sUtwZRET1vc8LfelHr9rfXZq
wumXw9EBIOu0C2W9akk2NFq9J5q1bV12/LZ5bvX+vnKspR5QxTGSijbTHYZcgCyVZJEQQ0jILPLi
6bocWYKMdc+XKs+6CcqAg8pVazlaBO131ExbFkPHOIMio6kE0SrEk4ZuQOUiQLLZjN934hRWLplf
IvIpJRjMVO1cvhsvo5ZvIHR5j7tBZK9yfb4J4WEIcw4cRU8PR+lIBYzIMB6LroZEno+btPL9pZmT
e840StkMEGSZjL9ts0KrL4hP+Ll5aFVwdHXt3AnsXnXkfyB3UrUz5LBp0pHyzZhkHyXCApccGDZU
Psd85nhPS1RbfHcROYtMt3DbpeJTGNP95IjXiMzOyjEHBOuSH62frsIc84QjkLGr8RUUmbnWSwfG
RXxXVjnj4DQueRt1mwme5hoWfALnUT7URCMourFwgI1kJCocdDZVhqBMh0NVuYveoackxa0eWOke
TY10neO9JpUtlr2tochHz12nM6vLrd/gr5A2o1REegq39RGY+cXCckK4YcIBhHLS1enZ8B3tkvR6
BSUrqvc8rsS9xFu0Nu30Y1DyJZWIhhFLK8p3vkfhf+vzNkvOe62UIxSnX044bnAJ591X4FsXFmwH
Ejd3ZZd89bY8Jqy/6bwt0Z+AOUgWabYDUJbOzzWkjmXhwTVJA/ssLEpB0p1kFdfakuao5sNDMmHo
c+DDGLyP2d5lafJBsYXCKWNB3i/4u6XlWpsmyyfIaf2PXxj4x7j/ACkmY9cLazuxLhSsDVOr2pnc
U0r0VBD+aLITK8auEkfBhEV0jRIsdpCp4BueWEuWvkLTYU+p5o3lXIPgscJUBctoVpoxq03qrCns
Zdk50DZMCM9cmj2ZG7ywxkpEybM170hrlqWawpPpmJt63qI6ecmTd2A+sKr0FdmAhr9560qV73fB
GrbXSaTDwbnXXBfZk3UaC9tm3tyGRg3med7mAiQH8MeC12DRa+TQhHwaITJWwPDAlxMrYV+i5Fos
iVvZnqtIPg0sjwuWyGJ+HS3WygDNT1Xb4fXphyMgh6eWBbSsxM/EBjLUSwq12VBrNs4iVtYuq2sD
ja9jlc1z6bFltZ0l+Nqmkhoy7Fq9DTbBT81jxTrcb9iLJyzIeR/f4WC8K+bNeWuP6r7W63yHiEiw
pnmOWbO3E+sH2jBbnH1EfXqPU3Q3sU/uWqEdWfGe4i595qj+4spJP5SygyWX8XeKedFfN9kjmvum
su1n13gImnefTQhNrAxmpbEx0As4CW5N9IPE0LWVjaLQFNy2ei6wXu+ghaE6uDbUKFQIJ+o2PqqE
DyC0aNU1x6Jpo1o4bYcnJH/3UDPCoX8SqBuCxOxCFu1T5OlXDTD7gnKQFzSXpRfW9xEKSW7ZFw/F
JMyA+bECPNo+WgqTpG3WqMsalHlGE/+9MggmWCBnhITcHY1vPKPclQlRfkm2K92Jhmx+V+El6gfi
vDDdDgmLFUUATRkYR1RyT1Zil7bezndRTQgafbF6LH4A7BK7K4YGO3XxTGaAnmqnChd9Ee7difnI
9jpv3VB67dA3sHJVBXdM/DKC+D7Chbnq8foEMzlnjKqF35L7EoRHSbCFzbY0Klwa82ouIWXtB8vJ
oJqlHl8Z2LgqSIpte9PCza35VLmF3VkJed9zLGBD42bb7sGQSzIuWYnD12y119Qebo4RRB/N4GzH
ijE65cs1XK3t1mnr1P22ndyRdUpkJp+6WZMDCUrsSqy+PHfLu+goIl4+28IOZ3mkJCb3rYiRhdkz
3IwG2V+rYjKDXXn4zwD2R1BB6MKmbfJfzWDrj7r5y5V0SOb/Jf/1l7ccutb/TRL468f5YzATv+km
ciP/oEDCC/g7SED/jUFIQmgl0mArhxHs73OZ+ZuubFLFJj0R8wxG3uCvc5n8DU48bFZDwk5llvq3
MKyW/DOFFUyBM9MDGAol4yP061k1/Ye5LLMs16+KBvdSw7plofvWsJwERltrNKyDZWo4J+0s3lIk
9C7qS1BwKqrltY2BckxetZXw9L4ZKgBlZ13NakpSlUxP1yXrTIxOWTllWOdD9ZyGxltHxdQJr0Pp
YXTUWLJTJmVtAhWeoyK1LmqCd9XpVMr1Vs5o4RVyMbXcZFYlHrVFrdLh4tJnvOQ04BLvxbfQSxQP
A5cF+8O4CAeqpdW16Jq1Govypg2wY+pOAmTq7LsaA/wlUQqXXDzKi1kHVxY+m0J/LjiI0oQGAgHa
iUZkIXos4cM2RO8HlrMGQKJMPTdEhivg+po7OzRjJLU4q1djmj6O/CkbHcyezodv3xI7vOt799b6
BeeZFituDobQsZPZEg0xxrUqOkr62HnQY2WegtydLW7BfeIHJCnosclsAkuRxROoncPhnaE9q5ww
cCcsHsY+5mLVh4RNSo4EkOlfc/Rk+swwaoweeHQCvcgiwB50gmmjq6x1LT3UIQWBEhRZmWmA00IN
zCbIyRUqEkadVlvbo0YDE7WJxWdAd1gMKjSAPMPZutt5ZQqQpYbXVAQHladw6TrS9hi9qOU2vl1L
7mzhvKcU65Fq9TCbazfVxO7V8UW3c1uN8iG3/VWOc3qusawlj6ZDrw3lXvbTt1VULaBMZR2d4ndu
L5C12nDZzbOzogGo/spMoR95vpVbLXQ2iG9YWOn9aYbzlFsfLkC9tesOb4nH8dyjCabB9RdlEv6r
RTkRwT9ZxM2CDjwPM3BFWMIGhmdmB5nG31zysAMoH+CcciCvPpdAEEshZqthT2y7L6NTeJKpmnnA
u87k71yjSvX83FRzDGkTIlYfVNShNuE2lvHWSaud4WuLkqD5po2sX3ockU313+KmhqkYJJBRERsl
5JqUffSU6HTMhO/DCPHFi/EJlRnV3r5+oRgelR5XkGuEh6GmV3sKpiPITmsR6dnnxEjFqXKlSdzc
Yf2Wpv7ZFOoaWAm+WftFUraytIv2ASlnXVLxgOyBsZEa2IJK6GKkh0ntpzo8OXqwL6fqR8+jLyqV
ngoqrdd9lfu7nJaLVQkYeRyyJ1K0G8vv8QOnFx64JeEDE4EhKS6R2fxohbkLDYFVoqifvDhKViUQ
434wYOPqhH+LTyHm82oaPBfO3FunQCoi0twETqzeRbOd0Eu7xPqWBMKN3qaMcxbMCGWi4yRnx3DP
egd0ovAynYJUn1IWbgpKG/ZFzJBZGyp5Ehzn0UuhW5WkjekfGpax5LFYmzbIKgUZtzXtft/jwZL8
BMlkfEQNXrphSi6jQkjP2WAUumGAVeWw4FQcicbE+AgwlqwStzs2efBkNNlrGlTfjmpWehhcEn98
GDnfTUBkA8MbuSwpxxHO2YlajnORgC4VvKBI7pyyupVu7NHi7tEekfbw9vzaxsCKauKjL/HyvmgG
jtggZeAuSvUOX5P+ONLzXp8NW6fqXsyoaDAD8laYdP9BiZ5WtzFeFVH4qbnDnjDIPFCAfZs3XLqq
Donors1E+Vkv1pV49z351OnJYUhb8gndfZQ2ACfRYDms09uaii4/JRFfWlnheQ2Mdzyn5YcpmmFX
6WzeSClNrH99d9p0FqGodGCpMSkCVPRQXiZO4iSC2bR5xMwQXElW+g75juI4ASmNLEFTCo+WPXP+
uS1meYkinb6BT4K6RUx9qtwNIvO4axzORWFSn7MC0lsINUCis6374N7xebexD7EpnlMlSf2gdeca
1pTXxRo/wVTimWT/l3+MZlzsCb01qwwL8irCEn3UWKRtG9RaanWGGSmZejCztKKdtunoeRuK1b/d
LnwZybAiY6/tDLZaWS+DjsCpckq6cArGwLE91XX6Xjn2RseOuSabvjGQ95cFSAUAVfXepXN2FTaB
NWOlkfMpKSvLzqB7yacj9tUehjeBp8U0Ot4AYJelSZFa0fbfjt3fCjs82w48hx69e8yuXdyebXNO
/6IGF6H/7UXfrlbhTAxj+6TNKglPgX4zENmhLnvZuOUXtOVrzQgB3JOrNxQ3N3cpsB3idemw04C3
6Zb2qh+0XR0Y23GO4eXduSZtqPUEmAUpwXHoQGdGj0nanARplbp3N7bwcIgmZxdrAUGjW00QL2e7
u0SuBCcp5pr2HrgMgJ18GcXdEq/UMh9E9mHpXXkL1WQ+4v5PavgjbcZgBWkQ2OdVK3DchE2zNwth
PBteQtnkCNWunipvbVdBsKxSB2ytVnGHHzH5YvrI5NYoaOxE0O19GpcRLQ/ONA0nTxXnxoLkF6hP
4Vlvhj7uG4DVhU3MXWU7yquRTwJyHSEgIpJvrDGT6Mtlr8f3R6kaxu4+wWMyvJWlxJkOTsBINymx
C3hK980Ejah2sAbEwWwuhwtTicTfZXSJtoO3i0W//c/J+/eTN5gty3awBP4L8eOny7N/tB7+7e/8
zXzoODRQcGBmsBK2nHvr/9d8aP5mI3HAExCsIrjrWn+SPwyTGYnosDvbDOeOjL8es8VvBp5EgyO2
5NCMzebfMR/af1Y/Zu+hTsEBu/rZg6j43Z9P2XaXNiwM8QiPIfkpsE3rBugKsI87Z3I/3bB40wWH
tsArIGLrm5JqIxzwPZcfCHXer4qreWqw6PZsz5lpI8V2BtLDNtamCyIhCFzo+bNQB5b44JIlVnGI
D9tbtr57EKyaczteVwjyNgOqx/7Pq38FWrn1RvSM6FEWFAho4i52MCiWEIyieFuwufFd6rwooBk6
8SrGcCtExfKSBUST3GUdDVnmt1/RsTtyBmZ/b2jvGrimSGePJNqjEWbz0/oPDfBPzs5/bKjRZ6jb
n4tzbIvANJcNhlFeTOOfXs2qccwY/oVYrFZ3d8fVHb+uNvxPurg7vm42p+3LaZMu+G26OP6stovt
cpEs9ovFYr1cLDYLftnPv5y22zV/tFvym9VqvVqudrvV/M8/XKr/D+cp19c/f7VS55CNYqKTD5fz
tfEPE1bVyUKzG6XPpncCYODDdPcpyj709HtQNwm60WaL868/p27//iL8Ue+z//7v/6JkxjH4lEK4
mHL5hznxT582zZGatQ6tHyzVwWTJGytvgyWKY9BL1lDPliYwMu2KM10IVFZ16Q+4j01mdquh7d5Y
mC1iL32sY6vAbj+cK2CxksZPymw1D6OEs8TSvSzLdASTQt3YOFCRWkuDpgsO3ptBS6dlRzxzy47X
XndZ7h30KTYPbpWf0qHtNxA9uXcTTRe+Osvmq80TNsMMFbHpI3j37YbO3eVQWE8evldMXT+B5Wx6
k3Wjb+/HrNhXrfUIT+ma0echKkXXJYcDSgHM7gtMx63CIUr9hjylqXdypHW1wErSXQCpqmm5WIeR
UnI2cTz5mfk6nl0O5rIsrDfR2DyApSKNYeaXqZgzrNnSsJt3EjzWMpp8jGn11eKBqaBiaMSSPaSF
0CCF3VNL7U1kgEHHaPQrKF2hXoCGZpvsZOWh5AS5Eh7tEzFUIQLATdfuoulsGbtPufnB8TSwDiua
9G60p3dDQKiqMueOGlPbOIJv+yX6xScuucW9fYB/uTMO+d0GU7739DmuL8DA7+OfzaZebOzl69Ve
3i2G782GDsy9s6cPPWwuGQXV9vQMwfAuliEer87fjJItscP5csS2KD88Dqdx7izDnsLzhBqQ4H4M
jX0OK0yTCwGZrDbOIpn285OztG7jxKVR3jCRrl0D4lSYrw0Z3OtTvW+Vu4hn0pAcaWOnhfWXboBY
Uu9gGRZMl2ROsTQMCflhqnq1q6FOTWutFQJGa54zArOpvSgIYVDJ5Cdrm88vaUyg64P5vCeo6B8H
s6HtnKlUMTTy4+jik0nkOM7PLlpflaM9QYs28uKI/Wsibyp8c2X13i7jNmXnJeEMRBePu1i8G8RB
msQ5Un4MKDBB/NrlFQu/tyDYIFgQ3OCjwR6O4aQUGTdNWBF8OyU+VURaXjD9xifq0Pj0d85B+1j6
7B0xYi3n2N5R+e9WUB2yKNiNbKfZy8NdIJ7aomEMFaAqojZ0OnDLhbefSYdITZj/cmg+1yqHtFkO
DXgO34NDl8WhijkWjs6pmUz86PNGWlQhMGGGyyCvKOsgrYIRiJGP/o24h8FoIE7O1bGWag+148xr
kcWYT5tW9Mhreki0kUNXo7KXyfvOhgC6RFgFu8Fw9iFtYyHDlcXql0j2q4cy19LZIeoUVrr30HjT
xq/iZQaAxgdyvjNh09CCiaBb1RjVKjzeIRj4NQykhdUzwtK8+GQoJkjFMjiR5Wubqpuv2ys5awJj
xvBXdHMfNZZfl0qHmhq+gOB201/LsBGnAchx3tdv5YxX9MOzH9gPVDo8F8H42M5FC3GMDjOMlz5w
9EWnxTuEf2qH1aoC7lf6xD0rqznGJYkAZChvdF81x9jWoX21a1DSJaWJjdomLX2FZKob3d1TW7kN
G7x80lhr6XdNOUPDoQ/uGt979V0q6MeuuJV0OoSxvmpGykxQWRR8BJW2C73Q3oPcWwmRYEp7AIWx
senU9vro4HmUtFTDsffkxvcmuAPlu6663RgOeB8woblB8xBXqCE6PsAaCyER6kM1J7Zq0I8IaP2z
REFySLEDNq6AqffBoinUI0oQZRHaJ0NEsgL0UB9Tk5LVIAbZhpxLTtpO7BOVTxvbqfqnOmr7NYUA
2XqobTCgzgYfBOpEUWxCnYOI0L8mWzA1mCUUrgjbiiAbnJ1DezxYVbzNGwd3dE6BjJz5agieqCwE
6QO4ZkDEEj/jKaRhAtA948eFybQcJn/4NCgpVmle4fueGx/8nUaBrgkBaJk0lHgg/hkJt7E6a75I
A3O/JX/A8J0QY6NY8rmvQvb3xpVIxBOtenSsoNv64qRllmRnDrCStgMRIGZUVTTsB8BngFG6gBkl
GHeZ3TxKoyTJbmOOSOzsvkQY8BAInBBGxHwRlzmQaG9WEcDV7SMmz9mwNVyHqXrmAdfspeeMax0H
Li0SRNhqeFcZEgXpgZ2DZJH0zbrDG5wiZQxIGjmv27afVQ591jvsWfmwZg3EmdUQhI833JBLt4J9
4LSXNGad1GKpUoaxLbFYZVitEixXhDCJ+f3uwkJIUoQsF8bs0CICc8qt4FcwHwmLCPcx7uuXfPZ1
hST6x9nppYU6lGjMXyRP0eNTpOzkFy6HTcTaybfYvJWY+mPsYwBxx4WFoYx3aLuE+rSyam0nZs+Z
EZtnVcFfwIwmyHqCJM++htmnZkFhOw6zd23QJu++UGBiw9nZxliMx212u7mz742g572GEU6fHXFG
phgS9f3gNq+FgWeu0nRcwtjoAoNqHIWxzskgFfh2XWwDEnzPFuY7IHT1sXdr+8WYnXk8JIYTDMJ1
gGkvxrxXzy4+hZ0vnn19pW6sptnpFwqoCVj/HCyA3G42UDpwHbna9NDPPsHBH28K46CcHYQsOl87
nyNtTGWmwp1CYwFr7W98P8euE3f67EXsnao4+bG37mebomhO3uxbbBjNRzGWp2Si42z2NlJAmi/7
2e9YzM7HdPZAAnmJzwE129iHxwcSdQ8RhskOA3KKgZK0LU9h7UkGzpuBwTKMxREx92yAK+NpVS+T
382YInxsZncmkYyVMfs1vRHywxi8Orr1YQ+BuZpDTm5LzllYazNIr97s/yxCcoSSBjI1e0Oj2TWD
WTRLi30AEidnwS9nQ2k10yezuQi4me2mo80jczagVpn7Ps6WVAdvqjWbVF3cqr7EtmrOBtaQoX4T
zaZWb7a3QiDTltNseW1n82s022DN2RDrzNZYbTbJhpF6p8WpJfjavhqzkbaZLbW/3zfkbLPFK8UI
M1tvzdmEm0rsuAExw2s5W3TBLxVHg2PvfOM0JqprZjtvja/XwxgmZcl7JvwJpYPBlU9LjD6bDcEh
0FNPGSsWJLNvmr2bwj2clrDvguKhnnGfKlXiR8Y1/mU9sDdNxzqnG41rZfr6PvAM/gun4WlnZc6h
Gpx05efqIx+Ni0xIases480SEdOMWLnJzP7Om14/UXS+b52J8uCAtpfUDvFJSy/aW/1naal8x5/g
2G2dn6ayvkwHfFw0+KdWtOSBsn6XFy7kMrpzxgRUvpXigwirb2NGJGQ3UTwmlE0wH7/UDR7tAaN4
XjvrhBtAItpnMNK3tJjNTmbK2YM2NHEj9o4JgipzpCtM1vGnRiV71IGYN4inMMEuEuqMiJn6qxjH
0IBfytGiBg062+HwhUEw2utCZ1dlBqKkN2hc9jGGX6iTj2EDgN1Wbw1gj5B0hMLKP9pNtnPs7oJ2
ux3GcSMoZ5uG9FRTwKZ86+BT/R6PFFNV6bL2+1tTup9QfzoMdCUIdE55Q5qEFPOEwbZ0+0/Ig/Ac
8iGk66qqAdwmH642sGvFbDPNBcteqp+sUr9MbQTIAjgtt/N2Vjeo3uVFC6JkMTHpNA1HkIwVjxVp
eEsi2A3h+JSQtr0jHPOF9V9biIxiUrVzu3QlsLKt8ZqoXab4GalkPeKI10Fa5R7Ximo4+Agqr3CZ
LKyyPDmaeAklN3D24bN5u8eKW5hsUVGtlOwfhKOAnRigBbVVn9d3LtyVlqYszajfcP4A1pDvXcaJ
NaOyz8+aPWVxx1LL7keKP04eZot1p4dccuSWQha++lgze95Gc64Qx+iAr97CVGA6RGYyCFSJTsUG
Z+hJBrg+cgJPPOKdkqUgdULhU0PRDar0UtISFLgAEKRxCap3vfMPoIMK5liz/e57Csyy54DU4cCr
qMn6IHp9o2COudnzFMDDhIkU5eV9WH6Sx1j4FJDVvvEYlswQrngo3F8BYUycPQGUvSFy+YJMMLHs
PfUnPBl0HoJKrbP2YKZFiP2ze7JbARMhLexjYcit0yDGhba2rMmW773UHI+yHeudFtXtJqAnr+v9
Q9QZxTIe5qiRTwKKwDpm7BeL8obRprc68X5FmJpDhgIXvjJeld4ojhZdKWlvbsMQxlsWkoDX20dI
ojgMunXE4Sim6Sqir00nyRUOBOwNXgz3V5x5l9BqTwlnHEiCmymOOUGiCpjAhYp6l/flXZPmLxy2
MEYIMv/TCoUIM3yw6rt+NoFcMSKcmjS4DrmGuSI9jC0+gymjMgSwnIzpIFMHs2r2oTbe5yAe9cpZ
1BBu5zoSHTJNT0FbYaITYQ6t+Pc0xEI7/JELWfQ98IGW0iauUOSss6tHhwCMmA7cbcoHct7hUdZv
ngs9La1/kSJYlJrcNIA+/ba8xE34RGRj3wTVxoYLB13oyvtuWuI8MV6BWhJW90HJs3BYxh6SWWKc
wnmK8xr7SBzAReVsAedq9SYJs7mYHGNIy7FcEsvnq0fuKRqDA0/1NST6tSE4lbbyOkR6vWKx8eI3
tFU0nGHH/mRjcMENEV577Kf01UA7g83kYt1A9NpVbOBM3dgPlsYzejoEI7ymPnxxa7kt5xbHgNOi
H7zFIXjPOHuItO699tNNbeFbDuCARBqzitvVu8Ic7o2suWP9n20ifF7lmN6sPPuUYrwUGRttB0pU
Q4alda1y74j2ox8cVEvXWpOrWRUWerZQ1VKI8sexv0KN8xD9LLBovR8NKX5ZqPTLIH2XZvEvzSYr
M3Kgb7Ec8qiOW8g848sAQHTKJTpXvBwRG+kBLTYt85Lt4OkTH21m3UBl7kztZ6D9XXQvlV7R3Ojd
aCzbSpP6D1Vp2wGAUV3m/Oy+bKBzfjataM1cwui6SWCMy4SDgEVVOCCEjWsxR/rVF1E94qk5mrFJ
J0C/Z+WDdzngbKvvxs6VIA5rfuy0YjoMrzakvlG9TU64tZkD04EHMCQn023eCz/h/VlcHK14I+LF
U0kDChsnP1PfnGL+Q19UT26jo2qaDFQs7SPYsB14CQAp6o0D1NpJ88fe9s5xan9buvYOwf089p67
ICD7QgMCJ+XseZZZMWWbx/lgW3jVnd+bv/ws+QYf+9I6GBLm53aYEHibuC2FdrfXGnjjjf6sPO+l
qKiXH4AkMAaGG77Os6ah+Q4dcPUM2l7Z6qukmxvvbD4+MzXvwuwmLYtzZENb0MDrOMTTiUjKm5Py
WBiEdm8PLGOFq50To4iWY9V9joHksp2v8M7UP023ZyfVAV2no+LY9LG98PNgHVvOj7RZz1guEtDs
rc1iVg4Wq7Mk8hEsx7Qm7WshNDU7P+jrlR04p9r3tzJj7qbl7SNn8lpFDHZxnl9VMr10kX7vD+qq
c2ZeNHoLZ6f3TsrTnxGOSfik/XsmjW9z0g5dGb5MHJIdv6n3gcG+d3JojgFWvc11mwO9Bjeebcdj
EgNlDWIazIJdWwynrMe1Vzpby/Lfyjo7lDrPLdWaJzQayq8QTlWo3aumoKCgfDYz7Yfb9S2oSbs2
0bDhc95PBWpf5fP8c8Y9XUPrIDeOoSkXjfDQ5ZpFTQkiSfib2wIxrwxd7XsWmkk4vAWRvAu09p1M
E51I6hiQv+LN1d1U1bsYfWuIWvqa0/M2wLSadclam4Jr7PDkMtv8MGjZEWz+hvpdmn5rm3Q9AR8x
5DvNDljaT8T9hn5cRf6EklZnGA74mVYd4F6TI09n8iyLDoUqTia0i8jAEGrnJzx+2rEtnVe3chx6
V/OroevFCuaJsVSQbBjL/oe9M9mNHEm39Ks07p4FzsPibuROn93lck0hbQgpJHGmkTTj+PT9Mbu6
ZtxG9e42GgnUIitDUshJs3845zuMYIxH2+Ac17sX02uOTTtvXYC55WQg/GC9qQu8EhzJXfLc0/9O
Nt7CoF7PLGBbpu8+qDQj9cLCDfbY8ZgsiJW9mHx759L1TIDMEaMv2gOe6DsHa57Vg4GEf5BmZCtw
x3SKar8QWjixCkAZ7D4yVl7NnBpWsKz6ZsoLKR5HWWarRsCbE0a+L5oczAH+uGQ+aAW1YFUbdFHg
hQvtgrlrVatmx3aaHAA6GBk8Scp6rWcuXfTBrRDfiUe9IH4GA8SKfOuZIVEQkCahTkEFtgaADJ4Q
0tnIZi6Ji46HbUsrM6bZU8OMduCkT3QyAdhEjzgdyOIL3RztM6V7PJGmtqD2yZGGG0REUYd63S1B
ySe/Kh6mTm9+EBMSNhx89APhToyJt5QT3/ZIRSrymliq8UPBLnIaSDLj+LoouGE7bj04LTMPyNBH
N6u9BXFD/VuT1hDw4DX9NW+6t8D0Li2ZlTARlvr9qwZOblf6V4nTGDJe8pjhf1VztNLL+ENDFT4A
R4Sy8DLgjs5afRNEv5QmDthjkFEeW3vaxNJY9w0BKElwCzKT34JgRMumoYqADlzUSHihm/WfNVMc
QB2QGt+EgayEg86BzeR40xogw+KCZm8fj0CsfwQqTpfw4QYB6oQv381HinJ33LPQ5vplONB6e8GP
rrv2g699DtLe1kV2sIJ+i9UUzyfYUdmuBM2JmSVHAxa9C9YLxh/NH9BznWllsQn4ZVWMPxOIszIi
ftOfGAt7G2E0X43ic2JHpWuEyLSfbdUxdAOoMZSkEh86agAm7NaDbmjLuJCXA5k6b3R3UthkcKyN
xNI018H6UUP3a0IP1eDJBelQbmEXPBmjOopEHYu+ePPT9LGYQKHK+mYWhIi6sFVxAV+U6x6iUj0X
Q3cwfB27c9kc4kScK7c/pYKEOeSu7EmS9RR3+V0zMDjU5Yipu39LJ4nojcE7dFlFumE50esnZXEI
YOGxvngdYostg/lhzUike2DvLuDXKedh6s7C4Lb35HyGBrrThugZZfOEqIWqKc050ZPJS7ipGRDn
zsGrvZVpcBvhR57afLpq/XPWYrm3nd/sNfCLJFhN+L0nRNe5HtgOrpbg6jNC1+zqElkEny+RF/9/
Yf1nqSjbNAqfv1nJrT/Ux//4rhS6sstH+f2f/7ESXaWmRSW6+26/f0RLbtG/zpziy/xliW1ZqJiY
zbGs1i3DwxD4F4KOYRuBEfj0dPw/LKz/qhU1/wTlGm8dMk7H9LDr/XWJbUDQQT0aIEux0ZgG3r+z
xPaMf9q7eiZzYNdDJqoHBqrRv18pznqWVs4ANMPp4Zx56kbBy5GE22zNSnnvC0etDG1+jgLxWZUk
JqViTtZlEX24fg/FTBEQyChu6woSCoG3sEmpSERzX0vLSA8F2lJArA3bNp1w0EqRGyjMU+17vyIJ
DTVuIvPklFwhbets+rpifQbabFDPVjdctdZ61/vpNhPUzMAfPSv50PT0dGB5iXHfBWUSN2QPFu0+
9cjN6LpglbfV0wK/TnXnO9F5DVs33/uDc4uGdFcq2kot8na2v9A/JiVXbGFBUwpSXvFhQlfJznMa
XTOyAKUY7wdcjDTHG1EOq6A232PMQ74XWHdiCm6557+L3uJAxFQ3DtZ5VtU166cfhpfxZhyrj6KY
OLlm2k2NqbZVDffVCNGRErxG1s1JOyQ6Rztj6nlGqUYoCWxJsGo1MljDmo9plr9Y0iWKqiXCaZBH
SD773LUxywEDQf50MsCRV+xNx9QJtR5vn+tsApJcU7PZE7l1SAO8ZdGYICfyiF+g/kgYL0AqgUDZ
7epAPWKZwd3eubgv5GfXRWNIyth0ogq/WOD3o7aY6K+rIzy7DbFYyIE1crs48sfJ3LZMRhiabz2Q
/pWLah1m4K7L42dhsCYwF/4/TIRdjPI4jJFIRD1VjQ5btiI0IIFKWi0pAq31G0wIgbMmW9EIOZHk
gTQsGDI4sp+JTdp1MVOcJZugVxBU6iWvICG4IDYShnUxTk8iDUxEqzBuamBQfFvPzUogJSQgxFRY
d6oQ2GWMj5SQBL160ZbMhBGMHnPaDK4liymEhdegscfVuGQtjIMzknIgn1wNcof9JpqaYFbGLGoJ
aShYVNHFwgPVlwiHuUPYR6ZDhxV7KusPAUO4mKA5xYQ/BDXmp0xnD8s30fQkdJegCKAmcmWQHcHt
AVKmsU6wMAJmBz2V3hI1gVSK5WMcXBJSKDKT+ZIp4XczM0X3ZrDTilC3Fp3fQ1QXpGhBrU6XaIt6
Gev2pF1YKtgzOOT1YH2H6YChrsH0R5CRgaWHVmOKKJMSEKK1ia9vidQw53YL0elXgKIGdR5odxHj
O88r9kG6c1+SzEHw+qogqUOJiEIGWbN8qxEceyaFTpwwpkZsOZeguhlg3Tq/OgVD9iWXMBCb3/hM
bbx1yQmxs/a5Jjdk5mkMgVP7kE/IySBqpKrlB1iWg62613r8HiamYr1iAlCyzvAD+4ong5Y0fsPV
99wRZlIwoUHxw9p3CB1yaSxCTxrCT2Z+nFVsmTtJLMrYprt0yUlhWxD6BKd4sgGvlItf9kCmSqAv
QkhoHh5xKyWxKz7xKxMvn+M8xSIAQE08y8iIihV/emLqd5YEuGiKJBdgpcjNPmsFYJ3lEAE70ZIP
rr/JHKQT2Y/ZhyBlOBm0tUNLN5B0DV0S7g+0MIygVCha9mumN7eLDzBdNkO6OLlJ+6o3YYcFVV8L
xlWzjmyCKX1b36dkXYJ7aRhKuVrIpmyVZoTneYxEWPLwS56GPdQAC3a1idLRat/IccIk5G1qYJqo
ABnfpLiD5i8WH28YAx/qXCOIJXmasCk1yftUWL+sxib4tTAxOlrVY++Jz6whL8fmixZLqBqeFuWx
vG8heaxdLKJs78xhFXX1aTRqBuGuBqoqx4+VavOqApwsR1R25Ix6mlfuZiO9mYoJrDSc+3lhCaos
+XTzHE6YNz7FVPHgDy+ZZuDn5odoBHY/Db2BiJz8x2zYjnREKw11t4pq6kcvxvXcZdZLxereMCv8
pzYLGOr9dWRFh8qOkNn+lBa5tjbIW1t/8HKWTYwFCExMnSMlq0VOajGFqauna3JzIMLG05uq2w10
sRD0yioh58jU+ZtO9Nh69ZQa3amUS19sGySvdSuFlxxR/GvtObzfbrDTwUFHfKVitHXk63xsOiJT
btKwSty973ZfFURb2Qk3ZDRphpaZP+OLI4FXU0QEAXmfphQVt71xPMb+YCqQmqQfrWJQ6Hj+cY7N
+q7LfYBTFSm6lP0gt5n7DQ6dpZbV9orFDqMAPKKGvDC1wVm12KtwOz+1uAf8qvzs5wHW4nTD/2EJ
YqkKSx2BPp1G3ho4R1YR2gELCo7fVku3JliRO7PQ0aIWGuY3fKEeG1Cd7YsT1RuOrNcJz1g3dXjd
9Zwb0vvN/Dk7YrWW+NCnowjsp4ql5GyZrO+iLzYdn3IA3pc4z14+HQ2nfilTD4CUYCxiG1VoIl2/
a5sUlDZ2ss577qpqlfhIYPNe2+t699v0xLqdigdMq+VFpcl4l9L2Z9jA5xQF0JxNfFjpT9Xr2yhJ
HoMGR5iQ/ZuY4KoEUIbqJliWDAwsrO6QYyZA5+/TrCWEWQ/BzjcLRib6Fdn+uo39vcvomunfNx7j
Rcx8NPzZx6qgLfjlGn2fhhfScY1LQbN8QEP8KjsIpLFkDDzSyBsF/ZNRqKc8a76rFKESjxq4DvsK
C0qRWkFk+lz425p9yzYu6mSbCf83q1cSEiOcn2wWPDO/xWPwai44DgYSj6nAXT3P5YktK15Ppevh
HGXr2HaKtWaUzLUr9u4y8zkB2+AMiinYqDElcNnGluKU40ugEhwrpcZGNhpmgC2kwdmeZaxNm2Yn
zcYvnc3gHS5bHKiBxglalY9Nl59ynrh68l5nz77r2vlZT+MzDdi66v1jFY2bsuuulJGfyks+2Mo3
zDygxinRhUWNBxb/HGl+0W9lGMNmyiJYRsadVSKcz736NjkScVaDoKbW+6eGKoy74bc9YI22x/51
hnvGyuAXHj9mZEuuj9H04JjGa+8Hu2oam10eE1xqpJfJ6Q+DHrxiOFxnQfo0DYiUdGZiorpUQfVi
FMaBhemSHdBqoYZoei7tD1+myK353C2IrwyjNnab7NHFi7BvKy5TJz65BHew4O3pznvQdpB74t4N
Z684DgmvB6of2Mq/JpO9eNmDbOUGQf6MeptfHtvrNCC8o3mcFFZxMsaFNM5ydu9hJaHjYV7hMIWf
/BFjfoGgoZd/ZMsnGIoa4bxyAWVobYxTLINdacsLpz7pejLbNxObab8my6DpfthS7uwsfkXZwKzD
GXQmPBQbRdQfC9tO/i+axP9mScMadJWAh9l0/g/E1E4l/9oj+Hdf4c/Nn/4nn/wiur9Foqzjx/Po
vv7c/S1tnOn4dIaWTfPlen/jFLSIIzb4r13X/EOo/DcEF+tPFppnG2GzDYKZLvDf6f5QRdPd/Z2g
1LMd/sHM6Lg0oRY/xN/qWAfdNaveYbrkEr1iSobavckuzk1dP6xbrb7L6UDvvCVrnjqx9Jko6mBP
aGafkTT4O+E31KDZBhHGVeuoO6AMu/QGaFC9FdXzPTrZ0LXNl87l0I7i8co5v8Q/as9xf69hQkYr
OG9qm4vYs+ONRyoAzrn3uUOCag0tYexm/5NKAgGbn67SjlBtXoaOVJw2AGeXLsJlEmYGRl0M3hBS
zdw7MP6WH90rHzQ71B3zbOrQWoyNLe9T0gzn4UdhtMuRgtZK2y0vTNv9ohNaV9F+wm9CJPyOVBSK
uKAKNW/elIx5gR2HXTEuG4pfHgBHocFrCIITWkRsZCzzXXLRDvMgfomK9LuRVohQ1XsrzZ7dybhZ
/viLTTDAUQI2/aLZeB2x5LRgwOg1h7lU9Wxb5CB1c7R2e2SKmOjTO9l5Txio9zb+O7ATw6Gw2+cR
fc+6E+0+gta9iUuIgIldv4GfS+6gwj1oszOhBUni9xhFzCrI3QaMhj4Tyae9Op1NlnlLawHWV2zF
jO1iCUImDUkDT5+nn8Og+KmZ2Wb5IDYpXZkFny0fYn8lgybaKv5ESXLPJRJQKJm+09YGMUkxQYWI
qOVBX6Wj7W+bYqo/EqxGLZYjIqiILMlLcdK1viY/B4lgvniUnEDdG0H2HfjTQasXcYW+aBcNZ4t3
UpVfObROoysRMao1iJ0uoveKbNZLpnYE7rbqgQAZCJCq+VzUPL412xeB57UpirAuRFjmFeJB9Sab
c+/yy9CR2NMEGfk5ol/RnK3PZ6xLfyvHIJSGhneueVbcAtKVWxNYvo1VLSs7oqWHZzbveO/OjX41
HJZtwpR3Lf7GmoZDLyACLZiVPPdgxo9b5dfPkVEALKdOQRZ9B9QCbZBbXC29m0NBRkGVZgdA4Pe0
zBtbkJVcjd7IBIJ3yk9w0qS6e9Cjlwp15owb7M4n8drsIpAAY1iUzq0yoe4bc7zt05rBrPA3vU3i
VJTPDyi+eZeCFCpiGr90tUUcjhu/TI5lwHxXmBCc4HPSkntAmBVC5/pG232qMvcBttrKwocVZ8Fi
QJx3IxIM2qLAC/tLrNzHMeEy9Onhp0dvqD8Z3pztISYs0WP6Ixjnm974mvj5q3TTbVANzlrDtzZb
hnybp4mGngie6KBEY6zLzgvb2v6qon4v7B7j43iwg+ZYya+yLllqqHTZtMnVwB1WR/rJKNAqSM+H
DLXc9OBUtPLTomUThfztZvVaqwMucQ/cDiv/Mm8etYRsv4ZBgjM02tr2Kli37jUxtB+nHm9O8Q3y
l8kRsAUarNovek6TfMNdvaPBo9jDECxx8kKZOAn+uzU1E9BTC08TS+OID7EFBy9Bj5KBYHnnKYI2
kQ1vfdfjSlJfcY9HWBRkIjOv0uMWmzXw6Voj/4jgcLFzFOfNUKJyYNaFXCW3tpVt1Ii6526TptlH
1vO6iYktjB7x5o7Mrl4EGn89MrZdML/5lV0R6ZOSFs5Kd61K+yHNkUBgYQ3jqb3Nvv8woUmNi+FV
5OizIF3AtjQs3m8Tf4nZBm8erL+7rmZvHRS/Zj16KoMaayYHINbAHRbZU5HLByLAjoYkj6kCVZw3
eEHJSX23MzNYRbb14rYLdSKmM4kh7PIOwjAq6+SlxDUKxxoBWTIUcu3Nxf0w/lb6mG/8yFQA8ott
PzbMDXxyxAI+CdivMJ/5KsvBOuPixoHHTpv7h2d5aWnQQ2ropGIBAjqaT5a4Dkyi7IHSOeDdHi13
my36pQ4LBAReZjTzb0V7pfVQyoYOozJgrZeWbDISZwu2y2E7jGfgxSzE0q0ntWrlOMPV5y+Ux+0J
3yW7iAwqLg0iZG9AEFG+H3qoO3HQPMhkeDG79BzHUwCOgscb7nkBcw+XhjJv3uhdNesTX/2GYnir
tW9M7p8S3yYWjjKav627qacsvTgDqp726FgVTNHJ2SVO9KjaYQ0o41O2KMH0GKEzW4WanNnh7Koz
c+Xlrb9MwUWHGShAAxtsd0o5sWFw3qZRckYxzE0AfXBq9gy+JgzK1viNePo0xsguSOIxY1BSOpOL
0q+PslU/qpyPvih/l95dnhsXja6TmGxCJeCBaV9VYLI0f68KfIya0/NL9UMebDDAjcd6sW/QQTHY
7TA9FNLZ5QTdspqyGCO++27AI8K+osAq2jraXarnm6GuoWPkyD8cJ6wiQsIYJLWWfdYSg/wYlvPs
4djmuU8O4p5u0xAFxicx3SL8SMiNqnbllsnRHp1X3f+Qf6CEiM3u4vwx06pXe2JYVLtPvtJOiR31
2yDmuY6t5OHfX4z8N615IQj+V1uP128AGf8Si/G/S94/vsCfS14AGH9EAixkQhsq8AJA/HPFa8K/
oBjWdRxTLquNxZlXEWSS/Od/OBY8Q+pkz7bYQFj2P7AxKIVNeIcYrUgA+LeYhX84A/+x4vVMk1iC
JWMUQ8zCzvgb55YupBQN3J27zid0zcydmCQh6b/My/E6GA3UruXITTh7mWt3G7Kj6/1ih94qkzJp
5KxWTs3rMKPiFMtBLuMiuBK0DaaCHGcJECLh1C/G4avjFsiHN9D0PfOoxD9za6Dt58YwAR1UA6NV
chdYeTC+w9e37rllMKVf5HLt8OKsTRMRJfeRkap+a3JDATJChuavlPHtcn+l3GPm5F8t7jVVMGHM
l6tu7pxdwd1HjPS2Xy7DiFvR4XasuCVNbsuEWxOgG4B2pCpTxFFgo5bgfu25ZwOYb/gPuHqjuFrN
HiN1SRjgeBjyjrR7Jgmx91Vwc2P8NdbsBZjgUNBNd5aZkRfH+B2TI6nv3P6qql4NqoGBy0+jAbiz
lkLBpmJwqRxmKghCnQbqCbTVj+3VShBiFwNql3QpPEjo3ZlUImBOIHW5DzkVShdUN6oENAHULkUX
/06WYsZVvrFyqW/UUujMsGZfgApQclEFlaQudktZZDHxaC3kczCpt95EsVxSQ8HWD80qAAROR68Z
5CawvJ6jl4ZoVtLlFsI5OkKxFGaliuW27u2NR80GvfEQTb61akV3CoggT0dCT4nB6wPyGyRrXTO4
kXxDTnF6VjX2CPqRN8jnV6FOBNe3qOMdzV5NXfc6W+SV9wx5VRM9mhm+Nxfeu1LbzPIwLq9M6lqn
Kb8iQ2orhuZ33TT5XJDkzuqtCTWMQMIBHU6rV2gnh53pkEzhZ3U4om9yzHoD+Zlj1N9Nhfs8M4YN
Go7whRwSfMQoI3Ey1WW5r70nNwst+Wgn2qpo1vGkb3roUt25Cl5Hfz7pRrtzh2xDycfO35evaBCA
U5jdxsCXQXfHb4RUPemP6zFSuyy7H5p85xjejuikjbAuLUA410z3aG8wc8C4R4/rztwUbCvmGY7c
fJdnJmvAfqORXxC5j5ac37VsOtG9EqUEml2MTzplM6EF36mLlqg4WTGB6SAn6qJ57qW9tuZ21cj2
Qk+59mozlBnx9oq6QuuzY6S6mzE6O/LH14Z7lpq7r/RqS/D7a1b0z9YSCTHsmvEpQ7gLbCmGCJWY
7YtAspna812jfve18+QV7X07fJO/wpyULKwius+0sr22y35IMBrvSCNC4HrNsCUsS6a5eMF+cEpp
2dZlg4JRsvZrSoI03BqRSAPjHBtWK3bWXJv7lrS8rdfso6lE1apYJyb3qcOOZGRq5RExwO6JsbKi
oQianStp0ZB+miz+WvadnVY8oURbaVAbPBd8Qr6dKsJxMztkJBxqFHsuBonc+izyU18vY2Ak+jGc
Oc98MPNwigxoMN590wPWL4a9Xga7tnx3+XuWmzHIbi167zzDJSh/Z5F7FGwsTFRVArmx3JIqxFAf
wN4YHxxmAPqHM50H+SIb4oehOihwjGwEMrv8iD216fKLCJINeZBIL/FCu8Q4UmVNSpwiZa31zri2
rrg3ry4TaH3MWOQQwUrSAkVbBXFHYwjnDoIUSHHwE9ahVrzpKQ0cR7+WUxAGagzLkpYmmE9i6oBk
VLfMITxKxvLJijRQYEtKQIq1JxlAXGLSk6EeJKdIEqTlCOD58bcdj19xYPyil2z16d4VrOe6uXuv
EkksWhHmxB66sLadRN2ssd7ESQ+9wPrCBsRiWwcZHj3ZARHy8yfaOWbLvFy5ThL9sMqxJqjiyrpp
osJqcH9R/uQ2kh3rIW5/LOujkIj4jWNM7ZRDCNrSWmHq6AOMFJ0zr/2uK9aFKm7mjKp7jNezVlyY
G1kbH1PqzNFTNWqL1CVpwHbYm1lCv02IQlDlPQLfxzq3Q8kqcoYuAtis/8GuHqQ1Om5v1fRsxlqq
8JhLkYQ+WtkBy9uY0Bmh/Wv6cPzjDXBDIDh6fFbYX1sgPXOwFlm1VQVHDxoYGNZh3efPfdT/9DBn
HZ7GzGLIHpe3nGTnrG062iHngfhmWrGtXcHjmy+MdM5DsSyxGi7a8g3QPbWso251xFiz5WeLNO+h
9cuXuUaFPaYImd2MaWsqtoknKdU5UvjIotTa1VSh8NnY/vF4jDuN37F/aMyLQLJtWYsw9+yML31L
rGPPzDb3N6otg7DFks9CFRissW/IBKhH1tkKvzWl9aFyEIj5UxsaVX0E9bZU5+tWpXDi9M/A65nt
EnZlOoDZs3YV4besoMKOx95wF53+oeeLWTn0baK5t6LmScGSxtEwQfLxme93HNuXJKJNzgo3JOds
oZasC/AXyNJHUwDFfJEZn4U+bDpB3KOV/2T5I2EMa0aPaKKhPDWg2+Ow4UPkoIHct84m57eoo9Bi
hKV+Yd0uul1uHRv7EesYYOABfdwIBdR7FyUpxAz/0KCuexKvNftZoDabX/KuZQJerNBOrzRdIi+c
971oLq03/+7N90DWm5r7KyZgXPO17eQjDplMLB0mP/XemeMfI/jU+4qcTI7nDl8CaahWSWB0/KBM
/ZQoNh1ayQMcE1ARy+eohd0Rt6+05z+dE91PLYdf5MDSlRp918DT1DbvsUMmbzDI51YpKLyV9k6O
7c6r8CcaxlWSRImcHw2tm93PPUVDXHQPKtMhyZzs1jt76UvVv2eCimkTza9ZRJqEdZAx9MV5m0uP
EEOTj0vsRhfbkXXLpnCIChKzWwK72ekYI+O6OT5Hqt3RBDFCeOIdtJxHGWwDA6oJvy1D6jihWw5H
h4BtZ6KjaWmhoRNjPdA4bmwFOA0TJKofBPQwbA7YALWDb5DJhJJIrhotXRiFULtWM1wHQPrWYfbm
i6sQdvjYfZDI7kiWOFj1BjTGrSET1mlh0s5RtUNbfdYxDeEiAUxczu8oH5/QPF2toXiSCliK/sJP
61uh2f6KrW+FlMRMnw34QxgcyYmItvUHaeRRtS/8a/AjBkYUYUfKc7TVkekp6lrumIDumXHKQcmr
fPScKyMD8o8q79pl9w1LfoaxQcL/4hAYw9Z8sjEklbAUA3JM7GhZa+FAdHfmb2a1o/yEQ4GC4zRX
WEmAIZMOs3CO5C1lMpDlr2C5XVaC9L1Wc8GXCzL5EshTvhkneFtyPyKIn+ew1BF21ureYYud4Dqu
ebkl9fSSO5wiW88JIk4dAokTF/7BTJQUOn7X5vPKu31EdLGZR5zQaf2UmOYiS4nDUo4PUYEXqTBw
p8Cd/XF7K15HDSBHR3+g8JSgWocPN0CIkvTRtuuca9Ev6l1imzZZZINfVvOzETPpFZzstoRQRnqg
PODLvAyFSWcvUWInVjj31SMK1quVY6erl/N7wkY9JMF3s6grgfLscRE1yAOQWrVe+UHq6muMI3TX
F/jeGVem58TTAfNqLRPyhkzxMi0SbkGU1OgfzV3q5Z+5Pu7tojslPRMkujH23ZPBPb/8GcYS3FiK
QaYF8XalD6JEFrPcmDqA7YnanHnD4//zTTUB3JBL/ivqTfs5/ZNs8H/9qb+20GBv2Aw5YBxZSS1Y
/b+00LplsxmidaVTxuxF9/rXFpr1jq2T6b203uyO/ioZNP9Eu20vhwYpfpYJD/LfCN1Dg/hPSyOX
/RPyK1pozw3Mf6CQgIf2eiVxMCTtojMAiBEnyVa401qigi0r9RwIqFKWD8C8Ms5W48Bw+CxTanCl
ZQSH+fmjqNpxlU2EkSuVPiSL26btsMrr4++IeR8Zb85dZ0TvWsxCOp8DDB/QV8vIO4wgZ4fk2/KS
H2vGRtQX7TGKhx8EAPdaztfhmlgJNclj5mLFRoH4JHtj35lEARDwROpko3aloZ/A7a0gjp09n+eZ
Fc9XE5s3zs69lsVn3XXf2NecyCS5a9G6FTUNsWPnCuT/zNgtaY5Z7jyb5gYR4QXnmYMebXiuXBAK
VsxRMTHBDcHgQEhblPhy7VNcFCYCctyir4VfgpQugGG75cFHFbAChM2Uc4Y8q9nuoxAKe+SMm9HT
dzp0xDrrb2UnvjqbeVZSoSjIb/3sY1RwN3qr072M+Iwi44zr9RSMSYin4anqkp3kW4FNiIiqBd0x
o/2byReE6I8NpVfBqRkWBpcCDVdYGlssd3zuG4FAuj75S+KUKMawainJVe+u3BZmOZbw537yds2g
khXYddgyQEfAY5TJujZ1Cpii37u+B6Cix7CNBCO0sJjLEhWaaZ4GROiRhDrKpdBE414DBBKocFFt
GZOasM33i0Brxzd9idMWpbj3KpPmRPRg2DRadJgN9+DoX7abPfTIkUTQX7uBMjc3EIR8jEG0GCuR
o5gHCZqiqSqaxnXHjJSzlNZhxF+uyp++8t7Z7eFireUqz7wdfnrCy3YZcRV53iFQKGj8qxGFfNP2
W5CF6AvEsVDVc1z1h8nXN00Zr5laoa37JFxtyxiH6ky+112/YT8GGmEJHGSukNkSq1lJpH1gi5U5
cGXYbcYu0FbJJlVOu6qKPF77QOCccTyJcT7rDGPvsrHbdjWmTHtEUGJ4tJzWz5JBP8WmxuTIJe2J
XnhG6HZH5hBOc9pNZA5YLNPxEY7asfLs0Jrix8T0T36Q4XAXR+HCeUYIZXVi7y4Qt8YDwM0V3Jm3
IcL5Y9gVALuRkYrZgUZJDULmMih/Bf665Ltu6scWGHorkOT1XrvtRqNYVcxPWD7CmLEn7eZN/g20
qQAwy30BL4jFhd8s4kcoVxLwzJC+TfD2cl3fiIh+N2u+crLFOCl+eqd66kd/7zUIVHr5VFCwoPAA
HK39KEMAlFHat6Cq9rVFwDe4ewD7IZvYXQZm8G62i2zn58NFG4Cy2vgzeI3G/QSifhV40mfpsEQb
yLBCtR22nbfvg4FSvjpOM+7ECIffHRojfScE39Rl6UCjsmkjCBxGRfmIGcRHWZMgdSkJk067IkwY
JicFGsH0j/kyg+aJgbNoJCCv6hXIwFY/K6BAI2NptcynZfvpMK7GgXHUNBK6nM8O0Vqr3zK1zA/s
YYvohoF3t0y+SSMKZ5YXVWSeNYyic6zWJWVWOccE9zE8d/tsQ+exKhmqazHCnZo+J2jf29Q8+MvL
hvSYKqBaYUsnYY35PNU9PXpeMbNneJ/ZXcjG1Lmb3ttYJzKSMaMDDNJgyBmn0wEe0KUizy1OvvSa
U6sYfio2Be6yMrDYHYyAnTAR3VShn8zxOzfRNzMmdMIidweUunQQslAYeVBqsplYRM81mwplgROB
T8L+QngPjkT0zFKD3YbMn2oUCIB5WrYegBw/OrYgWkmTI1FKFfbOmcDcTNaFIeJd0TrJRbFDYcmH
qKoD/2OwX8nw97NtiWSwiaxPnx2M3ui3mp1M7iJi8pY1DdFnAXbU9Ky304sdyIdxWelUY7Yf2PEU
FSGq5D3djR6HjFU2axOrdcBOKLCna2oThZiyQGR+prM4sqz+3Iq83bAX2UZsl2ZBjEcGy7QFSXeI
ZoV7t+O7j80Sk0ZOV+IjJ4KU6bC2MsbsHNjq2GCg8TWWuiU7Ln9ZdqlUH1Y2gYbwY6h3k2Uppv7Y
j9UxYAA7zeP9wPaMwPMtsahq3S2LtXH87bNn4y6TwFBYvZkF8I6KbVy9rOUGnUsKFxMshGVpp7G9
QwISQMcp34tlsSfY8Dka7reMnR/CvYeIHaDJLtCfMrY5bAd1toT6kP0ayhFGADvEfFkmJstaEX8e
jfKyakzYObpOvqFiebB1dXO98lR5/VPHktJZtpWTVkGuXzaYPatMg5WmyXaI2d7LQqul7mQeO7b8
lc2lxrT+qDaXutODnrBSCuhQO7v6XftHfbpUqpMVf0JzvMfqgwVu4BqW0XTNakxJhCyszMUAKJMr
2Adt41QRLp8gYrSJ/9W3tSs8f2jwShBuA4vjbgAJwUgyf80VEkFHD5o7u69OPsbBtHBy4gwTGA25
z53QbGMP959d6IemRZFSDChuCxpnJxJ7War7dJQn06LldTLSASuRPxcQkQA6k8vS+gsW5KHUxQY3
A1FmHNAdVA4UpOtgwGkg5KVI+YKJnpb8m2y/tEQyt7NluIv8K0CVAwb9I+9IyXba5AmNTfg/2TuT
HduVK8n+Sv0As5ykO50EanT6Nvp+QsS9EcG+7/n1tfiklPSUBQGqWQI5kyDdLg4Pfbtts2WhJZA2
k4cqpTTH0zAq8NhScpoH2ZtIIvYfjQksig2c7fSPhaMvOS01+QDwFCJbht0ypTGxcoa3ecaKmMs3
o1ggrsjjZtZcmnzcRUayEV57Ur1766lZbJ2WTuIRVX0ei3e/tt464VDM6MjbuKHuoaZvCW6c2OBG
2Zp2zSKQzxbWK2tat64xbJIsGYzZ3cTmUPHezm8XMvmUGxnVdXxPHAsaqFEGDx1s/iaMs43M/B9M
bmTmc/NM9ikgmUIHZEkqYrGAeGhAaHXDGEBTIr91iL3mQTvzQ1ouJWfY9XLbfCdaXvF9WOvhTZMf
WMURX9DAWVxyMyothmGlo6OOaCWfcbfzkJtwGXHxSXII+IIApRO9Ry9O+TASjyaOXyHg7q1Roy6E
/aGXwzYMwic3k4iWdD/E1o3ffQcUIYeMl8EYEs201jMX5aguV4UvD94SY9DzSADAgR2AwTJzDkK2
N0tPgfDqfexOj7xSWa2H4mQm4bIh6I6uCYlGRiiSU3Xk83zMRbUfBnUT28ZPLVDrCccVChhJMYlz
ULnPlUuCvsi/aOq5y9sCJnpf3vlBQxEoiLFNaLi3ir9GPqERl1qevSBc8E3FuXSJSeZOc4m9/gSl
ExErJ6HJmghGF5AVAtAOec1Z3+BE2qeFf+gpfbZV+TCaLlImrTpLUZIIX3Tc/QJZ8lOY8hrQ7ek2
/r5mWKrpU9A6OQcOlTtm+wB6e2v1rAziCKb0EgOJ8dA6fv09Ijweg8T+VjUO7I4XZanJwi/2Ky7k
hfY2CXpbGHMBSfTyMPXzUQTec2PEh1YGt9KsKOBpf+fUSklf7mlJ+j23cpNHw7UkQOHIFnO3e7IA
e81+emm6cpt0HgqHvZX+cJ0K9camkeOGJRa3foO4e97UD4jlmzYme63hdIKBEa65HZCRGhs+gKh/
lDVwNZDbqOQOT6PNLRy/06iKq0ljR+tRvQKZwhloYlbi0bUq8jvNNvLLiyZqKrJuod/LNTR2JIxc
rm2XfVyfkmD2hmvfeA9dGnYr5r0b3erbMXQ2lt9ugxhkQRClN3EF6q1qJyYDvOq8/DZDZH7U0HeF
St9j3bw6UftukPqpDOOk8nQ1KJ8nG9R2WWxCMW0i17urPfejGSCPpM1L0jCGlFzwYsKOer4zqV2c
wCwvAQE2PvZ0AuCz4lG+6SP2YctzWGXjTRAoZELfDSlGQkFWE986x8jeQJ49Ja0DGUcxsnkn8Kdg
8+eV5/HlcNKe9lYqkGrRrrNmfvcTeSWOuUdxJtk12GdrVJfAjK7V3F8nL/hVBF1DUU37O1pYqU3c
KLDmybvOJMEoNNlAyRsQRLf+NOwVKlZHzrdwEaHS8MNwCbRQxBbnBiQejHhG1N43mhRwhQquVQOw
IHztzekw2xUyobUqy/w2ts1v3j1sJ6awxnrus+dRONCiXNznefhqsOPTumkZ17grU0ZzaET2GYuI
la2k1DKyNmWVHiKnpUC2SJ/cieAuVlMeRP88Nj1nhD0/RkZ7sqrmVjjVRXc26rX4bnP7ONTsgkdc
5yc7wjsj4E/4DhT12bZ/4fJ5ELlF3olLyQhnzU0Wea2CT6LYH0OJ5Vae2D1v4Vw9BtmvVlTXpoYH
k/vxeYqptoa9XLOP6UbjVHvVVzNQ9Sv0b1jgh39fBbpGv+uiKX7a//O/YcqiUE91FITtHzLG3//b
f1sDxr+UjPb192f7Xf+vC6/hPxOT/27A4Df4i3ok/sO2bUzFnmdKk9pI00Qi+qt6JGh/FBblJLgi
LApK9MKP/U/5yEQjMl1MGZZr858kvyOZlT/MGeZ/WMv/QLZKSHwYrvvvyEcStemfPMfc/Rl6gWMi
IJmYof7swLC6QXaiJ4syV+nX4LPHie3i1Arln8uKFW3P+c9ROMXplYUanka99w1odAqhYsAykU75
GzdIyroMvcJQADCAc4vF93uadeyZ6QDIogWREBx5EYFdS7a85GxWpTbcAJ+LqsyqH8z9b10Xtxsf
9+k4tWc52fZ6qJ0Nm3Ps0E20yw3vXFn+z5AbwzUarLNpw1UFgdQhWgVcCET2w+KcL5lZ3aDAQYF3
u0ef8fpRjSH2L2q3wD8vVJhOUs7RP1dT+x560ZqU+X3nwZ+nG5uxLI2eg6h/CnwXkkJ8kxcujhOy
oTZXkM61tk4a/Z6YpFpLrmsLQqa5LHQW0Jode5tKFzeYDeYKc1gYuIBU25+xCQg8tL+thqTZaF94
Ve2qsF0vV6l+9oBR9zv+mOs8jIeU7vHEVp+NUteJhU3Iqza1R+roC/uXUwKQSCxjWhmj+2LkZHDD
4Ewm5YCb7znS4Q0X3K3tGpdCh4+l0+z61vplTuVj1ZPpD53spdNoIwLPcl3RHmdCXY3RFkhsHApZ
bL2++PA6chMdb+cZX7J0f5oWGxjUzLXri29VZDdKB4+tw7zYI0TVrMSq3NnrUjxn2LBJBfcEnwwH
0Y7YqDsRMSwyFa0xkFT7cpgxbLzokMJeJZYbIuqdYs5OOTaDoLiDSfHQUYCC/3kX+pCAmvaYLqkK
4myu1VmbOuY5s3SMZGHzcVoIlYiMdI+silYl72YZ7zLfu0qBizwbC2bRpiDaUr9qZd1Kaq8lXO+q
xHHMNdoOs2tpMHmP4LlxVOANNVPR3HXEOxBdjBtrnD/M8pG6l5dGmtewQ2Yxq2qJsHA3yPUSzJ3N
XerH+anJjANsC/csihakaDR+ppFxseYvEJy/KXjgIIpDomXGJXJTxd6elj9q2U+1gUGRIeeQTr1J
ryHnpd2ftMdmLMVboEp531b1B1kywATtjzlHN3BC36oeIySNHIyrpIqP1CZjwqv3o4ewFxEummOe
mVk0R9UyrI/k1znrgS55FKe14kir0JuMzfEQFL8sy7jGnnnfgshsdXoXpO4P9MhkbY3JUywsEgUp
tNyxNX9GlxWy1FyEusHPdmmShw+Km/rBd2e1njQX7iCYq11jiGc1OSzmuhgFUN8KlFok2xQ6TBIg
lYw/VAzd6BE4i2AhXU8HORWMWYpy5vbSseAeI5KbA8nUYkg3WebUe8tJbx1Vkr3mPh8O3ZoEO+Qp
ALx1QJCTjrBhZRr8n1N5lgAqomm+rbL04iQhPQsL/iSRNvaGCLm5sua9iaMY1SzYEZrwtr4tcatP
ZHpSY+ahEk3PdSdw2QQyAa5jz4W/O2f3HjxEOl2nloKTMd/JIck31eBD5R7b79HuP+04eB6xUrAX
+Cl6RKQiyjHdd725Eq0F5KnZiQjHb9fBibfechK0bVzA0eoBQUf5VxCqg0lp5hzF+y4In4eBZGcw
XKLAxQbCQDwB6U7haDdY2M3ybe79q2WDgHYrtW+88TGPk5Ph8CINET3B/CGltt9gO661jF9kFD7O
Zfs0OJK0l/mcjsFdWwLB81HDyyQ6pzOLaUoQq0bfmgPyutB8cgFxgmRgLZtTrEndJ5YVtabVEgZo
kr6FdjwfggwCm6Tp1quts58gshN0muvqnKr8PTfFllTy3ez7EiAtDpaA+IaoNS5Xq99oOyeXSu42
jRGR1YhMEPIFm6hXQTtoRrqqxpckMS6VCcJrrBYO1Gys2Nl85pF3BrBBIL/8EEFPsi+6qd3KP5gt
t2zLrz4DIONbxza+ag2psRY4UIANfTtZcjZHmhZB6DmWc2uQm2wJ62ED88+pU33kuMNm2S9IxCrc
8hr9TKz2jWk5XPh4N/mcY4ufqkPelreDN/N9oaTmUJWWs4JaxmYvqZx1lldPssuytSwprqwWIwvu
soO9AOLZmkLaDPj3NxXTHaXuNAqyPMIdFXxE2PGKGGicTsvs0BHz3CZl910iTY7DvM/dMADjmf7E
ORUfRkr/bG7xWlNsbBeqb6ax7xE6VJ7znup+i7eIGuPpxzGAxAmfHWPZ3tCl+BGl6a42hrvYdJ76
AH4COcBDGiBw1vGNz7M4oJJB0wj+P4ru/pvNiCbT2L+Ekly+o984dL/r/7JU/Osv/ctcaAgyZawO
hRDSE6bLCMjc9dfB0PwP4hsKPAz3dNNmOPuHLBpN40DWlbZNl1kSb+7f58IFUmKZimibay9FG//W
WtFR/E7/5MxlvNRSC9JtzKb6n5y5c9x2abfgftBNMJ+Gb+zv4MPCX8VEXmAaJ837K/1IpfHYy/Si
GlIeS3s4bRlZFn9pHAUYLBBR/bcSlyGXQoIrA99KOwJWDYMjiMUln8Dolq33LP34JYUJWSXekS6a
eKG53cVIFfPUP9Cn3W96/0747k6w+UkS695qzF1NSQHYCRTtWkL2K3H19KcxavbUfCebWTk7J5tu
VdPdxNq4TxvvVIXiqEie6ro9ORgq6cmBE6e7eTPO/t4kM/JkN/qXUyuOihSwFHFTgPcrR+EpLkdg
BqAX258cvw1+2QKfQJauGVtxkdUwpm0E12BoTzGI207sve41bIy9wSf6IobgOA3BwSPf20QjF1R2
Rl3/ZE0XWTTTqRujq5kI3CLDkl2+j5DGCNbvoyl+hZ62yhNWFZVAl0/yu6ExTwtMSZugSiq4bH0f
Aq+TDyjD+45kQo1Zq47doz/gIpNUnANxaNSDGec3Y/nqeMVRt8josr2S8zgnHv25xe+an9yYkVby
EXQK8Qxf/dPD3Dv1kt6heT1J8VmMyVfpvKRDv0ucbEPT8Drquk/8uSsjGUn297vO7bakPzZJ++H1
+tTSdi5piQic4GmIndNgVuS0ev/MyhnQIbQXTxg7xoG6VKytyxm/Iq26fa2uMp2KjbG0/LXFo0v4
nE+eE8/yXgzbW5o+NaIcr+IRHECEmMoN+Zo6DXmYWMBVP2QWuXejz2wyhOU7+GQGoGrVUfZCMSKe
s0GtpTOAEGwgjWPnFAtxVW/bLHsfxXgJ+DkE8RjjH6X9Ik/tC7a7+66KsKe4G6vl72MI9ZhxvkK3
+dHxh6nUKXH7iwDpJhCFPG7mTVa0kHJ78nbtq4OnbvCMo5Uk5z50PqWRXROneZoRG4jZfCiOr1iG
9yKpnvCq4Uv2NnmQPGDSZkXjsmYKRxptswsbyZOkt6HxJOdzMlxTYZBLWzTRBHJDaSICirvGwrpr
xzt7nAkKZs8tXVhBEuodvv5TV/jIaS6Mar7TMXi4AipB7vLTapR3nygkj4Hwz8qenYsOiHn0Tnyn
+vBYGuqjgXtCOuhdmLPazWZLuQbIuFq636pacDgmmZe3OC52sVQ3kmTJOsmmB6Txk5NBSTfpIal2
UQrbGa7du2XQVjfSCZWwyB50u65ztCXl32lb39FVspIGvrGh4y89l/f9nNqbYrD3hhVE2O5cVh2g
Ovrlulmr4uCaMN31SLFdCKZCTXgc3SpSLO6B0+iBSJQKto3RbPU4n6IsZFcXPjaW8xKN7d2IZ3Fl
mOK1ZKMBTYRnshduCC219MjVLhsN3bkYKsudK5TcdaK7H0NsuxVKZgFMG5WwLFdZ8C3I6G5CPT27
dOKlPpZos9vR2nc3WcWDPSnIeb177BXOeLcqT2bpXi2sWoFdECnzP2ThYFNMirUTxTyHmWIn3ywL
aL4WPUMFcIF88h5nf8A2xTqzEBh6qaNbrvKoS+tc8o7Ky09X5VdR4FCbnPwJmfxZFeJmMtJfXZxB
BVjoIAB4g8tEG0zhek9Zxioom0iXxUW2qYdo2ya/WieLNhj9cLrGR14DRO3UtdaCucU3bmwGsSxs
foqyNVHgE2+6kcX4bfWwhf6gwEwvqqznTZqET0GNJx0CTA6/45iSh9uLfj77BhEuoHCZ/ZuF5yo3
EdDTX2k1dSi79VcuiHKYiUuQyKFXcPTsC6PVc9wMbzlSntWb11EP9IPVfD2smnWK4du/s7LOT3ou
X8nL4e9qH9ykmtZuO+4TNXF7m9SvuLU+DEGYMq05kWwsCYXdbZrSClbunBvHLvOuUwtcOMVGyY/p
wTQ0e3cTVGuJtIwTjosQ5h93FQfevTsurfVQgN3kvtDVzsWZQ4OxszLjGuIKIroTWrzDuqOBY0AM
/Z7riLENIo2/FeIhfDvglOLH4Imua0AuNV7bJPSG9QRzmio3DGlTEX+JVNEC419b0S5offMn98QN
zH6s1fzIYQivtWAMbfMEdpF5mpFxjCm/1Ib1WegRWjfblVmWZ6p3L9L2nwBMBRulh51jhneVFZ8G
nChqsaQYA950w5xOdEQ3R290T7A9M9COAXgD8aTGYEsU+JLgdLEN5nLW5q+14I2Q6UPNvya1kle/
J7prp18FnhnGdYyQ4pDipZE54/Y8y0d7MWs6g6bbyG2gxHAlBveHYwNXjl1Zr6FX1w9cKVALQLDg
3ykjC9Gz7QA9OROZOyCoEW6fYbH9BPh/TDhW2np2cAWJlpSQOXts/0ssQzlgzpolj5MUl9lx3ufG
v2AYOEbezNkZfMEJiViz0rzlsXvGleT6NTgMMtJdTLFRi3MpC8snjj5ew4ClzwXupjmnyKnB74TX
6geL9FkuRqg5Mr778NvEhZzik1KWeStKxYyyWKhavFSIMLSOYq7qcVn1Tn82AQGtGpReu0uLTWBn
lHjL6LFbTFqWwZ68zn5J3FtzhyNlpuYdjMfG96vnGp9XQMyji8FwsqqnAMJpTmmcfvLqwAhRCncj
lUtPCCT0sePK2/Q3MldPmFK4E0hHbkyVXWpX/STCe/YU6NaSlcDQEicnjooTpIr2k2euZU3qwmjT
q66mPTeS2yTP0cOsD4mgYzQlgGXARCvKnUgQUsck2uEEYRm7dDxjtRkWKwN0Di/mJhxyE2b3kITm
pSUFY7jiwGsFC4C9R8U8xI1zcDAtz/hVwq0owSCvMNncOqR2Nu4UYmgq6NmhkfhNN7ZDRU6ViZqQ
K7XcQBDybQ9To6UNGEJO5dybNCFtZlwvleaorUMYo+L1f5Txv9AYXeDx/8pGeYny30Wa/z/uPH/8
wr9p4QQGNVr437KFf7vygOawBJ2CxBCRvf/oFvxPJRz6hunYBO+kgMbvgtj4mxKOkZI8k+m4MBm9
JY347yjh+DL/dOPR9HTb2rW54cHR0cp2lv/9H7KIKN1FE7c1Gy1rnUG6Xvl4y027vrhlbKyIV/Lk
V0w97s6qJtBieX1NkuzBBBG1aSz3afA7tvTZYyjrT8qzZ3JL0q/hFdTUhEDHgJWwIOoCiHWbxIjX
3A3e+2Gg10ZtsiAiCtdP9drQsLMor3jXNq+vke9xy6gQkfDLTRITk1x3OuOd3vzSqhvXlUW7kZbj
M5rJc4klro95dQXiNelIXsGj2dd459G4PCorbpOFa2ZuaihlIBvWTd0kPyoVkqFUPw8mJ7CZF86d
T79Va+N8GuH0M0Ir9CjbyLDv9/kBL+SEvNfPu8IbqOToUIfisr/rU8qMFnFSGtQBz21xI1UYvOSR
b6CyOMurp2z5MtYcrnaW/bab7CrDehVl/GnTUIAEM+/zcKpPGkMUzV8TmzzmvtpAOMwiZoiImS3g
XVYv7srMYMONi5NTjzebEC0we6Saw2iLPX4FqlI6DE8jhWncDm/Yf8DoneVTZghigRQ9xzchAO/f
PiSCre/SwZ3a3D0yXlTbsTbGR2ItBEogiO5oQnyp7IxQjMgvLACe0dybQzZgvmxUfKzJKFHSWq/N
sKGAhmoav/gaAQaMhJsqotr06qyzrly6W692jxrOoOstRUTA8+WO7pCt8DVOQXZ+olf0YZNo6fql
qHdMsaoHrGTY39ylyukoRijvJ4Q3uwIvzTphb3DmWfkI6ZEoIZ/Da4mVEbTvRfTcporoXqts0wzM
hTjdrbFD3LmfLPu4AGtngBp12ByTvDgkeXWGirs8TM7BFvoYQq+Unj4DCF1LwzgMywE09bgBq00V
vJQ5aRj4tzQfb0yDomZBtG5po8i4hljVyUgwOkXF9BEn0Ra3/i4MXqMxaV6xnWCqZYpS8qOTeCWp
y+Rblv3CKPzbn/tmxSZ8M4gUIEgH9pSj8ncl9Asf6ckbgPPyvHJhMTpDHOqon/dSggsTc/Jc+jZk
Tto5efj0Q9iQPUuL8C0YM3upe2LeLqODuaj3KuX+4eifSloLGrzfVomcf3Qiuz11ZzQh6XrXzskn
KbMQQTWjQ84gsJJZAOUnJPly5IKXZgYU9TC6ZTEc7B0E3H3tsQYPchecSwOYmQZbfBa2XefbDvo/
YArb3fn4dQZOaRA2gygoE3G3emghrfdrn0T2TrM2OZRTjz/BacVbOFnuRgyywmSbbhtEmV2j41OR
m8FuhjQV5uEtkFZmzGgOz/24hDIcwrPauFVls++D/qByjG/Mx0Qz+I1WQ8+Q3MEkdcr2msUlFrYG
c2FSmvcWwSPPMA9FMLzhrESKDFaNTu4TwWxXpD7evAHsDDyBeBru5oyoinoPvCbZ5Na4LWP/KcTI
o/rXIiR2FtTW0dfsgGI66/d+h8MYnQlioevu4NpRoz17K9ObjatXklRLLXZvkU0YMR+TdRyWtw34
FZWvKwJa6a2U/sjmrn2XRvEV0nK15gvB8BUj5s51lx0YzLx9jmtmzRs03LgqUrd55ZXYOIpqa5ag
0lZ1VcNBHUDZBcQ0Y6EMHBHOkwUUoy25GdpI2aVLYcK6DFVxKn1mrvwgSmvjYNFZ9vvHKG9osZh+
7IownAcubmsqXJwzhFxufbWGIZEEZr6RsfTOteNTNsBSBK5ddsvgtvdIFra2eQysuduHhsi3MlBU
e0KG2NejbnYK5/la22HMqhWdzWumcRtbOGqQie5Mz3oSefJgdhP+JZxlXDBsk7irYK1J+q878JJ5
sEuzeS2sArrGT2Ricyvj+KJrwOpTH33gEKKeGbuiiGobIr8AD9Lb0QNh1Qf6T+6oDv/0B9e5nf3o
1p+Hft3J+U1U2PJTY9j1jbO0gZHEAWntt6966NMDzejRykPLnm2CO7R4gJ3fOG38bgwmzVzNhXgU
ZrekoU1znCh24w7UVsbWpWN+YJ4D9kq1zi/fyj5r5VI2HciGSRDHX1i9BYF328+86obgdxQ3yI2A
eXkawdJXLAk4h3lV0J+qaIXpDsGCKvfmm9QDOgj08JZvEIWn7G4azPBBzSDbpXiCvWff8Pc6a84j
4yGX4u3gmE+DFJuIxXSqLH4X9o5V5h0Np3sJ5VdhlNtQBpe5Tz5169wGw/DkMo/zXb2VXXOoW/Xi
GN+ZFWxMVtrKnkyWj9WBfzuceCQkrdqDUzkvjTG4xLOMA7AtDCBpc82MniK9lgBv8OnE4sGB1Dpa
LEhhQy4jq7NV2dRiRg7uLTVz6wDsk0f1RgnnaGTsMTGnGlRauDEumbwkcNs4H6QrVp7h+SRXNc6m
dL4geZ48Iz2WpnHT6+4hmNhwVTzZSPxqeMdoGy61l8zSFhkIs8BeGglxFkO286Lk0yXWiL7Z76La
PbqacaKO3zLLfx9Nn2ylI3+mHoNsT/vXkT+qefdcvo2qSwg3IguHJF9Ng8WNFUMam+rWXRyvW7Tg
bdnR52PO5V1Hfp9bb7upxyL9alS29Ea01sEwMXLVsA4zPDK4YMIX25cmJtTXGI40aAAeP+awbVzR
DmBUKXfogry4W+d7udwasDIBACtomoImLJ78uPsCjmpCwMW6lYJ1IJvWUWRY4Tkt6vE98/o1mK8v
yjIvQjQH3Vh7BAg0UIqyeDqnTdDaisfEn959RGQin7j/fDUfsEbetZYu8Cnx6gvKpnw2Y6L0Bux5
UEvJeLQprwSvX3+1dn2UJIzWiQKLrHo8tr2it4f9uyH7Ry8BEqGH2D7O2oPLXUIdqxCxHZcPOBA1
OKOOuhMjKNe9+RhB00no3kt5DPAPXXI2cyMMr5UgdNjX5nOO6dWex6UkyFlDyns1hU7XgPiSjVdP
GBdsAD0UIx1mUrkcd1xNSeXb9pnJ95SZHBiUA/dkA9sP0uPQbmmI2cSpcNbSFk8pwROjZM5A8/ho
+Vo7M5stxBcfeZcjwVes9wa9kcmSoWs4u0fv7GTtzrN5wUbE8SaMilJTtdBDc1g7NrBYro1buGZq
HwnMj9QlzW2ws+LpTptY/ofA/khyhqLZhVRKsd7BqeUrOveO9tQjnKz8qido2vMgqdTmlotE/YeN
ZD36Krth7fYRNFJDKkYHS2b0b/s5KekknRPShkUx40gbmTL6ctZ7pf3paDvlcIFfzRnmEeVP8iS9
N/KCsWemw3LuSfkbyc4oHTz5CXCjEZh2a7Wc/AVwifSPdkDEpCYN7L0ZcccNPN6BtM5socltdB6V
59h13yiOXjnPofCf6dIlV53QWGMPAzd58N5NO99Hdr4roAlDs1wiVeEmRR9cW6KCfUp5jTSPrO/O
fG9iHjux/I03XYU2lZDuKPCJ68bZE8YgRpBg+g9rAHcTDUMiiPYck88WJxaVefj+EjBDJ2Pk+oPr
72tmtutk9w42gd9Ldi/4RTfcVzLMvf5a5v69R2Yp1Grj5N096IFzUvuPUA4Qi1DtXFSURZwM+FVp
Nm87ZMs8pSUFGTNd9MwAO5w/BtfaqPYGGpczeXLjIYEOnkkqB1G0aLMXRPZVOThIEOVJOwyTGmyE
bi0oJFbxQDr7rkBoLcvoVSO8BgiwTcedJ0WRLfkH5ItGG7mUsS+qbWcO93rRcXME3XRRduNF400W
tbdbdF+WIczRixbsIwp7CX7RaqrvauTiFNkYlw/k+PnkevU2RFZmU7AsxqiWWRRnuWjPtHpQ6xIy
1A9Z6609hal4EMT7s3Gxdnv5R1d3YMc69zFVnL+ofvegYH/wg963Rbwf4qS9xhl9V1lhXnQ0Morr
g59gPnX98R3/kH0xY2YDzvSNCJmGrPqTxl7msaXkyMu+qGN7a1zKwmMN1b8vXzAnbGPOoNCyuMLm
yQJEe1dhEfEVj+LvxJA3QWZOCxhwO6GvHczBeM48kewZHPYzOGhP2cWGbu2TpFQ4Ibr6P1LKH1KK
ZSN0/Csp5YZnKcqD8DP7L2rKX3/tP2yQWQQjmZhaI48sq+C/LZCpqFhgppLXuOSK+ie0E+hT6bn4
GTRmP/dPC2TkFQoAobdgMSDU+u/IKfxN/iSnuARLCMQuf4iWjrDRN/8spxCNd4BhBuRSc7qIWmRw
AWKd5Dnubje7pyWIG3q4MkLj3qbaF5kZLb1YVPXBK10GvyjY+Uju4cimyJ78uxYxPokH41gv+jzJ
yk1NNiNM2FFpF0U+Qsx3EfVRFkE2WtM+sSh0oXDnIWEB0Bv1KzYwNgLC+W0uO4JeJ7w9gQ5TVUBZ
BLclW01vI4sF3I+XLIAnIJadw7yA5t2ko0aIcJaTQjkjs8eaosu+RiQTq82OJkuMMEy8fbHsNUoW
HEaVfwP5eJJ/bD5sQQZpoLtiXBWh+K6mfL4pfI91CdSSn7oKcLQzkyVOv7GySV2V+Oy9hFU4fTak
xTdd8sse4u2YkgLoqF7Nly0NDOHnmbVNKabgki2bHMbFdBPNxS+PUINbJ89OUD01AmujZg1kq/rT
NqFR8VZGmzlr3tIUdVBqQ98Ib28nMNYBrLmVGKJNK7InXKvJqueNP3qgaAv3y1+OgiaYFI2YHA/d
kGSXNFSE5qN9pccjuKhiRTuA2tnL8WJbel9AMYw5d7qcD3sw3Q3syUu2HE2jsOEdm0eLMysrGvzj
HGIJp5ltKOR10VJpn+9gztxj+TvI5QA0lqMwj3iNR5yOH/aHXiccmO5ycg4coQl9kNu+ipkSOF7b
5ZzVHLicw3JDvECtu+U0HpdzeTZb8xRUzk+dZIwcnN2BGDZ1hjKQLuf6WPotzyRnvW7n4ZJyQh27
ZRLImtw8yJDpb1rmBC7QFakh9ayV+bsCN0bXLOnEUX5My5Shsa4HKWPHMn8w2dRbdsYeh7bKrh2X
YM24Mhnma+TLp7ESnNzLRDMy2tgt6F+bYacfyaUy/MQMQZmZOPuSsUgv89GwTErYFCfIACx7TMao
MC4PEKF2FeNVH+DJavEVsebSG2eZwYxlGkv5KkwFHx9jGrP2R0DqeMP3aEPh+VPvSWetl9nOTdm8
+tTSRcvcly8TYFCKU0kfM/nbdkM3S40YNDMyTgqLUMlWfuMv8ySWlnTd5O5r45eMhwydUMsuiVHR
VTE/w529m5bJVLo4FKfsknFOJT2903A9XHrg/WWkDZfhVlbdl17G3Zq516tZPfVjbl+40c2XSND9
uB6lQwNMo89FvfRjVBVNX23ZkX+sm4pQYdi916qZnmN7uOd8BzYoy/fC4ornl2a6awH3ErbxwWGW
zx1JAtnyDaMrHFGMrglJgB24DxRVIDpqIQJPdflsgQi2vXJe2whNu2zhBwfEnGZQlpAu3xSAYQlo
uCDxYrgk4myCOJCTi3Tn6P498METg6p7mYZ4Y1BxbCdop3jh6q6o1wsAN1foLgnY4yED8kh/e5z9
NgGhtFm3sxsIoiEpCKw2lPjQbF/R9H3vZPdpQki5T1/CRVOVOG/hMFu2xRcw4r2jb/qOKt1Qv3Dx
PNd0a2TQ+aXLy4cmaiDwEJ4L8F5lVNwUC/+ZDNi885YAk7o1A+M5CizWiWF/JzGjooX5NAb6X1Vj
YOAunxWbrTrojzHkad7cu9wFzexW7iHkZ0+35z7DfiCXJG+mUVXGJd0bZ9m5I+5bdf+XvTNZbh05
t/W73DkcQKIf3AlJsBMpUaT6CULa0kai7xPN058PVcc+Pva9jvDckwqXa0tbDZD5N2t9yz008+AH
pGwzUqAiXpzBcYifvU2HgyVwD4aLf5hoNzBEYbxX40Cm9+DtPczGvbQPeoyxtVhsyLr30y6+ZIVB
WcBSTzEsy6p+0hJv68rlL8qe5kH8ZnK7rzE6Y+Q9JBifaxZUI0boYtDuQwRPJMKBL1680rPC2RjZ
doEZy7naGKpnRfWGF6VchQ2T6B7btSpdZgUYsf2MfA7J5i9krDd/Jti1zcW3PWAOIMIdL3ckWD6H
+F9NbN40GaeaYE8YbAdvdG5d+ZKF4cnHHe6H6C768IpsMLA98PW4yMfFTh4txvIqhytl8pxkeM7t
xXxOP8NSmZl1jS+94beWLUb1cEh2QGowP1uUndZ4tvC0e1wz+WJydySFtU6Y2zZKNCpSjmG8l+Wa
lStNZcZAHNthGZA3sYKdslrikVM89R3IlgyPfZV8wUzna4GHKuatlqtjlWXPI2sIdxk74dTPF8t+
u5j3k8XGr+FkrPH1I+hC1L9TKXb/EN9/j//fggPgG09LRl1Pmj2kgFROOLrEcVEJDZAE9OgzT9mT
NNCa4QxQ32NnTHCzfqvEPlYLjsCHS6A3bHfhFFh2tXNZQbjwCxxngLcK0EBANhjdNgg5oNVwiJhK
+vAPSkqKSohTu7w18BG0qAtQpBT86Nk0xpzU5QJTqBasgh+D+OsW1IIzjkAXEK14PcKKBcfQwmVw
K5wCZTIE7oJs8GE3MIQ/1pN6zheogza2pJmqBeOVx0dkqQ/oqbcDdKY1hdATTsoTsVN3bVmth6Fn
DtYiuGB/P7HH99nnx7gdVw4bfp9NvzAaYAHL7h8NAOEfv9s/RAGoA2Y6KABW3/EiGxgXAUE6kjhu
L6KCGnWBy54UheJvrUuv8LOBDICsJpcIgzvKhMYN1/zGyCI0Vov97z/1/Z+rUp2pCdCXf1XiXzEu
fxbfeIT+SLM7fP/f/2P87cP+Vt1bOH+o7tltgn73qA7+Vt4vy1LDRTHqs03lD+kmSJi/rkvFX/gv
rksR6xMg5/poR/9qHBJ/sYXlMiKmB0HgZf875T2q0n8q73XEpihETaxDCxH2f5f3U6ihKKP1Bee8
l53ESbmWnbsBk2QBWCD9rVYsJw4kdmbpOUNZx8BdDt+KDWSN+6fYhdbbuCRS4idX5wHBQAQ5Jttg
fxk5JUtu3kn/rPC/t8Mxlbcyu3XW2Yx2XnhIiCYxOKoDg01BHx8jfCE5kc91iDKKORQ3Lb6ezQBk
LYUB6MLoKr94c9l9DDBCxrXTzndG+Gn2lwmVi8ceoTPTnRbx2sb7aMDKj6RTN88L96VnkMhEZDX1
/qOLB7A1k+NYj+gLbMYyFXFlDX+gFVRZMPODBGxOeZr6k909MwSvvK1ZvFOUVYp5uXWozF9CPRjW
W65Bd2Gcxgq3+yQSNi0OXfYs2qvVX32737mj2Lt1kKJYMUhTBYMbcEm+xkO2T5eJMb0L9ZxTf7kV
PI2DbZ4cK9sMfK9N9aQVCEHqbSfxLpCUYGScGIZ9GPt9ljw46jNOSWK97/mJNN3eAmKX+uAgBrI2
uWr7UzJfexggOtliiEn0aA8C9TEh9cUKgUvluI/A+cAO03pEOaIL/NFZCwfhKE0LxEs/h9JGGCDM
CJ4IP/zE+9WSZJ6hTNdd45pbBwLawRcQdu16exiLxKkQGc4tnO5Z9ONkZR4aThvSmnaJ5qwb7doW
Yq/bBujQS2hcpFiUH8B+m9dh2naMMhAjd8M+DR9QRSKtqlHV4gifvxz9PVmiLjjatJ9pJtwuAebA
hBO0yEZzOLjP0ww0Yu/05jaZE9Cz6gg5BG2+B3bnoGgh42VI6Gg7V4exwo8mf5DxOy/a66hhZ32z
oueEQG8bexlwcAbdhebCjdeg3geqH7diXpawPM0Pcyn2Nv+z1ikOuEN0eQ7rm4H9B9tuTZuXg5ed
p52p3ib27nXfrGPnDVzRlqjHfZNmGyUcSGcvGn6a9Kn1cAd5QdMngeQR4a0o6keR8XijVYKrtCK6
qIpwf2TFrk5TkiWgF+rTUxIZT2N3503PfcRQUbzL/HFsiNRi1q3p1LLsrFXNqzzQAEWwPZiz7cfh
cS6fcA8X5i9Lw/1LM96Mp5n7YWyaO8DFzM/YQqj2VqoyZn66JmdnRmYs/Xedes2oUADCfECBemae
u9IF89+J3F7GSlFBnhpaULKcZfrltddxmTo14VeDFdvQfjIOkN7uH7x22mdMp5yoPXv61V+ib22W
0Nhksdic2KZBcGKTA9QAKqLD4M3nPS03gExIHwJ0lJ3zSBzRk+youN4nP/4ex+7Q8cvKlHVG18tg
fV71OuvhvNhiG9mbyGWppIhkP6DheGWSd2QnQkFoQMTyA6vJDqVSO61Qd71mPcUiD8au/jQYxPk8
gpWqT3Gq0Rlru4ZevUAENc76JivMwBmhQXtpsvGM/Ft03ikEjMx8cI3i5ctTaDTG6WBXtwLE9MQM
QhOKXKr24OCC7ocpEKjPSA52EJ439es4oGd0utOUOxtYBlNhPLLr+O0yTkym7LNpqR4ypi7AcVZO
4j1GlXNrYUW41DdRy9iArG/Dng4WoHa8T0PQld7v0oxuVlrd5FzCeV/mlyTc7qs2OtTLHNNp85em
W8/eyEg3YyFpsBmxB++G1osMu6CqkPYlzm6QDCtR5LZFodY1/Aum0Zu8yX6xMEfyugTtWdHd7NKM
YbwylX8wiEaDf2EiHURvWN3c7N6fGfqbTEnQANtgaNcD8ohGIOczBvSLSEVaOhkvTtlZP/MotN6D
bWzr8GwjN7PTBwdAr0VCoPhJonUNI9+sTzlF8AzsUkdQkl/0+BC79yjr9360w3qz1pjScKJpC7o3
2wiFSPAl7bYCUrdLBEiJEpfyVqOQz7Sb6EsCSrdl+jEPv6Zw3YwgpzHbq60B2QYpQ4udvqJR5lv2
pkAdgAp/maRncB+mGkladA9sSXhvQ3dZZ71Z6Z0eXQ1MYT0gIo7b+NGpSURAM2GtEwLq/Ncp3vYo
RxGzIXofrthvX7WEGIXuq44p3q1w60g85fJhkkGYvk1+s0eC3ttY6tn5YczkBN6VsAwsoJ4juGbr
NeKV8/PDbOxkumGSwy7F1E6h+VzoZ2tReWO9wF3IkwcTcpF/V0Py3qAH10wO0mRDy79rUZlqYaC8
E0uUhOAZFl7eFm8fZsmFcLPXkDugqX1o2Zq5tXfKsUD5evIdI84hVjpAPPVAJjMmho0M75VvA0nm
cUrOE/xk131N0mJbUTOYqfuUpGgPXHUGzMPuilEdjjvFHi+xyl3l3+kzkgUgPqyGvPMwUKmwvRgW
Wf+YsUjQfgQtTI8yvklIWbc4lflKfQZ9zA9w4CGsibcNQnppi4uNsN5s4EPaxXXRHHaqeqWq3jhV
tqk5gis2EDLR7pZl9EyobFYyJMggUDrI/Jt93PAm6W5Qug1EK7auQOV1se8AyBBOdjf3J+5NsHoo
CfxdVL8OXTAkNU6uo4zPDUtRDJHOgofG9iq5f83iU/cuSpFd/sZXjorzKgy0+W+R8Y79wIgIdPDv
p/EE1pXnbyh/DBe7HJcM9/fQBL0zQ6D5rMWnYiW51DF0yNIC6xyBTfqs3WscEp0KejaO2b99Ghgx
++IhV3dt/WueH6ESUi7svAxRAmTeMqgpGar4VsMzy5Bkv5T5W5XvHI40uz5o1f1UPTolF5lCA8rT
ee9J/LkR8i/eo/4sCK013gpg2dmi9Wg2WgEK4t1zNH7PG/r+dma641+SZifr84h5WlCegIYC03mh
H6fyuR/lsajOQ/Iw+WzwRzrpNyOHsW7G22jEheNuonK/SPX7kND0ZyAYqjt2+bWfX2dFx2a/+9He
9tjDWady2DHTxRL4MU44gQ0mRYTJ8QIwGWHf7y/9IKrS1iaOma88O0zYjzR3Y4/62iZf0p4DaWxI
vusq5qpH3UNSW75n3sM03c3qrqsuSz6Abb+hN2nUZ5g9KqLu2ruZMXnmv6sK4wPDNOcgmvPgPdW8
ybIjdsTw1ugW0Cc8elYcNDBXE6wsDK3Qz69yhEGxD3/jlWO4q5+B+PRQt5kDBCXul85478pd7j7p
xIV6GQCSkXSEDiYtuep1+uYy/S5OeFmcSgV9jlTPknf/af7+aP5I07D+pTvwJpuy+ue9zp8f9t+d
n/gLQ7kliI7PBSCCTc3fGj+T/2QvxkB2N6hdlxbu7/o+2kGWN4RzoF31dT7qf/o+k+A4GzuhTWGD
Af3fafwMsXyq/+0MJJpc2I61MBSWnPJ/WOxIU/fHvncxDHc6hdYSctNAZFkPLS9LIeRn2KHBjIhu
Zl+9qZoRM7MGI2I+awnzFF89M1i5K2LrPPU6QDxrwel59SZ1BeIV/2O0tXIvK/EHXGpX9VwREhxO
ggyBQzPIUdJFfsIqGk3dAwuRvR3GNIbTbehHAscdIFyidJ5x9v6KRXbXImLMlXMenAH9bEPVqKMh
6giP4IJvOuOUQi4c0+SKVuzJcHTj3jXCC/JCXG3zN6UN6qHEfDfGxXFM9qaeOFuZgPLMhzc2JieC
NwO/Nffd+8KEKB9BIo1vibopbR+yLVaLKXIkrNZCGiozUPd6ubPgXjCOycegca2TG9qnyRS0CFr/
0Duwbqb4m8r3lvf2A5n09DSEJvQyeU5LIwosLPrr2iDuzOiSa4S9iC6gPRRT9KAK87HHCF5M7S7L
iFZm++9BD4YNCh0KL4CuMtx37eK1yOaXSlO/MkhaDHtJtPKr58r0MUs140fP2n1jhjW7eIahxqTS
S+KNF0ufv7HdFQGl8NWFjrF1s/jDRTnMlm8ZAVdipwkUi3bBmeMkHTpArXcCx+2tJa+QCztG0z81
rovdvouO1mztQR8wf1yQSSUITpoirvMCxaiDFLsa2VPAlIrrEge9375bmbs3p5KoLETGeeTuiYl+
yBI4QGYX029B3uZpSe98CSceQ8LZS8jqNuyRFaSdpPtOyW9sUu8dgcZ0OQ5aAoUlgXRtJFIMJxJV
eLu0bAjITog80spoHyXy7FQkC+NWop1FJoaYoGKXwQB7lRLPNMzhMUIx0/rpbapgO8K36gIELXzp
eflBIB9DWZzn4A884o7RJqeGdisgaHi5ejczLQeInSdP7Eitle/mT1GCbhq53uyoN9n7r5aIvqSn
o42zdqQuITTKGJ0Upvc70VgeYLXNdJBO7EMujCY/tb6WcPch8NW6YIqaLncdESJpbrhb/B/fuP3O
LcwIu23fxyjcNk50yJt223nh1m7sNzNvI/QswDK0lNu5k/7FSca3OcTO7utq148eBiEdy64wT9XU
3w3w1Fd1MX0q2dl3dc6vsWtUuUpmksQN/ZAxXyRtj8hco3lV7u+h7GG8dU61TgFQtg48pxphNwvt
+hanqtmVlXmzVfOVELOMZBkvfym58ZadzsTuk/YsJObGZlA0ZtpZaxvKUZNiwsu7HUgtYn2a5HXW
9ddQTAllCW2IDb4wUs5uAttZ1OZb13cfCYG5pQnnUe8sEhzG7rNGZou0Kb0WaXfQwuzVKNxlZi9A
yigqps7bTYa+1cv0AongDvMa7sNUvraZzicwpi0ju4NJ4sxokQ9ZF58cWR+TS5/dLxEwCJfW+qJQ
bBE4JrE4E9pHrM50qBH3K4SSpjPvyT37jZXs6Nh0ChlWpQr1upJMqN1U1rAgdXxRyTXRAW8lsXmp
NDScGYpfZuYHf9Dv/CbdzW79CaXk2xR08xNzDfOoTVMUpOSguPZz6uvDSqU+SuWU5tI6TGF1oAfl
Ia2SjSnLIzgeCirBD09706LfU5MeRJke6wZab9cBQIMQ20GHKGBite24yZR3NSAFqbxC3zwBapb9
pm76qybMBwehd4H6s2j9t1AiiOpavpvEf8NC9j6xTIxwLY9EMaJe8TdOnXMqN79CcoyacZcx8jMq
8TmIgedAL48knb15sj/FMt9WSn9KOeZ8gyepd9S2NAbm5w1Yn7xbeth9xVm2kl516I44nQ8Eha+N
xN4Z49ZGWnfwHcUWPb7nZ9cW4BOl2TAzAA7jjRkOxfLN7ACHANAND3hsrx6DONvUizWgwF0oftci
Zmf6k8nh0EXDFutXSLPY0cGg3px7YugrgzQew31q7OaBt8JftUitZxCavvI3FWy/FM2u7c7HWWPl
JZ2pp6+2HrVcu6DBOyosZpBv907hH8aheB1cWDedWb0miiZTeiWvWTlgNDTzF7Pu383l8MrlwtSU
CKyzqDu7nfXUxS0LYR++ZLgWXf+dk4xDZgnvIR1qzo0JixsiVbsYP66a3uwZBR0g0mySlCAAV2w1
x7yLcUFEVbcxdZ4gkxNziVwc+/vBUB10j+G+sYogLsC3GQsppxvFr8ELvywcsb6Zf8fJ9EJNQPuY
hzj2U9IHBCJdjlY1GQRi1NocKFIHV5nIv/TJsjed079btnmpe9h5+VRhM9RdRkUMnoz5WJUe2tFM
fHMt4uKNtwzVD934q8lhtpXI8BEaGhu/LB4ic8YQtxAUiZ6i0VlrFXcIphtixQt132JUXKmofJQK
DWTaX5yZxARD3ymc5Lhe9gzKMGJn9/XgX9nd0tWNcb0Beh3IGYheiNcnnUD4RukEjnTCeOJFeDPE
fqxNjOn8HbC5vc+MX1bc4Fk3BGSFwku+EuLH4jF5crX+5g9REDNSLUJ5b8feZjTKL334icAoaBAF
IlM9Fs0cHlrduYtMSJqE/z7MRG3PMn5kUfCWkqSDThvno/0q5uSNj3xWYniLymJnlsNnxh9GmBLe
6W0/chvRL0/Gfcncz3FGVqsL/apAfh1r8YNqgH3mpRBBng6AGN2UNwSJSYt6r0nd39w6BIhQho2I
/VZljv8vi17NpBrZj0FStMcJtQVf5CzUq1FX73YBORJE8tLGg1awem09sU6W8W+3sO/IrOcdtwwU
y/Kh96GmmnOAqfEc1cmebemrVNpHP1kvJQBGdsC7bh5fRjbuU8KRGtoMp9tCozctEwwgNGObNpNc
3S2giViAyiIKeVr8j3PUwkL+nFncUXuZgctmre5AEPgek/WwCvyQRopIwxsMBPT3ocPPOWFQmSD7
MNjxBWlZ3pmjcWNl/VBo9qfVaA/sH7/rnHa6GZmOpMs6DRbMjio+fXLxh++UUwWFNV7s0dm6HMGF
ZwRuQ6w6afU95FiHWatARKniZx9cL0MReS1Kl9Is5lsQ2LwZoBq7iDW0ZBqSdva9CQeX6mezGJom
ZABtkgVRX7xWvr8xJv0+89CFOBj8OVEZ9i2+We8501q48eNT3SDbHmumPeZDqXroz0QFrixm8OiN
yD/TTPfIUEUGY6/hKTOqdedpv60c9G4D05IlwGl0QmOtLfAzJ2ufCsVgKRoFx2akwyPX2QP5T5p4
M7PKCRqa+jav4QgZ0y0cw4PVJvCUp+7q+rXYdNBhWRiVFlxmG2e9VLsMjA/isJEeeHbWtvyZVXXE
7XkQRHutaKFYZ5eutZIzrtmiqR7q1N1glduFVWytJke/n4W5tYePENatxRC3K2sm7/O8d6z+meoo
2Rhy4slsaMxdZ1MkJrYsTiHBhKkMGfKMWOu0Xp5yFy1D0u3DvNn6ZXOstRZVtcIRz1F7pzX1W1Kn
GLHjGY+24ew0C+E95JSPNrV3ZY96BTt2kLnic6ojZ5XGPvr6bFugIBYK5GRNlktE/nvkOL8wNGwK
VR/UkJ7RYx818AJhCGPew0hi+/VbO8Znqj9yHaBHaZq+JhUb4jZjdjJ2q83cMx52U9YW8gl3FOF5
srxEaIG0xuev8+ejGckcZW37OHkdcQTGuU3rDWEll5BUoaEs3uDsAYsNYezbr26kBYUw7u1Z3FdT
uid07eQY/X2EkKbWp1PrpRfTT57tYkbGW19iVVzTlnCaujMutdceRRv+JLX7lFb6VSoVHtN+Ovei
vg/rULI941OP097upqMbdRc77n+heAJSbAz3+sLGWE5SNLFWqV9VZOz4JSF9iRjooOtdTE0Ne/Ma
+WttMZZsfuuKczxqrLM/JIyP2VnY/nDNM22vDxqrufRFSfvBn9SPsJwjcCsXOTJG+iLeOxmAtDZ1
7jRP/mhLnZBi+fdgnPmLmr8rMfUV1WH2qRjMCkPHZDCqZCsFqgeYXc1pKZx+r1k3fZw+nOxXHwpg
2Ki0TKcmPZF9DofkMaRRtub8hV0pha/Lc9GhEGrgF5Ztw7S0+iBs+OAnIAUoB3BbDdqnzibut4ib
L7l8vR1OiMxj7sMkESc3Py036R6qLPo1Gf5FWbp3Wh5qqM55YDkojyoRQ+KKAQj6BC7V5q3yC2zs
Caqm3DwUDZBfbWDmn84cB8n8ay4ElZQZc7N6yM2naFU32cLkyNS5StFtma2sMLS2hEkR5TOMJ8ds
viqy0/yseiwyin8eZ6bYnIArPy3iTaEBy5XVc64zLS9tc+OF8tDja8T0yIayQx5k4CJNOx+PnI6Z
aukMI/UcG1gVjI6wR/Cs4RD/Dj1+av5Etl7b2WwR0tZ6zuwR2Rg2U55qxEhTwkqV0GAtsFr7qZQS
7Bjpjys5at7Jx8+0kzN2rHroL31d7Tv2GYANQ2wgUf4rdIwtYtsnIobu/cq9zSLZ5RUWNMz0qzkd
mETYrLUljtMUstFJm8ZfUkd84/hflm6B9pFxj50Dz6xLc9PW9bEdAPtJ9WPrTL05IqVsF3GI+wL1
XjvqWUrACTYMgp8wfRruquv5Cc9lxLaq13bdyP8v9Ca/+CXTpfY7It2Jt5Xaigx4/vDikiX7lOig
+FKNA0TBhFwEO0WdqOEYosE9WB4hgE6KQjJHpD4V18HSXhLXepBycewkHO/tt97U09EBzejY9haL
1tIbUi118MjA25LBmT8XBBOxbCxJP/Niyub+m8rhUId+GbQU7pKJ50hbsdYayj/XhBSn7UnpBrqs
jSgBpyvhnGvLMh57KCZkz1TB3KIm75aQmnJexcxIYkLstYo2q2q22aC/GwWfK7YxTFtJMwUeQt2t
nGMbkyULCL6nnWGLx9xn/Yx4KvV+kp58LzM8CoEzwWToMCYNhaMxrUJLf3EivNV9i7RAVaQ/lMaV
o2gx71bZ75AmrCoBxlBYWOtUQ8FrifsB21bljk9Oh4GjGsJPfUpwWJrmg9khhZ2M+OpoLn2NVny2
wlkvgkwRk6gYplnAvzjrYdHl+n118i0BrCnhO627cSE251ng9yqwe0GO/NzwRBWgVpuvjnWX8JYV
z+DXAC/st0Z+TGb5zJH5VKbapnGbx1C338v5O41ibYM89q0s5r0RuthLf9tm816NR3uIuVJ2AtXo
wLQpSXAz4/uGYM4kP9YvujBXtXEZeL9tzLYekaVk6sn2QZhHp7uH66jP11bfSWfXVB8muNIif0BR
QZmxCQEzqfzLn2aC5l3gF82qgIk0wb7KjI/YJIdER/MJ4bRgVN6RLTB81yRpz1nZrP4zTf5TSrRM
c/+Vjmj/Q/x32Xz/00DZ+PMj/xwo60RA24sZAGCwMBEhe+RL/w1BjEYfj8wyM3YIuNIX4dL/KIl0
jxm0r7uugRvg70OgF0Kdb/u6iQTIgM3wb4VA2/YyMC6zia5j0T4hZnLwKUB5gLugY2fw/xE114RF
UcYtrmSqNd6hipQYGJntwIqcM3EVjS0iQ8VaL5nD3xNkzaaJn4eFtAlxk7cy2poLhFMsOM7cEdBO
FRJZnnowahg/rQXfOS4gz3lBeo5TqljhkQuy7ntPrGxR+UEPBXRMOTY1zKO7zjZOSOHkdmzp/XH6
juclLqNWxoMNVzSDL1oR5OQvwFHlIl8euS+JudJJpkKVAp00LmbiT+GVipoY1oLFmdV0z9OCNO1g
m2aROrXsQ+2FeWrO+w4GqpbLU+XJ+wEYmuezesmq8gNd9Ezh4D/A8OIkFR7Jruazpk2YIiqGUXx/
9tqIh3yPkUdeuwXKai54Vj9hRkEeCIrAEVy9GiFs4RrfRoOX7TQtCXdl5mym0t8NTXyTpCXlxfjh
hR5UmpQ2sqwROCB4buN810XdW5hj4DcQepjMo2HWA7mMVkrr14xcM0RBrXcvBIsr3UwSSjSPScPI
NCHhYllD3483oxPpwQwSedW4nc9mi21BlnAeNELsK3vcqu4OcnxQaf3WzYeXqO2fqtDez/Z08ehU
tDz/wtYGvX3YEmq8cwy07x13dIX02otZrs6nNGs2Q258DJW7Hnz9zuUUhlFfb+Cgn0hbCXKRH+Me
ui2VlNd4O4X6A+bArY/GSz+brC37cMO4FeSBdfRiRlGzuy4F972tI9ZPxls7lSS64IpM+2KpyF97
/OI4sfrDQO6g5/aUiMYuXvghGRMTbpSDK9heYvPd9Bi3Kl39yCZJDk5mfguz3Q69w6GMOreZoseE
3BaLzXkcT09pM+xMshSgOeV71bTWqhwJZ5SsSLJE4lgffBAc/ABhE00I43UwtLGogiZzLhRsZH9k
mkPjPt2zWbkarTygdhiDeBTsQ7X+qszkgwcKnmIdLiofvvze0R8kbynFKOzjynI3em5TRVRFoBcO
6ZItSj8Zhs1zaNXa2nBEcmfXqGqxFXhrdCrtD6sraG/S9Nly1H6LdkH/ll2fb5IOymIeP87kP1Yj
ciFTRNNGzik2ZobTxkD3XA+MtSfzalVwmVhd870ykGTYtbIq/cKE5VDp6DGWjJKpjs2j3dKHxhwW
H3mkUJ4kPbzblodh8tTrHOKZa/iFaDQMK2GpdzgHTZAO3Vubs5SZJPPo1vvQTR4QclaXtNs1w+CD
vlQdEeYOtH85YT8Nke+1t8lhthhpAQw2AjLeWyiSsoPjlMAK/WGf2R2JK35AUi1foDuhRBHNtSEo
iJJUz3Cap94KIChsxjpBqQT2zRwL8MWF9V5K+8obyLcaUUw7AKoHdjXoxsXGy60XogpQfKFwARms
7vXCOwyNuhKbRn9s+k9CNvYaqPCGo55WeJwVxvixWVUTC2rqyqvBqjdx6WitMWacaG8NqiQNTGMb
RxdvnmlBUUKM07sTdvdJx30vO5ZE2SPo4G2sTRc5J7/KWaCQZ5/mxf1Fm80UXPV8mmHDQptiXtWW
j43rzThoFGFP1XfYKaI1iM/Y856R4tKzlwHkEgKiwfd0mufq2KmUrtk7dZZ54riinx3ML+kk01o5
griL6VaHybjRQ0XrGsWBpaP1TrwU94H209rENvu18zjZEA5jZ/o0J6mzJcuOrm8H1sTRbBDPMmfg
vcOYw5NK0FyL1HwbzfqqanFNVP8+dOXFTJ0e3V1xIrotWbv2bKzjRBABY9O0RZX10+nxLZnp1+fW
vmAL/XBimhiHQaXQzCB2nYuj/LvO6Dtg3t5tMswLIzjibCaxiSfoXKYBuLLWGEgO/d7kUt736dLm
6vqb8NOvuTdXpt0eYpWObN1KcOiq2k5+GpSR023bCp6fyuxXZyCVveuSfVnE76SJPUqSQzHsHKXF
EKme9fFQZfmlHqxqK2Pjnj97hBjJvSELRGHtkG+M6ocfz2M7h80WFYva1EyIzHnYlxNjFaPoX+vR
+xpCjzDsjk2CkXBPVSyyfF2s/cjCRN2X90mEWmAyrN0gQA+6MzrDGtv7mNJseRmyWAsxXY/WD543
47XBegeJuUWg+txDDZ2Wv67PFs8bfil+30A59fGD5fXRrLWnwkP105ITvfFmMW4S9ptK4ddzJyED
f2C4Bes+gn3dEFu1qaz21Okh5YINhEDOagGK8h7iXnoahbYt6Sdzi2veRZUR1gDbo2nbePJFSx3m
Rfqhi83bjITSm2GKIkBuvPCl9vQnJ5Mvi/9NyhAqm/vpRIPO1TiAJxTFtAg8b7VwHl1wLWPZPkZD
HMJn90+wqTelg1OnZh/VhXW/mvNftmlzcitvqywT3nSK6brfG1VLg/SYyGutzEMSHWWXnkli5sHo
ZRWETFrHKhpWBeooLiR/TXIhLCciIKsBYGTh3SpX3GfktncWQLpKoe8ktuimtQn9lkKdVP5Yk/q2
EJ6tuzr5tGTJKKL1gyLpPseMxe9/avE/anES2hf/6v8/SDZo25/x7xX9//0Rf9bgRHZANjMYoXrU
0sK3/l7Mv0g2YJvpOoU0NbBjICH5uxocscdSvfMPoZt8DX9VdVCD6yDTXMzplmWatv/vqDrgS/8/
anB40xaaDlNQ0/9DDV5KMWQ4GUd0QLG2NwctfOF26qO1IaJ+Z0j3W0ZErdEoutkTnBsITOzJpNPJ
u2TUGfmEVnqVYXohrhX3le3c9MT+8PIWIHl0LktwIoVcd1nxqOLkrDvVpyvgfqY1+uhmfK4oY0aj
PhNveJtNgGdenL8xlgNGm2bGThl420vlMDIvmtuYhzhprKBmDLap8S2y5tFwjn4QejOvI7gbgGQt
ju94G4ZaT5DAnEHY914zq/gCQ52dSlLd6VrNZ6eWpaTA+m2pSlur1COtPc+5OWAJkArolkezI5UT
89FXmg+ES48RM602NgLqEHL1iDQroVS3UflZaNBoYbQFQuTvxTR/9Ea0pyR6tBrEbon6Iz0MMGV8
xrpPrueQSrRr7bOrDAZ27i0zo/u+TS/gXau9SxTFblTzW57+9DkzIl09u/BN7AmeZOzFj4N0AeL0
pGEZjDME3sgVk4IXH5SU1WEmdASQelomUrnbbAvWI6D/+9U7iBXj/2LvzHZkN7Jk+yv9AxRIOp1O
vsbAmDIiI+fhhciR8zzz6++ihKouoW83UO/1IgiSzlGeTAbdt22zZTr5VSsktGl7Zq4dsQxwJE6n
Eob/plMJZvdQiCM9HrdOmVK5SQyM1/VWZEV59Iup2pkDU5XhIKx0yYs2ZuQJsaQk9H/R0gegQ3j0
fR4yhO7BsS58G1cz3zslovyls7TSG6Q6Eiv5qpNBYzhoe3BI6upE44HfkG8pGLCVmPoDVE/KTFPo
4TSe5bB4iAVkCTAE8d3I3qM/+OL3zGNdDTaqnuwBiFtSnRJJBegQfVpRjT9bbcsQ6IrOfDISDLeD
+I5z5zaV0H0yG4wyzm59KnHYhvExTJJfe3RO/HR2obmwo6r0kpq+u5oicdOTv2OVK5/61DF3GKD7
Q9U2A7d96yfug3oXOfXKXzhoNNU/OmHEQsG+dqkJos2ab+n+ZlOIImuZxh1k6WkfhjgGhXElLvgd
NV2/8ekv5qHNPhnpSZV2dG4Ok/+dJXV/ZNkGOanIfzv3z0TLcBFxsmY25pKnDbtWV69GN1B/0Fya
vppJerGFS1xt5wa44MVA13AG7rymkoO8J4ZVsyBeor8K+tSrRmhkbjSARj77tYAuzrpYCA/+DgzU
2ikxGVcWnnfZVW9BrMp1JJdKWANiYTVGaO1WjRl7GB9iY746/IcD+8NVXYur6xghpAlkMxZcm2WD
gP5IFZ3Q7mL6bTvLf9KJ6LCXzOqNLqbdmBi04UQ3rMnB6ta4VUJa8ubLOBHEbKN2L6fyaY74Zk4U
vWRZ/lUqAspR6nhGEZyNbt4nhUVre06tIzZwifuxsT03jl58bbBWIzRjWARsn+Edg1O1+WdpNbCp
hIxlQgbJgvh3DJYEY+THPRDoNEK7dNtvBXXjCEJSA/c2gdDIzS8CmQKlvqBGQpYcxKFxLsIs2voR
0dnK5mOdjQLItYsiPJE0mGV4I8phvBcq+k3iKV6DL8eslSWsyBP73KX9uM1aa/BCppxbw80ZPiaK
kSUmYccBxGdmkq8/d9zopuzy5nEYhptR1+h6KGn46UlvNpWYV1QyXVUgt7mqf9JZfIA53k72tI+c
8baY3asMm0c7cI999Z1pNqwEja6RmOhLknHNxRM/5/1zwvPsJDCATTo7p7a/xaJCkNPGLWKtfN88
UUF00LRxV+uU8Tkd9ww3rrZlQMeMPRyn0fl1ans3N8Ln9m8eeD2cHMi4iCADNRvzyLYMR3k1a6cx
19ZDlZ5ngxtTpvFOa91bo9N5FOL7ZHrlrXrEjLTiDN2m2m8/YeYvbfscJ6x5u94Cx5Nq5R1Nq/cJ
1+0T03SLUmPLaeOyUEtwrkW82Yn8QyyaoctZDQM8wHrjNcaNuZISe4ie/1KcmGxL+CkrpcaHsmPf
J80XGQc7eBFrjTrdEr2fzf+xS/8UrV+pkho2sfGFFWgGGI8WXdEqnE9v04APpFfmJ2bKl6zVKMdT
d4NCmuChReYCt492DsV6RZpz2xTxY5CCpcB7NTE1nEr5nZt1tgsL/NMJ59dWxuPOCKaJNQSYI+D1
eu7NYTvfhOjFa4ifxmnsqt+Kzj4vzWm2csLkmumuN+QuUWi65VeZ371bNB9EsqOSz9rMBVjkrsgf
/U7H7RbtzaB9iW33W1n9A/v2DoJMeXFy6q4LgKJmRo10OMAFMxgXoCYqbwoUF/6AnadBhee6ENVW
ziPaF4tzqUUPnY9knXTpLu7YuWMrOJIyfgtb84nIPvmuaT4OGjy5oGPK05hgUSzYowMp4C8L7jGk
O9MlQO847wF/JnoyNbKqQDVb2YzHbgh+XHwltq8fa+xdpPDzfd3HXNp9bul6fAucbO32zm8Ujc8a
nodGo5/TEMPj3E+nFnvpRjQlBEkcSUv9hEE/ed7ho8wCezMk04Fm2eMomQS6kVxT1clTyWrSqOgW
kgTb0pSuofZY9iMs42wbVPCgJoGrWo9I/46gDUM2x7RcjaDR/P6SB1guXPscAvsTbX7G6XVL5VTS
zCNcY7yb1AgTqWJNn+YbDoiGN5i7d6P6HNHP3kQ0bJXkH03qPEVNt7mYH7NI4pUgWjFSkBN01uLF
K1463/YS9TFYioja/FDU/DDFND2avbMTNUgLJz2NTiuWoelXL8e9zyHe44AFvvohF99Dwou9DUkt
dbZ2rmF3FAEXiqozb/Io2mbd9NO1+WMOpcChtiKPiCqq/r1kzMHX8+m20dnEopSM8R2ArJ72D3rS
rO7WTbp76HZnnXvK0LMC5pS3OT9XVWCxqOl4LO0Z1qvLJ2+NR/ViimHbWyVL0woqqiY/RSle44z6
2aQhyVXO3YoCx03QAOTDnGdlwWs1j17gkmgoWDNG7CUa69d2SzhYKYKyGe2Qjz2H9TJQvtsGS1hm
dze6lTzlPO/wo7tHhc9qqyf5C9ZAMkpu+JY3xtYNq9uhrp9En7y00oHXCUGwsqqfjOIF8tTRfs7V
W8F/ugvxZ4pq+PHHd3jzvMY1vhk0W699339E110H8CUIzemkg8wZLSsgphB4Jfo1GZpmHbnRB5bT
x9DW65vC9f29P2qbMW5v/ADyN0qVsdFV/ogh7H0ya4SZId/RNTic4kiZJMOj6pYGBIot6lzzNIgE
zbJI08cfp1aL/SfxrC4gd2txnogwfXaq4BjISa4qxz/69jxe9Sa4m1s9XMfR+FoMA9N4aWbEKSea
siznVZgMzKVOCyDLprrPvE6hCoeV4Vmy3jDARhvqMnk7pHs5l7AtnQdX0tM9uw9KOg/jojk2SO+g
AiS+5Dx8p3Ab4g8KJefQuNURLR0BKgERc1jUTNqu6ShG4IQBX267RfNsF/UzX3TQkbAtFWtAjA37
fQh0FgqLaqqV6d5cdNSGWuAQYXWADxMtQqvPYwJYAW8gep69ZjfvSVRZA/PooUCn7dFrO5vMo42C
m6PkytQ8RVVkk70wdk3bHvrlD8Cdu11EYAs1WCyycOoanD+Fh2n2oc2awzAR+mT0A/vrbqwWmQOF
mYYKf4OB8qHDBUXr2EMcNweFJu27NnIZGnWaHgs0a0MD2MF7fWMvajaqdr+o2wZoXdTuENV7QvDM
J/9GoIYDMFzXqON+03tEHcGnx58u6nlvD1egNEtP4KNw2mdXcs8sJwytJ2MeYNYZ+2wR460E357m
ljyTqYPbAD/qdm7xuuBBoJMZzyvXI8R9x0LApEIPrdEInUutW+m2YxsAyxvlkv0At4bbkH2Br9zn
cK5edTvZtQtAZc54T2mtx7KFnyc7B5flQM8OYvKJzbKTmHEX74LeSOnxYWGhltVF00wPMR10eNRi
j9T3Y2cUyP+V/G3oq4MVuYd/eNcN4UXLP0VsjPu5j19beu5oMtsU9N65kcTHiFOGM5xSPAhvxbak
J6/VqLOnN28atTsE//ZgKCr1KomtKaRlTwdojfP3V5HbDFVLLAZnZsLlA4j9bVuMxx7yqSxNFis0
+GmksviTZ0dN0VESOtT8RfT9zTbEWb4Jq4EmQMHWln9WGPMHh++4iuNwCakFB77z+bFY6gQ5bqkF
YkO+0qEVpx1skdqiYiEL7iOyhgalhIHpXtqlpVBf+grnpbnQzZAwMRiLnzILzTdjaRozHfxe8593
1IrBbc7T19xxrrltQTeZlBfL9BFTBJr2eEbTPVT1tMsi/9X1w31icxHilVVIpN0FxtLPK4NKRhvy
oKFPKEq+jWfTOUZBQEN9QE5jKvny2s7i3sq2gxFVmSa9zTYun5gZdpFDKXoyAtJ3KkmuZcf332+X
y2py76LoryJNvGEAoBwvtO6LwHgg6wqf1jbfmyhqcIBK6z9ppPYvzcpQ/7dm9dB+/P5/98fir1/5
l3alITQ5ckFRSAczBcvgf66PzT+oB1OIUzqvAVO5LJb/IVwRVTJt04BAoXBS6e7fMHPsoU1hw7T4
C0Xx7whXhu78D+VKCcNlcYwURlea+T+w/TTF2nGXmbzCNZY6jnvfDfuAu4i8d/IgWM+VDUCU6pJS
1s+mE9sbfUQ0P/UvTOI4oXqeweqhiFyy+ICyAzjPWXodTJyQfrx3LYNYZ0Od3rKhRaaVpUCst1rS
6dqq75qHJo8/UxOic/6TLdpJSsqFMXPb6YmHUQyiUbIBbNVR7reKh6lhk11j64+GlQVESTTrtm1I
CL9xnMaK/lsioYn7Kl7AGJ0TU1zScfhOw5kLsPudWTld62Rk6HUM2hu9PdM0QvjAyrakuk2A5wMq
yRduKkg1sLtxio4QtLNkZwW1N1t4CPOC64+4kCgMxo2skOc2gTFz4gimb9BcMOQoWW15i3f4lFXg
XBpgAinL7M9JsDafezoeO6KmBLB+XNb0NDd6uhX81B3csgZHFW77oQ7uets9a3Z/8OMZ13ZA90dr
s8PKdn0HC7rSoxuJtLCS9nsDXFPdJPl9pjGbbBOqCAKuv3F2ZF5nh2Qdm3Y468kCCEjeXe2xtlnL
6eVDsJcFIZuKppNc9J+OYR1LBKh5VkT6UfsphpnH12QUh8p8V5GD5HVXOz+51nvu3G7rnS7chyyQ
12kkAzYU/EjoXOwCqm+7ypu6hVAC0SHVV3DVXyPg81GR8MqrfhIjWIAEB8fRr+3UP4u2/nCbiusq
IeO6a26zungTebVp5q7YxaZzWxTOtrRTkj5sBYzpUs/FC2bp7aCRT782t5SCZ49OsacM7KphQ/gA
DtIOh9LfT5nHAo3LQtZsRmC9N8VbCycD9YrV2zeYAr2/ZpQh+Kc22XaPXU1qOCTXdM7t/JqY7WWO
r9K9KUOxbe3kvaV9ZdMRNVgZFZYo7OmqXxb1Lr2doX9iNI0PRgoTglhRVGg/zPKwk1DkgpCf4Uuf
L7TRDddMlhtkm25hVQUwGj4oqpTT0aqjfTYfQmcvegqN7ekqp4tdOhvNqfH+tfor8ScV47DWjDMG
RwJhOqd+dxTcduZCetmY3pVuu1UQYVcstSlaIEps9J7tBzXe/VWr93eZuDNr2H66p/XORRbzfdIm
zL2+CcddbbsaKAtb4nUdzoesxfdrZl8jS82Uggg6i7XiBgkOfq4dD3gquPakKZkFP4oOrZEkXsND
NBbBU6dC4lPiY/HakTonxwGp+aWKcrgy/mNmZdcs1nc0vrHVLex9W5x4vveJRnTLAdi9ClFFVgak
l2E6UF/nbhCNlReF+sU3re+ezNBNr3L7w4xdxB/5btX9OsTFSzPwVxTV9ykpH9c3r2ZHOBCW/as1
0MdVtlSLlnnor/sgumSx1HZxrr6hmC2NHvY5Y0/lDwwA+u/M0p6cdXPP2crtQzdONn75w5x1MP71
l4TLgQuOxmH1PM8EhVIKeCzyI3gQlolb5xaRym5ZJ/NS1Ks98tIvHweNE5klfxporLpNk+2zSlhr
jcF9WvBZGfzFwmnHmPqbE5hs4uNlgVMl1jdJbd1BIN5Rj7Xq8iw4hUb+ETbdUS21Rf1SYGRJzfOZ
HlqdpZ1Nf71TfbdLnT3687fvu8eGhSY28sPEhhUj0KmtBZcZpzhrVIbl8sEhGIpp4E7vKmwNIa82
vnQCGQleBPAEFTmX3MQoGzzoQnxq9kId1ukTIHFL3W+jH0cWi3x14tC75g8A+DWCeZt3N42O/iWO
zNGehSW4AAshxbiv+N+HlURGqX7HtjvmRLhz8170ZJ6mJsA5gdkjNBhNyruJrgopb6O5X5cEK2v+
5J09eV3GvOlqX0ieuwHUBTh7Zm59I4g64uQh+TVF1Z01EBoZEyfetRO1Z5ZOTRS0jq9JtteZOKMu
QGuH+t7NQkJ2vN+qfpu0PT2RcX8XAzfspwgojKBpIKK/MXzn48Bauu8Q1PBdTsPOSs3bgayn3xi0
3zi2l6bdm4LvRtMylzL0+q+AhMPKHiC/2e05NBjxC3VjKOOk+jxaZSU5kMQ658381ivILEEBYYY+
d98lrKbIROFEvonpNM91dLwWWJooH5WWvdLrxJt8AJEx+wBBw4DHus5GNG6fZlFa1YhXXARZG63Q
j4r/DgQolpoQYH+u5iuCyTkvbfZG1NKnzXON3tDmLn/PyDHGHpB/rxLIGRMulLLYtKI7jNL/tHNq
TTTtGPSJZ8/VW6Kal6Yo3ppc7AaM3KLuNkiTwP2JlSQkglHgacUtmu+5qj7zQd6WdnnxLfzOQ+Pe
G+5wZkJeDgzrm+UHZYPZ5NFpTOaw6ajtah8IdEA4rL1c6g9JrfZm0+yNsToXnHd6I2/jEgBHWuJ9
I0Xj4vy2ajzAtVn/TC4VVmF4z0m2sxjEzLq9OpbcTbb5Kn3+x721TTv3qPcVlTLpjR5be300PJva
F0gWe1zNh2ABUg6FTdlp5VWN/WrZtTc6/iUhxueU2tOEAYYsYbYJrPKG8xxHiXIZI0NsUdbtZODH
wwbGa22I35U5tTt49T/L6oc75KvJiy4TjNMlb+Ha6u8DUW5iP4b3BOKijs5LCV4i6ETNmj3GpzMy
1q8Qwyezz7MyWig0/sTsWPh7pwjxl2Nd3eHoQ+qqwluLWPCqdgXecNaPmbgP2vo9xgbn1fh4obqD
HpoWPEY3PVj6lG20gHSdautr0RbTjtPh2hT5N9U7+7BynobMJLhK7FiG7Snv4gtf2G/QqEuhQ0Yp
xEMTNAcZ4dI10PLtqqO2E+UwDvVjQ4CDTokJdlO9K0W4Nqz2wgO6n1pFf9ySQ55AmfPIl761J1hO
XoT7SGmugxZJBGRNMapHjW+cJi794mnPrK2bxo94/7ZANve8hg5RVpWE474croNzkjJuV8Nu1kLi
QiUftY4yx40p8CfqEa/hiFS2raJDbal1zUcptFHYEfAI+WHExd77CoM9apgpYSy/Af7hs0pZixDj
fULXrFUX/d7SFSL8TGirTrlPVkbHdbCug3NScpgWJMNwbCP08PSG2b0ZprSz+ueFbF6PH7aEV0EQ
i9spy1PunDZlj9wyylJaG150yybSxeos41uVU41QZYBpJhrNAxtrhJQnodr7eeZGQP/46EdIuZZ4
UsFwqoD5DBh44H99Nl2w0/X0LW4vdVH94AtBTUc0m8ubJLQ3gsRjH83nlIjeogTZ2OWDRDtVdMTD
ZR0YqLtfWoD3XTd7Wa6+ZEzESnJwGuNwMNwq3GBiOkf8tqFfWpwvYEhUV5wbFXxGTqbQLoqFE1zQ
PAjAAdB0AgQKL49fQntzJQcoZhuMUg2b5PnXtfjICQzTjnF2WnXHaobnM4XqP0A/tgv/TSr6YgGb
FSlSjNY5VLCm10ob99jAYXuN3JWXNREbWKISGt9z+iKLX3tiE1ln9UJqotl0kDeEWs698ZXHONdN
h+SraK4Vc3ZBE5XtqFcRDnd0G61io9vIst5V+q9JGnIFVmAtCp7rwQ3wnoXPvdu3Zz3WDiHlwTqs
lk2C1JEP80PcfrbIz3HJgq+9ZlPIujtYp938zeW23E4kMoclmZkNioVtebZDEMqC9GZjd29JNMuN
jDA7mcAB4yXqOUzErQKHiygpUEnFUL3EQsMlIGpb/bNPYjRYpDkSpB1JUrnoIFMzYi8Q2dbvuksh
ynYrzAYlJPMg/CJuyqeh5lQgpzrz8RZLbhVzVUKOVR/mw1xyh9HNe2nw+jSWyKtcwq+qIwabLoFY
36y/aziqHUnZ0GxPNsnZhARtqxEh6fxC82a9b9jw8AcKy2e8pf2K3i8Ooz/DuHFDoA7/Dv1SL5K8
7uTP+478rlnWxzhn6Uau122Ay+U+ESKLzG/j1vdwdzcl9nktpFmomO/CrubDJ+tbs5OPU8m1M+tL
boVluNPrgPGz5HuVNf7eAnYw6vSXlfE+s2ty6tqR7VUXu1uxNKIshOuxeDfU8OpGhsfNAptXdCd7
mpCD9hZf4VUteGEgWG7gnMfC5rZhSEZXlgFYolK7uGl7AnllTB4lQPpOZv3LNOGvuoV+Jdd4Ymm9
bdv6Xh+spXKHjfCYkNhYNkLQ8uxWv6/lEltM97Y7b2xKezJux5Z0n+CqPlKOSnCrsKNHc6EgJCbN
K2ARYvAIBXOCtfASbJvfyFwYCp2o3tuFqsB3EDrrQlrQw/wBGhIAb6Jl03hK/mQyLHSGMsYNNS3E
BgKUJAkjWHvAHIZA6ZDBsmYtsCIjM+Jjw9S1qXooEC3IFVYZPmzigFoGUBGSjO7eXOgR7sKRSDin
eT5pQlLRqVtYE+ZCnRg77lU6IIpupikPMIW5ECpgBu/5Yb+FC7uic76LhWUhgVoUC91C13pWPbwf
LTeyEIaj0KMcc+8uVIxx4WOouRYbPyjVSi70DB+MRtQ4qK4uRu1tnYzUJoHbIOdFr+wAgcMGxWEv
TA6Iz/flQumw3OFbm8JvU7VgKpXRQJJ2NomE6y0Iv6ghhzcBCGLVTdm1r/Af6Al97fA3ybv1xJaS
E3qL15lg01wnOYYBbhC2DYXlpmu/aS/TMDlcTXH8/MdI9pcoh40LAet/N5K9fFCp/EXzblT//M1P
9tcv/Kcmt0h0i2uM6UrHN/bfhjLjjyVCsWQ6DFvayHb/ospRmOkopDflsGlxltzGf/23nYyUiMCe
ZkiLf23Y/44q5ygws3+PdCiDr4u4ieUCMyLYwb//ly5NYruRMAruwUTVmpuinl+qyr2TOndf5Gbj
NPG1f8VWam2HsWOv3eS7NNePk+3nXp+QWWvCdy1Kb8MqfwoJEpwj2hLWAOnDs5NrF0IIOa/PAZaC
Fh0ySyAhQCxQ5nOxJInHWHl1sYgms3+PwOCJwn3K0ujMeHfFn8N02BYUB9cg1KyIaSj/IqgNsxos
36R+VTR8VvWYbWYAiqzHgIsYmnO2lB+dqLp4Ltpm3hdR9kK91YateHwDaOM+jFpeq8MPv/AHugUG
UfBrMqowaD77GfaIyJp+dI2wZ6t5VtAyeUOtIDCAdQ7qQMs/NWtKA+1zxZkrDFScmBhHP35M1kB6
7OIbx4aLVQQgGlKpTi/PMkHqwS7xQbL05T0UwLMj68PwZ/CZfVrQoV8+z7NNP01zp/fxrhne8n5H
M/SN9GcMufLc++RE/ObDFT9+9QJUDZvq2a3tt6Q0j0P/0dXEs4GghiXYBpuyLYzhtwHzGEXj28yF
lasJSJVJcB3pNQLHYr7gtj63A8O337GXTnPezFiAlMQ7EkjjzqdkaWXYv1MMFaWleAG+acEVNoRM
j6dhpuQ5jBFPAgiHgfo0Gv17cOdXZS4WcuhLK11yBy4GnEeELcNx5F36W1bOoR4UrLXcZoy3o++s
at/ImW5aBeqUITQ85yMRX3+hq9lFe2ND+NYASbHt7iASGYTeAg83wjrmAmFNxpPetVesz5jXWrkN
i8sEUgS8Qz7Wz0Chjn0Te+3i22AL19D/szKlDcak3zd6p7wpyq3vSVPnWZXlIfCbW30y3nGfQ/Qv
dfNTR6wdZEryffgyVPOrufUVgRuegSIipMXt41jTyigKGrLYKQV5vjBU3ks6RiMe96mchp+xUeKc
6W8CF3yAhDMMS+Nx2WZbkLrQvc0/G5GdZiEVpvQkB9Svun82J+OwcDbUytwa5dKrzJKLkRsf1CZp
bOh3+ANpYfapOAlcfT82DvEC4yZjADdobVZubKzsmfNSsBSjjAIaBh3PeKSPGeQWxhGkHABQORI1
+pekGlpREZ1SFW1G5q1DdbRK87NcuqRtQVVSOQIainS80OCH0wK9zJcKbpf21FBJXfbFzQgfe+Mv
bdVBrx4H6qvTZZsHziEwWa3GJfCgeOm6zkqXKxDiEvjfXYzYhBg1b0Lkp7Eie5HQqSvaMT4Ni0Yl
l0pvRKtkUa8abaR9ZFG0LMx/a39RuQjo/foF7OZF/yotAzMMkpiFi3JFUJ+rjCIbk88tCWzQiTZG
Au4VJcLahMCmJpS2fpHcIoauDBEuL5EvTa7xPRvpoSzLLX7Bj3wR8Go7vqQ8ResWHX4V2FW0LdD7
spqXFR1k1ySz7umQ3bu1/kunxRWpr5j5iQe8TbIHErr7ounWutWcALCqZDsy95WltsNNflNUCFFk
T52S7slJQLmMVUBDWH9WNZNhZ5B7t/pkQ5NUu07TwUusYN9zWahqC8U4/2QG+zIDvPewicRg73Pk
x+gx82YuI6XRwX8oqyej/Fp4xDSDrFXL+6vAfo5YMj3UVsb95IGgWdPG5wjMrs4bxEhBJjrtTnIj
180MC8V86oJ6P1fOZ5mLz17kxRbGOLbWunkdujryZjc9Nv54Z9jjVxpvbftZKhY2qqZYpfR859uK
0ZU1wLj0Bq5sQCpV0+3MJY1dZLwp7BiNfrhtmpPvHMzulIUY9WMsz9HoqXpasWZmg/Chx8UDtsiP
BpoPLUInn76ddcIggCbV3+mz2KbCPo5Wde6LalnYsLbkGQjXpKHvKp9n39DRowzC+/HYPuQ6+M3J
eihYh1BAkW/bGSdHO1f8pLijY52O9sWQ0G0nad5Ro70AnpyHvOnz3egsoTEjODiP+tLHEvGxA9x4
V+eHBAaCGF8ysR+iYtMV3w2nQ8Twqy2fMi6U9M/1uPfm7K1R+oMjC6poVrH1HQThLsRZZLLQNZ4q
uFzC3Ur4nrUkyEBoXTyNhnXbJv2+D1i5tEumSMndzCUvH/OHSceeRM/kyhczDe5lcQipO0tigSFc
W82c9ERNhpcY20lrMEG0T0FvskkYxt2kU3dMdYSrXlqTrpLgoGw2T0kXnETpNZIm4/IWTs1Ozu1z
EkG5KJZH1hHUtbszobSZhsZizo9LJ4XtyyOUhKucFfNvto1MfeeMdev1YXUp8zI49UXynGFnWTNN
o3lFy5Xf3XQ4VpxWA4qlEf2OQ/s0mca4dAjiVm9B5oh9laQPoeN/saY+FInYuY39AiSdFMpwAJZE
RHzgmcpNJlx7hhNcbGq9P7eWPGU89lZcpPdtbhCBntfGAASVhPXoCk8N2jHkHMm15InS4fuiMy4o
LHsqXK5oXPvCj57pVnpozfHbn+SlNM3TbEW3RTNsokzu0n46QLugRXKhK2h1sVtqW+dMEOLJOV/0
7AvDwY021r/4Bz5NqMrKyG4TYjqhMMxNuugfHJcs8QbnexhiKKVCeFbTPmYhuVso1+9yBIRb6OZX
RI3pOozFVtPLF7jpu3jUjuk0fU0RaqTqxq3r5KfQDjw+K6AblGfq8jerXVha/oXi9Akrl7LeMKcy
XfZJeazG5hIYn3n2gWict1do7wFAHS8I9XWBw+XSD3vwEjzmFdPpMceLM0SnyOI01HddAeGb1Gjl
wIko/Wm1/JSlUaytOkHLGUewVLQbxYW57aX2XFGv3MXRzVQU7+n4kzbZtnNoDKK61Ie/DUSkcsAe
QCvPVpm8TzoEv1d/ulBLCPefbUGv3hrhUJOJ/WaqsFjx/26WPhn8/T2RLCPOdhpJ2CAYemo+eA3l
lbWhRAYCmKv/xtSfbxKnOOR9f6pzE4ZeMhrY/SXKyHJttYsvvWUs5fJ8pE+9WzsDhnLti0HuDPjq
KZ+JObaFvY75uIchGmlxjrBdVtQ5kd7VP1Ci+F2m/LnEuWNOYNrTZHzKrS8LPapZlrMzaTOeVWGx
8IYJGyDjYYLUFvOyW76NRK/2htUAdNDfdbF4wYL4vh+GX9MHedMOmgcQ463E85lrv9QggE7Ahzm9
ENrrjwbNYzC9P4DrqbWjWWeJMdmoTEJaubyXTXIqZ/rGRTM/BG52B7F2M7BRrX08ndXM/hwWFi07
37pGp2rW0oXe5mPkTRmI7sSMnmKe1S1/1tyrl/rjEA9fYaWH0SI8ln4RoWHRoaR75oSi531+1pvy
oSBRsKta2opGthokPR/LRF1qtBXLKa4p3iRz0tp1Bj5mPYt+q5fKK1MUvMlqX+VQe7aRPqmqWTEI
c/IEza6DcHSvDPFCy+PSDP9oFdM2i7V9TpduDMJeC5fgZOigeBigU5r3JKUUOm24l5sStTW1HirS
EjX0d9Li5mxzLeTTGrINqDzzS7wVZf8Z9jWqPr+zkh0UN5qFV4ONjSYJen81AEAhlsHfjPd6KQnW
DopwRbQenD49mso6aY26C5wW/WGkiCEyDXBi/feUFQ+2i2iTp+HZzetNnA17OwIVrzqwP+yAefsb
wVH9VbzLMnfAtan5w7hux99oWE6SIH4OawaORW3SKKYPLPeq52/SzDZClvtQgSQLchJ94TNNaydq
r2OgozoIViM/4ooAp0W1KnU3izdDQiXhoT77iX2HYwN5JOYGFvk5rBCHH/1Mapa7BrkABVY+sL//
Iyj8M5kGoPd/FxROtMz8TUggysYv+EcwjcyGgPtgwF1BAJDM8X+xIfQ/WH5KAqi6Tp+MKRxpYfz5
h73H+IPEpIl/B8Fgcd4gafxDSND/cA0yaQRbhGM44t/LpZFm+5uQoFD4DKGbgpYlzg9gxHwR/yok
MCxUtDZDPzNxeKyMLljIBtFhipO3IAM6n/QZEMXEoeSvoOFBCasnvEsx2lDxJAZSpTtX9tu0DvtL
UsasbKcM4g/3XbnPoQDfA3bUseSytNrZ4OfqeZzPKlUvjTn9uGWx4hUF8QukXCn2QQmMIe8ikyOI
wz7uHvkmEGorfueOUyzLGvMM4eK35Ka6ZFOKoBbrmsz+WMeSq56Z7+2iMr3QtbdAVSusdqyNawNc
AxCfcO12429fTUygzCww7jQNB7dpvw5j84yzdt+xUWP4+B5dusfSDDM0rxjeQHYX/z/2zmw3diy9
0q9S8D3dm8Pm0LB9EXNIMSlCoeHcEJoO52FzJp++P2a5XM5qGLAvG+iLROaBUjpSKEjuf/1rfQtw
bXRI7ZBOmw6mjr2ZIy+pFR2JFeLKhlnQueskrnZjn3DMo4Te4pHtFUy84hx3Gj8J5dh2B1WsMsKe
5VZs71SNK6KGTURsWl2jhlCROVjOemRmgf/CNkEPceXVWnp2DF//NdkYCoyoSONlxOlnq/usYKrS
fwwUTLmagBszyV4nLmy6ZM1046NAuO+Z/YeOBEsi5nCdKDhKtnRRe165NvBHrFInewmM9oZHI9zN
oyZVhiSlXB6q/NwukEVLPQxdvDaA8A5OcEvj2FjWRHLauKAuZdqRW+c+zYpflI+idskk+QcWhPgV
Z2v20clxxAji5pxgw97ch1q0mkR/C3Hx132yQU4A9cASgkA0TqQuDp8l75tlmdAlI/Ij1EEsZpwc
Mz3eZLqGbZyZZyT71N7c2NjbuFE6g65d7qRuF9MRnnBEQm4lqYexozExsmfxfSjcepm3Fc0Wrv2Q
8sUWpcrAiQJ9XIRF8Mg8g90LT/nO6uhsE63kLPgcOcr7JDhGYgtHG5PkgRpMSjQAWaBzHLH2gkUc
AgXoo68uhEkxNBDDgIXtfRLCpOSiWmXGELIDNfbRyNai9p69prmABNiPuXiHJ3zWnNkEX+DuqYvo
JqfslsjslQrjd7emqcYL3UMhCHCQEwcZEizdCoJc2276+L0cJ35SCjTmRy6iwdRem9C4DEl67k2L
rdsINDoy2Ob249E34V9TiGC+VJw4LiGxmVXooP3Znc1bTSo/fTR6sv0jiFJdC3ZNS2dm7yxiw0z3
0kBNTOmsW3qIAX1DnQmQBnSu4TXKLLJWhWuCJHHcfUcQC81NaD9aVdvrXPT6ZsA7HGX6c9ITQLVV
wM+VUEYHXs2hblbnvwLv1kCukJE8+7Y6qtI7iQlx3Mfb/5Qk8cW0nJhTBQ3TFu5bsC/3rmNpjVpA
7QGiLE9p+zZadCvbkOnwQxH/BkcW9/jtGml9F/FB6Y916audY/O2sJW6JZHzPpbDxp/n3zjf9sp+
ASC+HDKNByuFFZle72iVnL091VKHDbAvbY+Ae9vhFRYdiHWXpUxveO/1CH4g4jTnm8FH1UBvq8M9
APDwnCruJqIrG/JldGMminpQ192H+NkXte1yu7GdDGKAYMqyjXenGN2l5YRXb0buWup3OLuNk7p4
B51Lj5Tq5FpM8TbsB/TPBA+FY+0cpU4i7fCX6+nZJp2+kG1AGYJH/KAf1k6Mf0OnfKXXOQxUg3Vi
P7jhK6DTzUgtZVAk5kyvo+Q+grXPK8XRJitojuJT6HNtSttNVELk6TvBjLn1qXDYvEbwFyB/G1sz
q9QCUBe8qyllChVGe0q0ZmT3U4DUdZTm3fJwvNM6vgUzu5INNX416yiAYleryE51Nv4ENjOo29Xc
wX5TUwtJGC+E37qoNOmvgrhhKhNs4KC3FUShWiXHJtDx+Tuorn3yUnV9tiS2d6vk9JnquECc8Fal
ND42aq3C4NTBNpC+tgWU8wgpZeEP7ktsaCMec1JzGspIZg7UpuKgUaO/raQE4Gh+kMR6NpN+5+Cp
KK1uM9Gg2ZD/HAv8pQ5ETZuQMVkIlVRf3ugf2+Z3I81s2ZE2W+jeNQrzEy40IHh5uyoqDGYdJCIm
HmChiHlp9NW4xhoQDoT/AVelZcP0Dk9B4S7CqHuWmDI9iyCbMaCAcfU+zUktFVfvbdTd685cBb5E
qrHpyGp8j4YlIme3yG1vDoF0tmnFKWWIXyU2ssQIQ+mKxWGT+cELSLqz5ycmLWRUC//hFahyhsFu
UDTIVevchgZVYtWT3qkz5Nmga7MgSOAbAzmMQmBWrT9NbvWDzo2JABBRzXuU0HHWkYBuqnvp4801
h3XjpeumtDjSdleMQW8c2QF6CxAlRketlRs9YoybdcX8xSHRbtY9nrIJ70yd8XWDVw0/o9Gap1Fw
ldety4RicVBoM8gUJOZmUD7m1NngqZvZ3ggqjJq6tyF/uO+U2kX4TIbKfqvd9Jtw1Upv9B3deFeT
5szQ0h+mOr6HKaF2kOcWPhSWgphKKjaxfV8qqpO0TU4Yr2QA2joBkhSBK9jcve0eUuCtKoZC50ft
tmmME958q9TejClbj1NE7mV0ni2nhFdIqWjef49de4+JPJeAJNaiTT6NGpeMjdtwZ8UoH76hnd3R
fgjSYKvg2PLMuNUORX50ihZc8kD/fTt/llUB+QdTRCtIffhnvZ/nXHrj8+7ZDOwXOo1zUjUpN5gh
WOt+BBTY/Uwi8Yot7UQsCh75cCobj8OKC+kDyXA7IFbZBvOVT0KlzHRooARCQlHf/ZAfzq9ey1bc
Jr/eioEyKFKTCIKdePSRRUWoHeA0lfQnEzLJ6BqzJ3et9ZxxNDMF88rUrIX9BVoDeyHFVpmpsAHY
yP65sGgNBNV75X/AGwh9FeQu7guoWJ+xM1Z75blPfePeW58imd69uiXbUYsFx1hLDFnxTz4Nr6JM
Pkx9vhiIm2sTp4qIeB0NTqiTgVFuCLRGKzb0J1c473Zh7QJXf4ALADCWRoclNWHlil8KbMRw/KYz
7aYncmX14bUior43xvJhhvmPnAZ9x7WWXal7bxGGMJuEN9rN85DaB1C+20TgQmEbsugqfUtbIr7Y
cN1b3MD0K3DP6TfqN8sXG4NxmeSPnacdyxYkkhmaS2qG4Z62yYcLq2bWqVOAkDxXebHCnSrkay3t
tcs9IXH4BRh5HW1c0e6s0cCL4s1YVJ3mXa6IC8Zw4itxkm4ySyLRpi5O7q+o451Z4pCQLhunNMz6
1f8fBf8YBTWqBTzCEKbHXve/Hghff+rmL8foe+4grf/zZPinz/+PRTOuPtMgAG0z6AnuXX8bEDWK
agQhDrglLh+X9jy6/W0+ZNFM+gMVh6IYbLPzyvtv86Hxz5yBHNbXLJmlzUf+7V++hv8d/BSXvyIB
63/481/yNrsUUd7U//pPPAz+NB6CDiRe4vJdmC5/C4mTf2gh9fKWJvEcUIAi8Eu6scS4RYRuhPPp
at7RJcKbzh3RT/MRPNNeW3NfRid/WPHml+Lux1/ks4/Z3KGMh9t7TKnvRricsjdel4e2/O7b9Mre
Y2+EeGHrNbkPrWz2QSs/A7RPP7LoQjfW0ulfMv3DM244ifMFbXedj7AcElGrkI7QN5wm3Kg0WPft
+NLjEALNBbIpHrh+6xPVBctufAvDbzO8+xkdlfgcuYA9BesigAP6AHTpTO7gs6Q5MpXf4BnPNs9L
1NptjAtFKfaxfwi6Q0/vlJNyRI2wLXsgm/RzA3saAvAWM7/LcTs952Nx7hQRdHrX8RUK/Ylt+bU0
it+4Bg4TQjJPyDOPcVpnkJhjUW6D+g8APwGXiE6zBCmaA/k2R5o2RXIukKoT/yYqPHU999cOwltw
6AN/7do17T7RS8pdw2GSgj2hoXcLdO++NE9AxY+GgOZUbf32qltENpPmLHiWx+EjndmbchbPHe+l
Q0yXaKTmrK5nRr5mWnhovZNWD8cSBT5K9G2GIl/P0jymLjg11JGbqPZDYL3mqPg9skGAqj9y8tAq
kzVt9yZQ/ZVPXDJiD+ApnF3EkC8+rZI0FS6ZXlmTeKsCI7PfJuCKbbFshfodx9jNxuxFgALAFpmt
JQA3ilaP7axKR+IR4DGFafNGokvXdeBsy2lWHpsVVT84n0HB2ySF0NSIXP1EsC3QHLG9Ylbe2gJa
jEC01WRrrhT2hgCU5kIUhX7qQWBXpvKuk04rpGHTSkGTHzJyWeb+ThTU6bLEQXlfp6E4pq3BflOh
E3ZmdRxDv0LzM356L4pB84mbkTEuTPMW1qIEhm4UFLtCJ84YBuVjO2+p3HlfZeEMyxrjBrz50NXV
bZw3WwYrLgJQ81QNAmvAzObNezBIh85KJ4qasa9hBgSsqc3rM9AujxX7NGEOHzr7tdHpvlyAYuW8
fpMS139l1OyV6r6amdZTxDxsYDSWTvZgukl+sjwgb15/k7pF9+WYbJyk2waBhkwaa9W6kcljy2na
YREJSMDhl/9lsamU7bgDeL7uqgb2Tf5JeH/tTdNVgh3q53VnMy8+M7ASpFOwxrMTpbt0P81L0nre
Cer9EgQg+GRz0+TU4YL/S+3p0eTA3l6Qzx8LfrEm69eaNSys+pKlrE7zKytan1VtKxW4geJKZcRD
QXdg7bPOHpeyMH+bMYkjh/DH1Gp3P4gvVX+vdCoXuzmvkg7waEYD47uptkFGFEAXDx6fYpT2Swc/
TWUmgmpbZMtheKwJn7iFDv2O2HlFkKoyrDniHDG/FQYRUc/b2Omnj3NsRVL73pBvKR17VfqmDpex
J9eMgm/Zi3bOwnSD360sqEWrwUTEns8A6U538KHaHxaHxkVAMWarbd1oSXt8Y64DY/wIjefEKq6m
UfzkhXjyieW4YqMT0jGqp1Z0T85vJVzae0jycIak16/FO5fuwzr+qR3wj1Sy50R/BBGgKrN2UfAQ
i/phkiO78Y7e+HRjRiT3rUtkfvXa8ObxJhAOi0U3OTBrrZriNFjWBbHhWLDdqzvqXexfrfNljup3
NpAf0o119N7Er318j97l8OTl2o/yHcIs/q98Tj2FjfuYEIPSCtyhEXwZUHEvrArxMPc+Ly7hKWsq
9vUInra56s3PqMyHbBiPxkss92UdLt3hubeRYLalduyNTTtwX3pUEPy6p3n4miDWQF9elM8x6M4r
HSIcADfmLa/YWZMHa8mFWeQGerGm2gQ7pHsGy1xsGWowEKbv5qDO6Bz2Ohv7D2TzF18Hy80Jy3bD
bUwszYacpzhWWmrHfeQNLRNgjv8BrPLNLMtNQ7KNyxkLMzFBkfFuCswLj/Fbils5sOBY6fDWqxFR
5asbAWHyMjNoA96B1eKwC603OH+pisAuOw7Rhz2n75D4lH3IzYg+LsKSYNJZGqOSMcA/ZIyENSCY
quVy2kQ9RSHmWaH6Xabyw6gPpfnYuRhFyMIcogYmVxBuLCKCKb3RxpwZzCDv+oQIY6EdO0KFw0h6
Di2FlXN2cOl0bKlV7eMf1EtaI+pN5V3zZpsRUMwJKkq+nYroInQgmyBjR6BRK9ApGiKOiULcNTkq
A0fHn6EJNtHyyY82XnDsox59cSHG+OjpPM7xHKVpR2GqDZQDi2wKtUVflR5mZWdlRg9DueFq5HeA
kAuKCzwfq09sQ0e8J5Ox50QNW4gdtiAMzb+HHmEGKM20FDXNqzRBGa8TJn+P7KcZrMdCBzgIR6uG
yORR2NQvUoPgSzKHR3NmpSWdoGH1iHaBdriIorvPYNpT1RA3zFFyhWTusA50Fr35nZBMRVf9zM0b
/s8VgjjsnZEVXKVZe5Y164Z1jvD1n8l3bmPr7rmlPHlzEDZKzBXRk427k+IxCw6EkCAHj/Z3lmlr
jxIX9Zwm2inz9I2ELT+EJPTsh3FO24paa7ZWyJgcVchmaVuv+txdu325qSZ61hm3kzAMVgW8Zll1
XE95eY8q/3usYFoE7oA3qb8WkCgSyXipMop1LHnJR/k+2ik6PdsjHSMtqd6lNyVvJLF+eHCt47Z4
nn2x8MP4xY/jQlHrGWo4pYxyRxaQiiGsuCztLkWGK1waBLMSODO9NAj5jIckaZZCaBxrpk3kFv0y
N4rHzEofA8dA2lTPU9t/u5QyLTwiKULOLjSQWGWPsS2Yp0Gtfm+kf4W/BEmhqTmj8TwwekrQSu2h
a9NNh9QzubwNjO6tTgtgSAnM5+YJHZ2VYV0tXUggnosfUIwuYDpuDMqqoTeCvgWb9ZbZHvbuHKjx
Y93kD2MPgRWkbRttqqiC9XkdEdoBOnwb1oB8WbSvzjDcQjVAdyMUIisNnHCmqaPpW8du4lqgnoUs
ic2zq0Xl424arwKQO0Ygd4YIXsircA4ok71VZtgn/UPvjRsWs3fN9FajH/G40ztzY2ImsCmWr1P8
yj6/g7XJ4zzVeZSFhJE7B/XB3SdV/cyLEKevWBRXBbw2u91awaqhp1i0C+kuifm5xndmVAdP7UcD
HBIK+VL5jIIuJuje9o+p91tvIclm5YsWjFudXJaOGRRDGV3rtqbvVFOsh/EZj+unldc3nJc02b36
szdAK+SyNL0fDFDHwm2v83ktVeOinG0F//Mx81z+5H+5pB9fP/W//C+mnK+iHKsoCJt/+/MfmXnm
DzMErT6ajz/9YZ1DNBuf2p9qvP7Ubcqn/v3//O9+8C/sAPkqZAV+/vWfPr6ziE6puqkQ7ZgU//qx
mcROLn/mPv7Xo+M2LVp+luan+r/8yf/+uf8xNtq6hHdJwJ8pz9S9/zw24kFm2eh6uikdy9AZ2f4+
NurMipiWhW7rumnwWX8bG6EQzJB6gPQWVHqbOfRvL8R/Z250/7xW/GNuNGwOjSalqLrFTuHPa8XO
9GUuPVOgx3O6w5Y5oTrD6QXd6GCdX+oN45Ju+tuoa/t11NicAQK516SLjKWd+oENo6vUvZwrECbi
PFHJvUQLTgoRBjbV2eyj9JFbaIvDcIy2tFq1+87HKrvwWEZVm1ooeFtRWVMZopPcrsKDNiWnrFXF
omutB+ZZGIg+mzhTWW+EQaiE9r+i0nvwFV7TKIpfm2DgeBbiesD/OxJcl3xrL8VE8y91wEJ0N/5+
KPHRmpPgOguTLb4QkNc++GmgPBpc9M1UuNsJikgS6h8aVR1pwrEv1781VVxbtrUPcswpL7abCz8x
s5lPZt5rPtoQc51ePJcmuxu9gutumx/TNPeidVRfRiEUSiN35szNpnSzr37kIan1+FPqbY/eAHqH
KgrZm85zLhlEHea1IoPaDMW/cbIf3CmfbaUITjcZj6cihn0ukJOkrVeohfk1MsAJeYP+wHcxD1LM
fENyMpAQKyO9WG0FOtfh+WHlnH9bW3z6uMH49OzoRcklGoXYDJx9qWzvWaFhOxXO7AqHCTaDhc2+
ZFysSCl6ANO8nZMgIbjRTS+rS0fLeU3IrSCqBBjn0+gAUadAwOMq/IKz+ejjxSHn9DSBT0kNDOWy
B5levXsWR2kv/pHotUsra955IUtI4fYO2YVKz6aB7QSwSuod5ZzTvjGi/CKVc63raj/Q1qOj4lng
KSvriSg8jyCz5aUR06pz4l3Ar3ootSXGnc8i46HpljuhIbd3tGFpTvgkSClzQ79QhbtVRYyFyXZ+
RAjU3SyZ2z29jj6MNGBj1yt3k7fdRZpwX3znVwMudsN1GYOiZAJRYbilayvHEZO81qE7V4hHhNw4
YYu5V627t7E97GZxL0jVDpYhpziecGV8IV/zhBIbsZclfc8JM0UWhyqkkUT2d8wUa2aebeWUey0R
O82kNjy8Z4QQdaB/MFuXbShZP1VYyPOtVmkbN+D8KT5lp60QGzaq8d/0olyWumScMs3f5cytCygg
pTCAacRKiF273gUNjRfcInw21afOHABLVHG3ZaLGkeyn14jKYPDQT3ASj15cEHadM0HwRTE3S3Ky
KQYXAsre0o1zPPWYX/w4eQmK8u7BBbcwx6R2iuvqPcQyE3AxenFGScPIYhdTTUTAmTfx70DDbWMV
zgYuek8VI160ZvbkNLM7p7PbHc9yhX1m2JXYQCFBHeHL92hTxS3G4jP0jr7SWY6Fs/unquSTjh1o
mH1BccECHqNQTY0v8+G1iuAvIv4uhT/6CyISjM2hIiw9O47E7D1qaPspMSOB2VrqjxEGpWl2KplY
lujhKYHSIvfPxTn8oJcAKCXEIGxwY6PDhPK/a8s61Fl04EX78nTaiTXcZs5sUJhSB4mL9OsqbvND
NaF+t+50dkqxAdX4TosCa8PZFy08PLCdNX2z3g5IodFXblR9zLLAfqB98VbK8DG1um3cjXe7ss+K
bXPn2pCiovQdm4q16DP7NQEN6+fZzqhUBZjYPQZ1e1N9H7KFiAUqnjZ99UV1kfAdEwtvaG/Je6Fl
TJhjto5VdPWZxQG+9ADDG4h8deiV+96jz69NWyq+XIieCFdr4H7VozaJbUXFF1uN8qgQZ5c1r5PM
jQe3yUy6bSWjgLPiAj6qjDtXgfPVVjVp1gjGXaeH7SoBvygzGITGKLis0OWJUVwsTAO+5HRmVTFx
ELpFarP6qFprXST5DlTDlrj2OYkQLmp9+kSa+B51LtueVPGo9IREDQ5ISuOums3Q5dew0OREQDCt
SLix9I0PhSaDrTa3i7jS+TJS8TxQW0wFfOAyO3GinaJcu1K2shdhsptMe29aeN/jXABp/QnL4b1W
5lNZ+IcyxgRsyd/WJNZD+DlQqhhO7wJRczFxmMbdsxCJuw9s86LSHOMZJYu5i5ODlmHEwHrEY/Et
K4aroBvXtjbNggxCxcACpBYlxVu24a4HxTOna+IHc2r2SYfFvymAYUxzXCDMmNaS6o9cEMt0Wu01
/PRR1e5jOsyWrK+ueR8u88pPN4pyUPbBgNny/tQX1oDZ0RrWRVF/JjrXBNIq5pcG9giQW0PDXMwm
f1NaeADcShgbDMCPnXqVPgbFpN77jdzEtAsCh4faKdeVrvCWF6+GaEDmuNzcA8ADApd00j7SKniw
aptGCBm+UDvxmALOWY+Kt9+Q55uRq61XUCKJqMIXMz+jes46ntC9S6wrjca1Bj1RYx8FFp78Qtsf
dC35SF0tIIrb/c47wEW9SVJp4rrh9skg9isfPZqcQp4CGUDu0vgVNN3S6OxN4djrqhjOZhJux8i/
VA4RSaq0poIxSBq8X4OxwTTNNALr1dmlDYGQNgt3Ti9ZE8X7AGrZQjnGj52Va+w2zxl1zywEaQtN
8TzKgnqPgAdXBjVniQN6OYSuWAB2vom6vzq2+GW1/SUpqrsX9RuGt01dUU4RMzQUQhgHNhOC4VG+
Qfs8OGpat5OFedtQ/SILy2TVZk30wL381UlkvtIS/ZJCwBE0KnuNrQhyMwVmo/MRqZbO0pCrtlXZ
J3Gyu1dI8leF2HeBNq70atbirOpK7ghPEc1bpemeJzN7cOzmI03HPYhXOrodislYZY+2+0M8Yic8
2glUlT8CDDrYkbvHaXTXDFw7KMkPnR80qwmf09pvMkg0cUqaY7D3Mo+4VeTaftRqejxMftO0nHYa
l7LK+a4SC/hIYtTn2kTrmLLwPqTeeew6ro4BNzIEmAXP1WMZBjTD6dk1i8BbOGGwbj3zl05qBJ0d
Do6TUSmaDJxU+IFg2RXy1EHvXFLPvi/M8RB6Vn+sU2IIeXPKuvRaWQYXGQ9bK8q7BR3qWLcUBIIu
oRCEV3+Jdn2thKK4HqlmEbgi27D/w5Ev/jiD+GdYyARtp+hqAk1coK9zq+lQlrzEKF95EGTM0x2C
UDvKtbRq9yh4tbhDNbC6hH+vzPFDQJ5iK+MRfM321eDcXDemXIJOutDM3qQd35NoXA906Rm9Vyy0
htXPZEPFVcAHyklARCAzsMghBNDSuQXO91A1ZbVKLOPOG+y1KaHNhdgzHEtdDM3L1hN1ZnHqnzCG
U6EgYTRaHjJU+lt68ZOLIU1Gxsq3zXNd5uchDI5pbL+w21rZiMqUTaMf4prrCSKByg5xAmvJVm/d
S6E3y6D/sbzk3NYE+bP+VxVlj6IanzK7uakECW3q1lWXmmtMOvfRKu+Np38Orf8Is+uoaEsfNBN6
Vb6hbGBBDy7OdGefploP6qxZtQmqVB5cQm9YBVX8qJvOqoMlm1egiSdEoGXbwqRkNhHkJ/wUpYJl
ysXjmKG6diMUVBANNbfBaS6z93mCxyDz4wbaqU5YLUUjAhKc4YUVujbODLI/CQxETCUpqmvVvg/c
kANEYIe/hmfZuajkoxZH7//zOfoYfVVFXfxu/jw2/zEB/n2m/n9s2oYxgNv2vx62F+1XEuVB+MHj
+B/CwH/91H+ftQUUPts2KXiz51UspW1/J/Tp/0xI2CEMjOHJA8M3l7j9fdgWM9CP4UJI27YEq9W/
D9t0Qlo2ZHaXPLBhWv+jYVuIf1zS0i0nqDD+A/ln6oKw8n/28AZVnfdd0aJ5EppdsvJzVvEAqhKo
DNBq9121zrpPqjtIGngWXn+oo+I1MIL1kBX7cQTfALxqKktCaR+TJ09Vp9/MSvsI9YAYEjPlgogj
N23UwFR5wwbev74sK2uV29n7qLVfpRmcuywhqskCD2T9SmdvV4cccl3naSRc0MMEBRKhr81eL1ZO
7OJ1hIctU752h3A1uNNbNEXtnFX6drLpRobjSUZlu4Ey0JxCo4O3PXmLPLwrYqEmmdUF9hZj32XE
MBI/a5blKOmqiAjUN9eSFA9b4eBCydq9p61IlM2zlcW32opfDI35z2p+cp6cYwjozxmzH2Zr4l3i
RiXI1jBmSnSJ1qCXsMtjTvbJlrvWpuossh3emeTaoRiyNQCqu2DZN5g2WDGJxwhHQAceLS7Az4Yd
1g/jLRcvygaOW3Ro+XIuiGlpiiHCwU2Z7piWDhngoKxb41eM2jfehXhl57qZIaAljv4Zgx6aNER8
pIqUwAeTiuNDcLC7Zc8pBRJZtIpVDskmZ+2N9/CYBBBDcZoC/zPKetdo9W6I5MOQP3sYojysqAs2
0MOAx8aaO3SwN2+aplwpxydJnvtLTG1PLrU7lcGIZoGKmPt4pMITbYsJl1fgf0SU9pizqY8SHxWb
zzWlPg7VQ95c8tNG6zYyb+AY2K2yaB21u6IUCAv3gTFxaYSwtFjSkk32Nx41Qr6gTwhkF8DzVNIx
FFn1BlX2UM/9Q4RWFwamPd594LtpKOph0ixMTk/e3F7UzD1GxdxoRGHas9HIh04Mv5w/Oo/m9qO+
pVkB6s0uM/MVVdZPCcbmRTvXJqVzgdKkGUcjgjjczuVKipalca5bsuC7TQS7koAipqBj94XWtiA1
hu95avCnV+mhDuEbteEwXxifw9S/9k5JSpm/izfJOpeUP4nQIvfiyadS/jDzZIw7pPfGuTIKPeIh
oEOq7CmTKmiVilx32Adz0dTESMaNf1UPxVNOE1XFiXQn6aZqU/lalQIH3oSQMNFfFQq1gZANs1lS
DI/CvTfRckwPDExkvpF8QskvxUtns30tuzoHypKrtZl09UaU40fVJf6iqSQrCOsVI+1tZqgZDs0d
pY9u33jJz6TDxU589xqn0TNbBqDRDm20ll5RRe7l3kOis9kRUD6DJGd+SZ5VyKMZC2ex71z90kBe
GlIk9l4W9X7wrd/8FGsQv+wB3WH+B0RvFfVLDXDI0AxHDKZHLeyexjL/ztP6OqbuPbG6Gzr4BuXj
h6XkKa7m+j0s0PUYOec5+9jOdb1wgFHaRo2643ZbNS37G6QnIJ8w0n1tGanwE2b5NSmzGqHBFb9I
0syB//Q5RxHaSDX2S0EOeRlrMIZKv0pvTtOi1kAqXdq9OhVMmmbYnvJkyp5w5PPW1JOroXQOAoxj
9eDQ4WgzaLG60uz0WBiSg8/slYcfKJttyjPfisa5WgGMNd571J4rKgg+LqLz8NifTBrgILucqpm1
WIrum/nm4IYayJyQ3X04+PCJ5G2sp58iSmjHTPVDpOyrcrJXcshHi/MjHcb4HsedplGkF0/tNpLy
pzCrd71h3igLJ14WXkLdQePsg5Ewa6kXa87wLDTSGcDFmXDJKWhVQ5KhR+0DSMTSbtxvtxcb+hZv
egbUgbtAuOmqYr6JOp9epA1LN+/aldGQhtYxgpog7hc2NC8aXShzC+s7dMoXfZBPzQT0OgcoCIrp
VxL6GwNu5ibvqMpxwoPR8wVyoucFk+GyRYjV0+krIRjfsk/B+AIq34r2FkUQnVGsRnwq/pjFqzFm
DUhx52mMf9ndtIvRDa3JvesYT62QVCrpwStmBfoYE540XmbSA5K/heqZ+ZJ1EIsrM4deCXdgYTvv
XYnLvqqTdQWgoa6a8cAxO+VWBJBdh0Jm+O1LTTdGL6Jjl+TULWbAmmoUzXmxLwsqimYOrghJFASB
BEPd7UTqvulRfrDFfXRIcgbpsc/idSbZszc98U3be4wCUmgGs6XryFMWWuiI+jmhELVps7fMxYTf
wsCCPBAyuuaH3NYeg2JaxWayNk2ybVrMnWEa1/SsooWXOsdU8dL00Mg9DcsykbWuc4DTj0eW0Q9O
pA/Yq631lCVPYLcDQnWANWkPwO7lqDcnDe40Oz5N2HTyRJ2nUt/4hFCVC0JeOOVu1PO73XPr5PmP
NcwBCKFi+joi8hubJKLqUlR8C1F2Spsa5EZUe0sHmWgxOhIFUr0VenzKXGLSeEyeY/bKnrOCjIU0
aYe3RsmPzGqQYeUnwgUNyNKh6YUaxDJujHVvAzBL289es17dMQFfOskHbi2vddqeFW6Hyh7qZWXD
1R8oUonN0Vw206ihJxezzj97Vz6iBE0507fCLT87aSTbSPu0wg4KFk7UXpWv/Yynw46EjsZxxVEJ
tSLtSUXRtRu8g0GZE28G7jHcJPI195mvus4fpK62PKBAdhfhm1lE75wvv7y8OTseUE7Tfw4TziWV
EaycvH+KUF8WttVcKi35pcmxXqje3ZnMtJ5RfBc4/nWNdzB0cPKeeJKhqB4zj9lTFumxdkFnQlov
A1okHXHKGyqGNNxKsNetaZP31l5n+7rBVg0JfO4MkCQ9cqQeD5eUJZNDlUDsFUnILhaiZWvsajoW
KhLhBgKhHtBOyr32AKn6FLFVKcr6E6ctWoVp4dbh0Zu4CBWgjxQqvvZqVNou0FgZ0LT1rRL3dXSL
czP3ima2/a28tF6Y9beFoddz/w97Z7IcuZFm3RdqyAA4AIdvehHzRAbJ4LyBccQ8z3j6PpBUailV
lWVl/+633pSplEkhGIGAf8O959YbP2EYKoiX7IP8W7oRqY6krx6g498IwXa5sN54dI3s+akvR/la
T6RIFQ1ZjQ7VRneK+oQhSUmb6FXDkRgH0nNpuhNaZUWI0W501Efvjy+wxZ770mQsNtHh16V7aQYy
LJhMCC19czsN6xBj8FkqIdauKCeAqp6zrmPkZ2xueSTF6UXApmw0ySnftTylgCmwW+lpFC1NfOuj
RsIqrvsS4mgp5UPijC3yBS9dGBHjJJE73qIw+3VrA9DVjfLRqWqyYPxVyqNmmvJ717fehw7ktBbn
HMEOu5m0MB1ir3LmdWm7/7/W7w/TJkSkf937rd/Q6F7afxYqyM/91vjpv0Bwcn8N4nZmh6Q9i2P/
CPZmuSp0FrCWaepS0P78b+M3N4W4w3XaQf7cmH2d/2j89F/4u6Q3g3Sn65t9nf/BlhXO+98aPzat
FgpgB7gPTea8hf14u6OrRcxr/FcuBVkZHVi9fG5mUi9HNCGBMtbeSQMfkynvxo8Qlmd2dBURHsUo
lCRWiFAlcSyjc/YixqNWY5b7ph52Vs0cjOdIm5K8UBcEmg5psS8I4dsbPQc6WS3bgFIdMWHbey08
G2p5oa4GDV2DMZH9kXLYF0ODcAy5BrnOXnESXnScyrilvsZtNejPsiGGrEjmowMOjhmxi5qqF1tC
pDZQFafjtz++ZSohpIm4WRIugoUfmRsBkn2tCc//jvuapxZ9Sxab5Xr0GsBPsgD+guXIJHyGzOJ1
VHEOZ3bvEqJjPiaFZpykTfXkiwtnI8xNF5pv8BlnlvnpU+hmJj77MPwceMTDwVEkwI75hz1r6nW/
34lfVfZegsQI4b3uwl5FiO8gyPdDuYkR6I9lsHaR0ltu8BYwe+MFKnOZ897LCEnFkBwrCx0IbGdz
bc0OgMK4y/PoNej8tc8IXurmNkczHQ9swrU6345YCQJbv5csJSMsBp1XgS8BsPESJ4ziKJrIjGyv
rFa71TEpBJgVUkwLEcFuc2LLi+tztQG8C71bvUxnj0Ne6gfO7R1NFp7B8NoqjVlEW2wodfBqWBjN
WB/hlxUhykT/VZIt4YrgLcdZ4Qr/a3TEIfTUt8J6odWUnOpAgOTdgCtjlM5tPNs0NPwaKGYyxDZR
u/BDjtCBQBpqauIZZ6NH06B5TGpTXyWh9YH8PV3yt27MEIarbyWnqYJtKPGN6LOBpMRJomZLiYG3
xHQYxGFkPRJAvagNPg1iabfNZF4IrHtCALAN8akEyPVYBuH/wMESzr/POANYOm+Lwg+bhrTHBYii
axFr+6kOrhP8MFb1Yc72mJr8n3w2zLB5yFaW7zz2vloMnklPhsGGCC/0vjTgkNDGD/A29yAj4FvN
rpxm9udEGHUqDDt5HWzjxD0Q0HNjz46eUiMPsp25MUhr3lWWResYA9CEESjtP+s6ugb7xzqksu+n
3xxDyTp0lLaC2HmbaPUpxWOUz2YjVvFgdGYDEiGL9jbHk9TplPuNXx6N2a6UoB2kiuEu6jWqBosd
BXpMHE7VSEOH4ylwQKHggHLH/LPHERXhjJJGtbNnp1TFhEDgnWInnWL7BHEi2JjGE/cGfuQNPkFj
oc9Qh2m2YbWTce375hUjzqdurvK7UkFYd9xjIuy7wRg3IJrvTHaBJftKz2ZVFnUE6LmevyHElfdL
3NhsfsuE6/Ttm8qmXVEDN8tB9tq1r5iYUkJFBDaiBPRsnmh0WUIbglUaE7CTEbwQFOjFXbHu8SaF
Y82S2f8mees5tJKnVJoXUTYkBEumssKHW8EXpVpEdgDyCP2f1SKnNoeR7QS2xYp5QsRoyyUhzuya
9xJbsNO7N36qXTqeOKxjo7vaFHediL9jcL8O3bftoa8c8mZldS2/p0JUNgA56bvApH1wKVbtu6wW
6wjEvZuLW4W9bmHk3oSK3jiENfR+6j4z7W5YSbcbOycVSIK24zWrXdQ7+8gLVzrONJdyYBG21RF4
yGdbizc3m5l52p4hPcIzF7PgXKT4X41W3jdaYa5snNIGknZw7CQb2OXZtTzwsjqyBPmZC5PStz2M
qv+YRgLgwbdinGBAmI5rQCRXbRy8a1Ls2M1ckWwnF4UB99fFZsyA5FGlCFvQ9A4jO3+Xlew2UJIm
P0k7MrwSbalXBoZEYVbLjrVnjkohHkmLHpt3YQ4oQ1Cj9F1fYbksF1WkRVvXK7ZNIj5amqHATPnQ
OvijJbQa2w9waAV8QknOstOHMLcaW93lOXEfFniZBDGeUhYnBXs3cku0lSDGFvTHx75i1R80b2LQ
ohXQ2VtpOfaCdqSDx4722TT7kg4r23U5AoYYoQdLzx2hPtlDJNJ+n0xIP6q62ZdDQUfkhnN4GwaW
jJ0mQyD3ihDS+zoOl2NsvZdmU6/iMGzRqpptvOjIlp2obg3JblIHCsuOGmgP8AMLLXkeO8ehtM3j
qJIbV5L9UDMhrA3h79q8OxcJ28C+qov3/yv6fi36UMiJn6rrlgwve9aJP0jy5h/6fdRv/QLTU5c6
tRQYXtMVyPd+r/jsX6QlKfjQC1msAXSXYvAfk36QHEzdBbK6+Ud08b8Fn6V+wbkl1K8/gd7tPyv4
WCb8FfrpSHMuQ1kdwAZhuf3Xcq/246oVFCV8PbBAhC1YyMG567HW5FFyXc95kLb2m5vv48+WsD9b
wIwZAPKbU2yWLFJfOlK4Bmc91BHDQFr414vmKfuEYmS9LbS3Kbxvy0c5M804fev6ykqusvhqdA8B
grA/FeS/awr/fOG/KQgd3nCuiYQRCrFt/3BdMzVE544MM0fVribndSJwJlGnn19kliH+8MtBKLYI
CIfNqmw5F9h/KqCDtonhj5SUzezYGvtqtliPNGhxzXD9gqlfa3c/v+L8sn+4Ij2Bzhifup0Lz5/x
n67YqYoE5iHBEJPX18oT9/CbflPG/suP7J9ewnSZM4p5J2T8cAn2+4wVMi7RFsC5H/L28ee/wj/5
ZJTUHXSitD7zrfjXXwHKUyfwGkMONKrriE100phAqqarn1/m758NQlS+iuzJTJPtGt/FP79TWaDl
Wp3S0nAQcVDvq2aXWqSOdttywHRyO3nfP7/g35i6Dps6+jXTYJnHP/5wM2Re4/uMOy3mPMkSfEBK
uYtzjb6lLf7NzW3IOaHrhxuBh4gpSO6QukUX+cO72PS636iSYs5Lviihr4yiZZpM8BBm3XPo9tcy
/U4q+8qwKWmtKwRYWxDz5yzRPgg+OJcjuMEqHJk4BtvJcJd2a+Hvm1jePFkhUUg1jAEinlYaBqrB
kjGJNqTyYC3uEoTpHPj24F+nHHpJXCyrin4qVlm66jSObfyLB63y8jnhaTmjUaGDP0GQ2UEKu3Gd
+EvFwSXLzE3mew8cydcqrq50z3vMfXENh/4MueHGGVF+BClcCSMyrrRI34xVT3g7hpxmeINMcoAB
dteb1k0UdjeDy+Aw1F3gVvK7n8UxdDxrP2KSQmLRqknGr4HcwGAUh6xGmNgFd2pgzOYa1xkRC4Es
1ygDqBASQI412vmkqc5qhl7lxcaU9aGJQEBGF3BtFK/Yg7C9Iipizorz5hmmuDGzFRaWOzH4D/hO
kpCwyUGHNa6i6iFZJvOJKo5IxlD+d5Q7Z7eKFRUDCr9UVHx8+SlLk52eTuem7SGLu+0nbsxydgsc
O+sDB82yI/QkcOxzV7OO8eV0yeP2hSH2c1QZ2sKFbrjQm+7es3qG/OOD3fEx+ePNiFWfHNfXQUtv
aiPDhRSUbEqzlSCjSOsjVqGUdRPy/ZAAC/2+4CToeHj5U7sIe32hNBJ/WnmQig1kV+xyF3pCh32i
j6KTcJ9y+pKcEHQjvrVJjQesj33XnvDQertQAs6P2vpuiusb3/Y+0FhhLgEj6Dr3RLLvcohGliC0
jA9YsT0twf4Ztpo3HBeLJWdRh+wfGP+WCX4UYA2etxcBlqq2O6VuNC4TRn61izmw8F5tStmkdt4y
3Exuq2GXqJb4S/Zl392PwsO3Y6G09cxp6+fliYSLvZNK2hDbXDu6v28S1gZj0rM6zi9A3rvFZJQQ
NaLkono8OnZ6rOv2obdgVZY1axmjwZdsfKT1jFkfc/KzieLqGLITxlJRu7eMgSvdJoYDTRSpOoQb
MMr3OgTZwPlZh6o9oa6kyEaPfqF5gDas26Lqn6XiT1v2CsRXtGs3aK8qPyV1uBiqLTiVbysaH6NG
biheCfGYzkze70jo3epjvJpqnjjCbz+tAFRm7WIl428NkGmWtps9NIT9iFFtJlIk/Np5LYBAMVwx
d1lTH9nqrGTChMMcIS803r5JwSoovJrcDgAXtaXSEv5A4ankddXTbV5gp4F77JA/UxnWLuu4Ey3O
jLm4rYz0mHn6Y5jK6zaqhiXS1qOCQFILuUldGzpxlp1UXX3EpfukDeWj3gP/MumI3Ek+6hFUzcax
IATWzris3G4D1QNuDiRpPQCY7+xhq6zNSeF+ga9gxg+hFoJpdA6mr58g7x10Gc5ShHVFwp9mN9zK
AKBsFlijcEFLRt167K0LLNNlM0dnRmgmcV0FZ73O0J1HzGE6Y6ln5bCM8vhaBWhyNfOOKIqrIBPL
jtVOMMECQ2Soj/1B2Wi4ZfbB0/qumvO1QN/6eX/IgpYg6KFFE+RdxelbTjADIP9jE5cPYxJdQjkq
VA3qwWHRFittT9tyN4ZVtulti88vViRadLsgwRWT3wvzq0IIzW5zqTfGqYrag9XARrZdOBGfDmY4
QbgpgiKiYsatyzMgVc2nzjTAzx9Zp94bwiDkDDiVlvYfgke0OwK2Gutswf7lSW/tS41xqe88VKPR
EsbGU6Q5l9opdv2kEfSkV2SRogNHeVtKdWrcNycKGUO5G1WqtSRyh3IQi6eq17ygosjZ+RNzpCpB
Lk2bJg9VA8qD3cnMC/WRtMpFM3WPU2i1ONeDjXBi0oKMfu1gutej4KGB4RVM5FJZwVlYFX18Ibds
9i6xDLaJZs1cEAfZo3NJCF6eRmBuheavazNd6va4mevqZV+ODzHw46A2zpBd41VVk/0VJVjt/DLZ
+rB9JI/4OcIoi+v5/JPwat0LPfi+x3vNhny4Ca1uBQKH7bZ6dZHcBsyI3IzNBAN/nhUXhxmbn/Tb
3gMSzrqL6uelShtmESX+gy/RE93TLNGQ3LEBTNg3LaB1rbOWRTrIKS95yXKeuU1EOB6eCnS+BsdS
/jCNE7MXyXizIFE+BnLgpNNMJMZsOZIRk/MVduzmQfNYqrMnvvJCoDkeJ5nvgwXR3lIHK2taqiv2
L91Gkw6u7fp7yLT1zOKyOY3NaNwWdItQ9+2lGLmSDVQg+FA14Skp8+mtzQikbfgHlbOnwqaJdT8G
fIRJWq5J+P3IWpytZSq9baSQoCWB3ez67MXQq6eirmvUVBohQxhhQGa5ekhNFu/xN5DGUTpvcMMY
aEAQxKcDcIDcuFXIpM/LX0WCBjGoHhMr25BYs3i+s9ZSYpqD5Y6IsfcQMrAL5xYhgns1EAZJOtAe
MAlZ3hCKTQJ/pMAFG+SgUIqtyKx1JgD0ygb9diLAx1eDg1UE3N7o77Ns7u/Vl9vG65JpxzCg7UiI
RWlxVUNfWvay87Efeccy0+C/T7AqXAhap8DlyxV1N3lVkWhHYNgK4tatz+oPNjYPPn+lj+FGJwvh
UCaw/RQlqeIGpZw8s4c6OHDxCm1QwJySrUfNFJAErXnWo9HeaiVDLjByxiptxkMKwSpFOboIffde
BLbBjfAldeQ1upvaGxCj5UL5Tb3Xtem20rAcBd4h8vVPbYgf9C6/T5v8yfWMhyz3r3BNVdeuOSxL
FcH0H+RdHxlnbTCe9HJGCnrMzBi3uJ3z1hEOkYVst/Us2EqAclY2p/R07S71USWPiCKGWDEvdeCO
Y0HoFnbB7pb1/ieGsXl88xWQs9zO+y5hqiNLaabtqmcfEE/vhcYZ2lVgkKaqewcVQRmgtGs5YCEx
TEW5ZKkly7WP0LP3qhcYS9kbyAr6EFrrxymfziVNL4rWEjtni28+M3HZhvieEviqehBct4aa7cPe
Oq+oC7LRffIa48Fvg6totjBDLlywDm94k4tl53prc5BPQZZ8ghH/Bq70BPiZVIKKT0HLHoRZLh14
u2Mbesy8xHWThW9J6nxannut8IAkqLIcRuV9yES1KxGfjDq5spaNdMe4C/TqPuFQFWl3grT3BaJh
NxIexwlVvFREopU+yedt/zrp1injL5YwenU35HkuX3y2HxCvmLSyNSaOfuoUFOxQ7Ayeh4LCJJbD
Xo7W3gZlYahm55vNB+NTangTIRzmYL3c82wy8XdGjyWSoSCbVmUHBav/iIG1j4HauZW2tSzErLNZ
GNHMY23gaVZPI2Gkgo+y13aItx8N/a2cSNqti5cxyGGoeNTMZQyBAOkBp/RUGU8DlLqDWRKn2Y89
WldHQxkbfze84YS2fvgt6Y6x730FYBkjzUZhUX4aevnV6LJaKnrqsO1Xnc9jhuhx8gvqt07Z5R7M
0w6V4LIEMobaqr9x8uydXedjjBEGKHm+ERnRUMZ09rp6F2rgrQq7i2nUMVXE2Ubrxlc9Lm6T0Nya
bfSSsIkPbeDCNQEOMmYcDIpznA6jrRGTYe0FJ49GlBP4UA43bK0DDO6cbZJEU82xMGulRuwKzsny
W0xP3lNT8mZlrbhrcXyPPMgK56NszHFp9mxprRajNI5CHadAEi6xhb74SbvpINqDzcTPpzXOkSk+
rEopkL51xwakKtlXY//CCIDOIDSfm6rG1Zckd6z4CGLEpu7pQ7Do6WXAldyEtrspiyRfVviNRNqs
eivYkop59lwMemW1qvP0RqbqNusxuyTTPiZnuNC6rTPd+GIPjxVP72JEKGjp7qMB6NWPLp3GAWmU
l0Ert0Pso/vOVsrR1j1m5YXhfgcs1toM+XHneA8tMBgVfPAsYrR5q6JgmzUozW0efZmxzEr50pZB
8wKp62pCW5YFHbbjPBCMPR+9PLsypubsM88vJwbqyRqf4c7EgT4zAmAPLinmMYdk9UqSKQYU/YKt
dor109xYJaiz1Nh+JYD2bRU/uWlGJCm+S5OwZObrQTJ74FznjFBtlWMwj1yuE5FMqVcXix9q2R50
fAUS3tpEwdVGrchUWZIkE9jucQqbUx4/V+CgV7X1gFMetOBHwJcWpkRiNO+eXZ4yiZYpas411jlF
EIoRHWLpkoEWTJesA3gXdpfKd9fIGnfQ/RDYwvq3AmxF6ZwKmGVvNRK3ijs44Qma5NmuyJL7OA5W
fuAFCK1MAD7J0UAKvgzQy+SjBeQVUIM0hyNxIgOCyoJUrHZdavERdcKtgwPE5Gltl/526pIV+YpX
EeLw3gvWTT5dlUF7myESHYuPPPKWcZp1S0WiiuY1N9pYYiVhydeOKILYkvnpNgLzEnX1VS8nhB5Q
YyZ6dFYr+F62HWkndg8GgSHd2qizTZmXSxNxqE4+HDKbk64F+yHuaaww6erz7gxzf89zqomDB5Rs
G+nVK+hQ56pk52GlOdiiZJ2U9tHTIdCwXIMlnhD05Xs+YfXoXutw6aTlMSDTcgEHmdPePtt+iLPC
R7GcwKbPqtcgFVeeiXRlQGvkGe+tJOAV12GYAALO1SYFPYgAanofc3ND2hh5Lzl219QBi+KxNSol
mQEsbWaspuWQupdyjpm5c08qN8I4D557h3uqMR+NEDKRIFOzqJNdh3GUrz2B0cmWRMd9YcmXLKOY
n+SaQKSlmQ5fAkEOoqPi1LZAM1vdvmsa/9sDyKLy/BIY5UbjYVS34iA94yp0l+RLfDLrP+c0X8tA
hmvVJPdjM/TrisMzb9AGMYbotrbyNhrwE89qd8M8o9A61I1Ey7p2SPFZUy6yMXcIjzMYrlTqdhzZ
DiXjsAzc8XEiaD2sSeetVHaYc3+NAM/LFOx49/S0oiGyADxgri0MmByQbp6SOFxDRUFch9CPc68Y
k9uizz8p7elevgbuiqZATIyeppvAeHHCDb32UFDEMNRFgqhveVdXsKhgigAZNIyY/af2oLTxLkhB
FwkcTFrXPlbxnDlabQn1uMkMAKRg73Ssh2zs4IxFw6sFhdXKgfGIqGAp1MbwG3kfwnhr5oARMjKm
hI26ut/6Cfmz0PaDamTpNBwQ9W9qu7wubX+tqW4jPIXU8YsIKLArZB+SPG/RtujuW8E3KRyzJ7vw
VnzP+8S8ZNyXhEniktaW3gSXFHBVlDUPpZXdjfV3AKLYK/Vj54i1lxurBtM9D25wOmVfuJhx5L3o
qqOqrW7RF8GGmn8nxnFtaf65ybKda/I9RKCmhtJD18i3rkA14TOT8poJb4+0+Bx4xmLmRXpMPFcb
beN0Jr6A+Ot1RvAWUzRHy54ivT8YfvVUG96NUOJmqqZZnzEDu3leTxzpflZ0jLrCa2PAkpik8qrp
/Z1H2zUJzLGEVJbjR9cXqymHgaiPx8buL1En9nFP/TxArSbR1MEmPGKo1BwPCTKYMuyU7G1XA4iH
KXV2BdGPvbJYVYv8xPATxxDDIaiYivAcs/T2sN0WUkKTqMqVXfh3rY0k2poOIdBm+hB2Y/VV7tGL
Yd1R14aLITg0bUpo7jAesWmdfKqpWJjacCk7HKCl31ym/lXKmenNEq79bnudVUVebeyIqKbwo7Q+
DMCuFW2JzF9r5kuR1d/qIVMc4t6TOeSKBSbpyeTGmOdStTehIbsVCtdkJwldCPR8nVvZa+lOGySG
i6IeydS2nX0GXWmrexoNY//RFflnSnQobo9z2uO3anz9C4/kKsW5sdLqGn4P2vAuidd9QNs4vKEO
FUtD/5J1cOdz3huFTY1Y8QQBuGZDIDCn6GruzBO56XXjE1zSuoK4Jwo0dwYZpD4Ftmx5g2wNv2HQ
Us4CJ13ZaXpX89Cn7HjqOxSVdXtTm+YNpk1O9uZODznNKn7tAWV+ZtFXo+zhIFkYek97SHxaIzS5
Lft6fPHhYYIMiO4jTRIQERgDb0e67Qx1TfWB9iXeGCGRQFE4XlyYzIz2IOrkWze1DgE9huvT4HpB
9q6q8L7s6S6jhGdGaeqwp4aH2keE4KkjXPlVok8J6oGiBWfC3d422VcKZzkNwPkkjdgFIfmY9ivc
ouu2JoCDE6ykoasUv5ZlxCQa08lUdwLC0MDp0k0ki+qbrCb8SGBAIKzJtxDCxoe2by5Sq69sSF59
WTOgIdMtK3aCZzSmvGIbRdrGSR3mXtp9yoM8Iv6nIbpKSzGRF9D/MlGfVC7vgg7yJsV72H3bAvEs
tXzkGAcdhIRtyLUv1BI9ymogGSaLR2aTzrJMLXLSmg5iJ+4H3F5JbD8rQBKm89jl6pw4CLZdN30P
2WHHw6tgfk2WzHWTdseSn8+olxoGSkkN+I//FiMjTsVshX1wRatHRJLOR4cwobS78+AVh9ElSUvC
VBTtGoH8lSJ6o66IBGm/xsn/rJ3EoCEuNlH+IQZ56IBcMCI4MVe+7WAkerp+MBp1p8U8cElwG+Ew
zMOKp4inCqybxTR2J62tnvNYHZIGISOT5gBYcwaTRpf+Nxm/RL7D4G/c5qFK7trQj5eKpFIeo+qD
kN1dbkqmgckNTPQRHQCIORjuGTKSRR1rGyMnSFezP9EDLFxrfFcxb5zflat508+WgtyaBohcyTSI
AmBKrK/E15aMtxENeOMhnwKstYAiGMFJWo2Ycsa+HoPwLraLkxMN1z3ux3mETBTRIavglA88Pvwp
eZszNpBvPhmOdzRRE+eYnVmPMqTUFlC2bu1T4EFhbLyDaiF1u/1FowAC2QJJwyoQo86BzF6Zvcog
fdfclCWHd00gb743nfrkRVG+TFwGQiEjcgWNyyaXKkiwbxUS5R1p4pg0QIDrfdQs2xgmsATsK317
iWN7LYP6uUc/Y5CUWmXw09LA+fY0g4k0tgIxxZB98ZmCimyEd5P4aFI82Lzk4qS6djStb00Pli2S
YKuwj0Pn7NPeh8Nro/VlhpgStNM5pxGLSWSC43Kt5nZAfbLUDfuzdwqQBiHUeG72R1XWV2FsXdoB
9FIxvYftcIod0rVctTX04crnlS5z0ycMoFv7mU5TVd/mHGMlW+wW00tuuzdBrpUr3WlW/uh/A3Jf
zrAkN0E+k9Vww+yroKyea11/thWTI/xYFUl4DrWpZciTQqs36ZKsuCTUUJV8OMhQFmgviXs19GwW
cG9LL3jNkuJQ9t66IzTNydz7LpR8bHoRbaV67jVonNiPKlQnAzaIhH1GR0SLJyMEad9Mlbcp8nSc
YjBj4uhUpMU5rIPuKKxIv4fs8c5OdJUF2S4i30Zq9l4nEnYpc3z7pbZqKdWCGkuXRsHOAmeZRt4t
yskVcpy7afbLW4LbmHnr8deYltLdAtVYNK0uMUGUp0pD8e8CAtEcxjNDT+Wg+8coeh0y5EFxgs0d
DrM/+Qez1xzYDvVhMMPNEEzXIaoV6efXJTHfHvOnbLI3XQ1BHREmadxLhM1kXc5bJp70k7FuBwev
MznIqs/hWY8w2spnTceF1iIynPJN2DlbIYpn0/wqIJYEzpcWuh/E/d1qGqMjpKTcqXTgGNVz7+IM
tNpGFK+VeJ68r7J7shj6ONPwb1be87L0L1v1XzepSG6FFLCLxA9xqKqwGiwaDmPCWY00vgptOZT+
WgT/Zif9t9W3a1pkXKOFFEieTH3eWf9pey9Np4qNlHFkT4+GFjWhBhvKm5/vof/JL8NF1Lwdlvqs
7v3rRRg3GCa8RLHoSFgmfSGEfadgCBXa188v9LcNOwZULM26aSNSsWzrhwtZRWfJIZ7jCZnTkfcu
NiVtFl/0AWKleapwi/78gn97+3644A9v39QIFAvBjBLRTmBkhvjZS2//ny7x4xLfqEutkoKHeJfC
CdQx7ODmm5Oefn4Z8np/uOP4VUBwofx2bUgKP+bmZNQLdhMIbF4d+gB5ks1hhKLPjgxfFKSBKyxV
Q7QFRiqZpprOg04NS+XgoQ389aX8Diy7+e02/43a/IcX+4f/+9//Xxq46REN7qB/reLfvaVAP3/w
bv/+U3+Yt6WpBDp8oioFLGsxa+R/l3SR5My/JcHZRGXkArzgdvyHpMv4RbjItqT4w6H9Zw0/kU2O
g+OXESuYtf9Ew4+S6scbSRqG0Hly4DdE56Kbf/22uymNbmniwiJZkhVbcSnhREymwDsHwTEBw0vB
FWwM299oNZuLwKO00qE+NAmbjT7XofqoMEFJCh0AXmpdyHRtivqYkHy5ylVPCQuFddla1qaO0Foa
5SqL/Ommo5CEf7n1RwM4FjWjw/pk0LZmmKbgmDMgUvzbTvkTVCVx3wT+p5c84hY4G9MotlOtjmwE
l/Y4gBTGKd1i+83hOZjCuOHUThdFF+8kXUVO/4/AZxfOW65Ce9WHskTPH+2k1d9HQ8PSiLEkcmro
n5Zcekyx7Kl8gaG/xCdAdkBz7GNk1i3pBmyWCVUCsRkWZ57PO6Gm7ZCKjW1lJ1zfO2WQG999qPSu
ix+D+tupwofWgIJmeWudMUHqVi+N41JKexgL3H4820OI8rcelzplol9+EEB0CVPtXAVnMgLXYRec
GqbCaPDXTsSXF/tmz+Qtu6YbX2aDwqc2IAA2BP/TpWyxZxpnBsFUdRjV4+BW64mH0AIWAuJgjNiD
ssxQz1iSy1usVbuRpBiNosYgzw8JPZ49fBpFidk7hoXSTP6ZMORhS7DzKZ2aVRyjyzZiuex1wP6u
1iS70sYLivgfok/asTRiTY6yCoNvG/n73CEY1uo4QiolxxtdsySe6Ogba+gqa+KTNTD29ViFZ0y5
KM/tddfKuxhi2ZB7D2PtgvQwVvQTz3K0H8owWxdgtlu933WtuhcRS0XfouKSkyPXsetslfPuOell
DFMwobzONEUJazYPdgSqEyVTjzUKWJVi2WoCBgu8nsoJn8WU4cs2AIygrQdJRK6KoeCkoEyiRi69
Uzgmm7pBfFyU9FasGDL23khkGZuas84fNbAZvMtZuiUtd0P3cxd3JpV/jszJd1+notomsuZrFUbX
ht5utYA9XKUI18xs56av7EM5ks+LDBqzHNoChojESh+GGCdZlIAaDpCYPOkwccBntSzWMDA8FHl1
3Tp5vcmG8kF3fOsoffaHyZR1s+PmjNp7n3bxjWyqQwtda+iNhL0F3+6p1ojAtefcj+aNYcAls8d+
0wkkWKxRVm7of09u0R7QA4sDBCjczab+RJGdrvVSYRAsxnRVDIKaB9PeYBYvRYlwmyiytW4NJKoE
Fes6hgakXxFOlp+LrNy7oSPR5zdrBHznajZB4iqXfWUshnR4R/nKkQmDoAj0NfOubRO21qmvdP0Y
TtjgZNTuJlhi6wxzO213wK7PDm4cw713pvrAuOYM0GxdVEy0fXWXtsabmcVvntX0IPLq5jyFwaUL
h+EQSYPSkjsGXcGjHkcIIAaOUh0kmhbS/wN9Xvet3DVpli56RXhqkQeMOiiGWzd+C92oWTBjRoeK
hbYMuAPwbt/4XWVjSETDTjY0jn0ioXoTIPlQZivd6l9C6EhR7d67gWARCjdBY0vhGjBaCGkD0j4L
8CwU3GW+8fjyRho1MFFiHW2189BNkOSkn+5A/D7m6B2WgQq9I3fUZsze2X5sYApwxLPpb/XwazTM
ajWAfwTKxIBtlHT0APfWmuY+EIYF7SYs6Dd4qSAAiT9mpMo4dFpX2XBv1+6rKvpVa6GaibvQOZUN
iq1adpep7eBHydu29p81yVZ5JFA8FzXyqbzf9UG/FAqJSjTuTL8/5Oji/4e981huHMu69av8cefo
gDeDOyEJWpEU5aUJQhbeezz9/Y7KdIqqzvqrume3M6KzsyoqBRLmYJ+91/pWj+N3iqod0tZlUkcI
3WmXjLV1m0cgt4lhMol7ytvuQyOaXXX0Iy1W+hLWArDZXKkymVgHlRsH1TF9msD0siWeoUfTAmDY
VGvO3g48gBsDtQBWuYvK5F2Lbb5S9BD1uDID3Zv7XIC4rOhNBOw5gbEVLVv4jCzPQa4+0tDZmIE5
zMdIOkn6AP0+Q19k6qJiKticGwMQJw8YQ26/+sSSxTXde0dT9w50VLFDOQ1Yuz1WHLuUPhDnNDPq
dPyfRo7SQOvfkNi1bmQ/SSQV5pIzq1lYuiDd6wizsvCladmrDyS1BU2yd+jwoYDUp7vMizZlFK3U
Tr2IGoy0FWY5IiZ8mpNuYLLoGTFNGKZfWNMdCbaCEq2MMey2GgekqIbHH3ePGRkzSp7cBYW6M1q/
cA11vAq74hirfnSRYlOe+y2HmTqDXUscbybfBnCRJTR6J54iOl+aRCPeSo0tUcerti9FjXmtFyCj
yAnGSgJsRUX87Q1XBrym2KrfYWFYChKDmHdkIyP1ICaA0RlaSMpWRHhppi5Mkx4dqZUnhXEnDIaE
uDKnJfkZcOStSgoCax1IDrm6xTlGzodjHIcQzWOa4hdUg0usOahKkDjOehuo91ga7UMIRAsDDKNv
yMFty8sJX/tMxYQIHa449WG56zyaORYb0oUlpGtGNZKqoy+7EBNGjx2XwYXr8HACpcH6JzPmassP
kk6Iyc5IZattGWBsgS4mRb8hS+ND21sNEi4xD1QcjOzFCwQSPkWbHn2V7AzYAB7bYrPRrhu417NQ
s7CgaWkFo2mUeH93EQgtfeVDUEUepkAU5cHya2ulV+1h9JV7AF+gaXr/TbGLcgb+k7XdktlsBlvb
g1om9eouNy2PnAoVvctb6GsxuSEMIkMyfn2C5OZ53ukL7mvmkGPE1loe3FYln9Em4cPj1B0ow/aA
u1qXSNotKUhIX+iCYvSDcwd9aNw2FndEbyJJNeiRbQPJKF3yTfatqm/KcVhVNb0HJyxvqsGQQVqq
VIe6qG2yfu13CJiEQIQWbUll0ogYJGaptZwewlohO1cL3FZHRqoBRFNb+HRwvEa4ZpnXHRIqAc1G
IdwEpA0iegOplkcLlWm/5vWuXeJwK6Jw3ZghLqEWmdVoMLwl43cmTw70OHXbmhD/pCmnu4+Yw+Yd
zPquS+6IlIab1CJFRkmX9QhZRM308rmKhCPNEA4yBCouUUUCLDSuQjXf5l00rTKSM+QeCAtv/Ocs
iC9AcpCdWJPEEoQpai3fJtS31k9Nnvbc17q3BagDVjZF4zdU/XCBBpo6V4qxh6qvsBvrdUzJs6eG
4mkZWPpBeGoE2pMqoIfyyR6cp1bmNWwr0qGxgp2U6Vua8ObcYJqBwzJ+G9W6prEpVQst13dJ5ftz
Oc5HZMSA8zNVvS5sDdmYirTJDMuceRT9KTj1M2PE5xiQuOBi6oioRCd4fiWltMO7SbENF4UEdZYx
XpCRg9w1QDvgdDki1ZYIq2RYsrMg3UpTd2EzrcKqeptqXiVmfoXlASdgrB30sKB9Peq7vE3E+/up
B7k5VVp5kRjttFKjfD0iPFEJ8czAGTXUB62pH9SEUX9Trmpgel6cgMhg8D2Ma6seojkxBx9eT+Gt
xCh3WcRHWPgqX8BysrU3yjdVICF97vZ2C9i+i49SOZyqsVyVNIBSZVhQNK+yMmPBT6x31SeFQ4oN
d0QMTPBBILbwu9JUV16RbZNgHfvWbkyZPisIw51nvbauHDs8Zm22zCsWdrxyg9W6TQ1cv+0EXbgg
+zJ7r8NhCXvxiMjnVBndvGlHtxqCKxTMi5Dc6NF2XAK+dqFpvBjxI0OtFbLCk5yGV+Q2AOOQ9a1R
Gxgj0fTMy9559FpjXYKrb6tRZ25UXdddsNPTcBXU3UeHmVZDjDzJIoIvV6unPLLpqQxQ8XQzc2HL
MLQYDAtOSIja9EiqW/WLv+C/PQFhzqBN9a97Avfg0//A2f/r3/vN2Y/jwhDufYeul6xioced8WtX
ADOXYeH6dxzL4MrqMAB+bAtghxKmGtpy+LxUmglIJ5vg//4fA2u/qlgWNw1WFRul+19pC+if9o8v
HU3TpoLhZ8maauiqddbRrEt44Gj9xFbTvkKfc0VZYsybBPJ33403kYWXm42y7jfzvvMXXQvov+73
YKO2aacr7jT5j5XZ7OoyZlBXPYV580xK8iYLgl3reU+qHW/VNoTSY0mLWtLr21RK42Vi68xOfIQK
blYpPR0D8iBk3PGUYnidXSuXa9LxIKg0xM1NNvsYduOGGbkmEv/hMlJ1SjJDrfS7OotXVcrfloc2
Z0ScZrvxCkfAIJJ66LPnofQaW/J4QW4NmDp2KMD6XPh71zHiZKR+Jz2lrlVTo8D7Q6FGMw9j5iLO
VOO1jz0eTmuj5ulWTZmAhGV8y07JgVkl1sxBstAoji5cIqZsZnzp1HY38xvIKkxAXScfX9B7iWgi
NCPJxNJUwKZV4yGZ5UPzaiKYx8GAEJpQG7487FCQoHZCFwGVyZVRN+RfxS32UKShqXXjoe1i1iWh
Rqo7V0n8Yh6z+1w5PlP3TIk3HnbZzknv2CEznmwVQldM8I9Yayn21qoWveRYbm02AIPw4OoS4TDI
E8Jpei2VbuvDwYkN5y1kYCw8vAn80qG1WItLdWVi86WLAqUI42+KAVgn7FbHEGxRomoYhOvA2zcY
htN4egvaamc7BTAbejcg4pACWhstl9YS6K6ZAp0Y34JZL60wwivbXIaZfDAxKgd2IENYwbtcl8aJ
WghQtM4ybFzVmJx94qRQHYvtthAGD5xGcCULU3ijTdKISNGGk5J9NJinTcFCzfJsqVfBTTiYlyJ9
2bPKFwvbtUSatqehglaFKztvUZS0aj2XkvghFM5tK4jQr1p0HfQSX3frG9cRRu+iyB/Qjn2MZrPK
y/Y+xBCuhM1Hioop1aRmifUloBmGe9yRaZuFwlEOq5mPmSXOnCtNpaN3tzYG9CganisM6c1EKY1B
vWiNmYNhPRbOdcnAw26G4V7D1O771lVjTctUM8jp9Xa8ePD2mAz6S9ipNvbjqRJOQiI/8q6ZB/KU
bdOg1paTymC5lHjneHoULOKiSCDmFcCJUOfS2qJuGJWLvm/dIbOeEKlL+N2793SwtHk6wHEKca/u
AsTXCztDR5ZAKQiEbaezGdTDYbsJNRulBpOmKcQiY5BjEE2XcjjI+HbiDZFZW8vQNnoSvJqZc1PJ
4ytzXpzvNlagWoKHbcixmGRh3facOmD7HMkuhifOWqbwUof06kNDqAx5HiWvnebf5KBd08Yipxty
kRE2d0C5lpVPmawWzSalpCzQzJvg9CKBvuvMEXZSXV05tXPLtm1mPVD0wKVbd3Cc5Fa+y/uEgef0
FjX2HQHAV02fBfvE6J6VMbgilfwmqSJ73irNbvKcfh03VPH1uPGjOdaVeRAyYUWGvZdSdA7OcK+o
6q06+C9Fe0/pkS9NQ117hmJve9nLFz31xjzSUYpMIcluZb/zxyhb0xJA3QzkOTb6/iFUeAb63JPX
+kg/CMAbRS7b1vKNqXM4U/TyvqtRP45V9KFzOhKn4ZmR8/ug9eyFM2AtBKQJWnLEBV6yEGqed8VG
tTlKokXiKcFzRs+EVfXK9Puj0bxVhbNDO7e1aLFoWnRpiJ5LFaoMecmHoiHZ0v1TU6jllbwL6li/
aFkQoPJPaCDka15+rjK2L6bo8Di0ejSYyzqlXaPXrlwwpIcGyCKWHukHKUufdpFH24hPpAstgxDc
D27Pbj9RW9cxsFqUaD8Xk+g/taITNdKSCkVvCvq0uu3SoN3ahfNuCVgVgeSLVPS0oAlfGzS5KtHt
Gml7eaL/pYRdsmxoiUl2sU1okdm0yqQhPA6T0+61NOPVIvppKY21RnTYSHM4xLTceqma5l2cbquE
0KEiIoTSE+1ohGhapbkhBL09mEXaHk5gaU9xNzgb2TP7+X/HLp8+euszchQb+L8usjZ18v4/+cf/
3IusnR/t9L//3V/HL8o/ZFNF4oQyQP501zLd+H36YjB40UWyqUbhpJhUOL9NX6ilIBqRYMrkBvCS
zszkn2UW7Vtud531ifm+Y/2VMou67Xz6wiNg8wE0GaATn/NsIilVoeHRxqP5NhJIY3UfiYPHw0f4
zHK1NqXxLqgiNpsEBCOUcEcSkGh9knbXkTRNL5Hiy4VTO8eAtR77cR358Q1zhjWtzDkbScLFaBj0
6jbQ8L8Z5o5H2oivMdoc0QBgbpFWNfKL2juo2gNY9hBmS+yM25atWBDsCYTbE64REc6uOzi8sF6y
7nRk1ZOLQ4eCoA9ln0xoeOxoQ/CXULea4HOad4+AqA7c7VxGzTiBT7L8oybf+fJcl8jo0C9HviSJ
Lr22wt9I9URjyEtxlfSuph9ojQ0F1CLXVh+l7piFBGnSqQQTKOxj3n1CiI6EqBj23oIvnwKepSGV
tPbaS/NDTvxGQnQ4IpKFp5fAZd5snCIexhySedjafdhVuQooFmp29ZkpI2EcNlWnLgvi2IDC8j0Q
euIVZmc4aWsYB8aIZYfts+kGClEX5IhdRhN6sqYJoajT523ILOgJhLiTabNI9DFEpugHsld6rOSW
1m5PM2YgXSzsHAJHAzzGnXPXauXDaMSuNyzTkoxu+pdSeOysdF1F/HSF2AGS0xnDxBHJ4H0GSw+i
cvFRSjk55MZ7UlFrOnS8UJ5i3pkOhKJsE3lpZu82F39AM9FBniWyyEwRoqcAxGN5nU6nSjGAvCBv
usAax+faG+ZDiAhNfuztJbcObwhSv8kNM94zYuAAW2Kfu5c7evwwenyscgeIKsRksmstnsL0KeQS
FFm3TqPnOEkPRvHskGkuS67tlMsCAqnkrIR7K02wtzrXcQ1DNytPhsdESLqua3Tfi772V5nhzZXC
XGpYPEKDBCUpnCNwsuZGlM4mHwSuSQeL/I0EjtA+JJsBSCUnI4hWvkbbvPfoIa8Ve0T9+lBUT7gw
pgjwlqQhUutdp7w2EH8Npv7o8ObMpYDGT3UlF3gJXnpjqdnWhUqPuG6guXb9e9F9eltq4EPYKFsL
mTjZv61jnpgSnUwqZEe/UMrqSCYqF8FYRP1l49iLvE+XAw+DjMEjIU2vIx1tVRh0+wP63tEKb6Dp
X2fmjhOpJeOF3uWuIakYneOFpI2wkpwX36hcEqOa8jBi55aQqY9PQGRCOXMNL9vADF44REo6+lxL
76t02pPHd+qUbq3jL6zZPxnMQXllpvlR6+6sNFxPMdjsfpnZiwrVo4RFPKFsw+ge8iKkO5uEaxrH
czS8bA5JYD+VwdsUT/PWHg/xwEiG+8kH8F+q/RwSQl8FtKFfY8rFNLslYTz2IG1mC3Z6lTXLrFty
dyNfzI/vKt7OmO87dBCeuVCdq8ECeXhymq2ds0ND9O1YT2N5Y0wZjVh5r5UvHvLKVB8w0KToi6Zt
3h7h0C0Ati2K1A3Skmivx9DPyduksrYJn4O3SiZnbVq09vHzqAsFrTxVHhyvAniBpO3JFliWvXrR
WPo6dkBnkWz/bupvbYsKf/CDjdljco5Rm0l4ytoNItyZ1lxYyR1Wq/us3Ob5m8RDED56jNNAQdv2
3OTOGj8Ma2OMa+jXh0i7Sptjggi5SJPl6JCXJxXxLXuyGay8O11ybpRUuylKMmYqh35gh/fhKXOe
6A66XeijzZSJx0VhLFvBwmT+ETA2VSF/k5KY2cYyxYI8JkxzTLfpF9SaeIy3YWBgSCN2oVJw3qC7
DjLwX4wJwmLjg5bMIeNp/SswXvBZw9Yhrdu+aHk/TIfJWFR1NZes09AdFb+jTwv0YRHklEcd5tZe
WXSNCzbklgnyKaQ2wjpKiitujnub6eWA+aqNb/wB3XCImhGqqIbtHjHK1Knk71wQw8bVwJ5pRZu6
lsu5HMi3oeKCA32hdmKy3nUMuhIZpTpjNT581BK5U9sEc8sbyILXvflSY4K/MpjxuRJBp2VzNPSD
nkqnQbstLJjZ/lohNbR15SFfqObgTmXxnBdgzct9oU3vjeSc9GyV9Lc+/hsdzGZobztMorYVL3ol
Y5uYjM9eaN5jcsDja92Z5R3U6Ee9vpZsHWXDcKlg+5Jw2I2JtIY/slQJKZygHyj1uCh0EkfDZdcb
zw42tTTpluFYUsQ6+0jGC9dEzJOAdcJv0gWcAd9rbHQvxvisBs+eCWRKiZKbwcov7V67bYsArSve
sn1mazErCB8YcxDd2pFHXDfjhQVzH8Ud4mMyYpDw+Xg2thVDKF4UDZrw0Ushmu8sT4N1qOhzw8ku
i5T9jP1S5ljosI10mX7Cz5iJ6OJhFSgZDU/iQ4LLsVxM2bNKnMSwwsloxg+d/JAhhmCD7sCAt+8y
ug7ANXD+4GIj/phpWp7TytnVXr3XmkPUPBY4zH1yuxMylVRrVqdzFfGHFEgriX0Ni3jle+BtVPa2
E/HEmJH1pYz/PyWDNgheE3mtIDq0jEvB6Cp17IrTPFSJwVGH+4ZBES6VvKIBra9tf43GeUmsusiD
QUBuFv460+cVIIg46/CUMFbpRuJpG80HWYFDEHh32xLDAk6c9yjjtsgwAZLQ6eZd2B1sSVt2KveE
3OrGGqzss2pI3XqKaAlEHoaJ0vJp/8a0hdKlV4IYDN6ZX88Vczqhzl79UNr+Kq/6OYjIQR+EOk5l
U83I4QwLMziOZEgR5stWO8FOGQlrz4dk/dcPgnvCQqeg2RTGZyogTlk36h7Dqbi7rbsb8rR4yv7i
IaApaTBELQMsBeShs1I37ekNAGUbmOgxtCxw8GCsL37ZFf1L9tA3hd/Xg9hnJysCviwZOQfRC415
D91LcoaT/269ms+tFyooEe7xrzdex+Ejr96+ad5+/Xu/a95sS5bRvNHetsGXGDb7p993XZbCxReN
b9Qc/O+fmy4V+JmNkfufO6vfN13KP3S01TIiOaF71dlF/QVsLbX9+aYLWJGM7k6wj1Sa3OIm+kFF
61iKZCSKsPop/mNSqs26rZiCRdH0hCafmGG1uix87X3ScPerAx1JI76lb7WOFXmVKMpciynrJinC
HOqkKx8rh9m0G99H2qaXxU0v9Xisgoc6pVgI83FTkf2BLx95Rt7XuwJGNC+AXSWg0bHAR5NnfDEO
BnuZ5h7v8baBM51piVsI8HQIgdqK1HsdInUFjnZbsCLMJEl5Bdb9Egh8tQEYw7fNU2S/4UiBrQ3n
uhAY+xDooqkZ9wYcDQa2yPh1KDUwsrUwrNxEYLNTAdDuIGkrAqmdFfXLWCuuDWvbCf29LODbXk1V
iom/gsqdtOqa5Cm31sIdDomO4SJB3fSSJyfemiFByVMaLogCAd8joN8p9G9wcdPSVwCC5w1o8MKS
D4mSvFawfqGeXCD6J/QXmDhUjX0g8OKw7a8LoUIqII8PTfWmQyIvHYegTpUwGBjlojUcCWi5Db08
G3EWCpw5MYg3WSVts5iNmoSkRQd8zlz83hP1h6mUqwY0epM7QABgULB90Yj9A5TbA1KvAKo7YXMw
AazHHnN/DaYxdwikJCm9x0aBv6+jddu+RpjAV4ziX5iP0m4cdrhln0GXrAfaWxLsGhNfWjtwodhC
xQL6PkJ/rwUGvv4EwkOGl/P66CfjPTTGreyAmx9gyGtG/zKY2m0p4PKTB3Rc4OYtAZ5XcuMlg0Rf
ONazCZneManZyBskdoDKVPDr8y45VEnzQDj4WlISaTaEsO5TQb3vwN8rDImhGciLEEoA70K5F4Er
ASFrcPMNQdAfQOlPVrEuBFs/VaRbZCQojuojbv6FAoSfsf1tUjQPjeJ4SNJS5gCC2C+D7vcGw7VD
1l2ZutME7l8h92gF7T9NAiQjzVIN7j083zg+scXKBARURbeMxgGWA3d6QIRAJaSORAqMBX60jrc/
xU/CSBU8FfEDga4dM+IIas06aFgUzZjsy4DAggCRRCYSDAaiDDo93Zuxf2fJJONkF/bkPcQEHzg6
SBeyApUZxG2833n1ONA+uG9SB6wSies+/goXZP2t3YZrzWvvSoVucSpEhCJ1oZbU8aKG1iPViTsV
KfE61iMjAjC4aMJ2MmmPMSEOJtMaHdNeSUQi5lUQoqTF4yqarnLfIAKSJAiDRAixU7FIiDCHJ9+f
DuVAM4V4ymgxkSUBlGVRtu1OHUDRZD5hZ0okzSU/OrZ5uKnDhA9bWGAxQv8yQ/pqJQO4DnyuO1YR
HEHOBG4ZVMCj1ltoMMlTxwvE+pBhycTJiZq26BW3xrw4EnpSKS0kDJ0YC4J9PLyxmYEV1rEBKSfb
NIXpgmsXIztss3WCHphIwhurLG/lJr9SPByPjXbvWIzLIoMuDguc2lR7saRF+MsrdViGUrmMWFyx
K7IjMrMbOQaGkgIXCjpUjr7krRAfAO5AG+fJJLkYOcg2ZQzpEAWnMIl2SobKzYz2iYI5DQDvqvIg
lvgd9hx7XrOwNkizcKDtUr7CiIzLjAhuG03p2gOaQjmNyCNeNom/cij6lxiaaF0NxfOkwdEvCvuK
yqucs+F/wcGSu2pJGJVlTTjdqwZDiSp+5jCXGGqtERo82pK9SZzpxkDZgyWrCwEn+M9yMK7yIHnq
6g3GkSU5AmjuwxUJpQd0hFu6LlWbHTuZTYRzX+uCfLNm9BfP7AHOkA9xA/BKJypOdGNe8prUa0tr
ZmHuEgl7DR0LjT97l4TMGwlrFXmYi0p6wc/Af8JZDADMEifSMSYtYtYWgEblfa99aNNjpLGnhSty
keVAodUOagiRQGN2RQjQ1qjuyMm5zNk3E5OxafAhhegzfLQTteyvGhsWJZ27ruqB23iPMceeN3hX
++wYGRvV3ncpmTpO+zzq4BjHyjVybMLWZToBs24kIDUk3Q+l1AKklS98RLUl/5ZhAbK88d1BXr9I
rTs9LA9Qb6IlqsJVZ0Tvef/uFAVnSQmviqmKLpwmx0yb3hdNPaHp1u5yG6G1Ktkk3ORkXCRINopq
gDbYNi9j5eOaZvjKK3tXh9kr7u2VFmaoXhrOHfBd9vr1JUEx+0kyby0bkU9nX5X452cOG2xeGiQ0
DvJdmlRrtQVUJYUbzcK9FrNTnMe1c6Cj5e/DhoRgZ8zMfRImtxbUet32HiNF20xCpTgo4xYScbbq
htaFBq27o1yar543KTsdBok7oqPMpf6+N4zqwvLNt899iZnhH0ZZCqMiXEYeY4iuFwodjXxrEMe7
0Y6uokijI1cBbGs1NMy9Xh48K19EOg97Tv6xLIKQK7KuMNTQv8Xbe2T3qH3k5CajLJqHkvXQkafs
dN7Cl1/imu4oacse3HfLrE4pHv+MNOaBhkKCeD5RbpiJEqk4rkuym4NCWVUVkksynbvhic3rfIpb
DHgi9LllqA/XTj0NVXDZltUJUvEcxOk6JC9aRSe2zormNozCZ4lQNQvJfyUiphOypgsROh2aEpIr
iZGuNkULaMSkq3pkVOvlqeqaS1+JbG5F2NtG5gXPKjuK5SRCrhHzvhci9pp0p5VCDraMc9AjFxv9
8WwSkOcAy7CYItYkaPeMyqVIA1cTrmWbNEW8UNDVkBIalX7ylXcZ7L0zpMzeKix0FtRtwrorkdrd
Dnuiw6NZ29cLIOTcKZ2xnhgOYaIrH52Us+FF74PFKC/0qsdR69xUpISTFm6SGp6mjPhIEY9JE08m
VdhpMQ9g2JxYuSDp32VGuLEF8SFC7J3xtvHVY2ziiLOKW1zRi1wOHwDXAIxo8Cb7DXPdbHg1y8dh
DNaOiiZRdXArdIya9dRcdSENcGulyf0dQYL6rGLUzzsBFAUAmQ6KG87vQXAH3anbpa/Zc/+CmvK6
q+VkMRT6Y6OFRzjss8aqlrYt844bgk3DCNuo0yWxUHT71mH1ENBZVepkBfz6rs6Nm9qDi+lIaweH
oKczKFDRriHnldNdqTF01OkG1rKHvnBSkWMjcOhzKVkpuJwXYZUDksvmQV9NWxtxaxS8oollYEin
sQuNO6ulVR8WEOVympL0TrErGgfm7TdRotKX1DSBbuExhzbG4IBpZu7vspZrFpnPXeI/VDnmg4EX
djcqb2atOIvUkxBtmSTmElzDzKG+sAa6ITWuUEWenhqGLiX3/czQw6e6LXZ9OJ7i2n/OE5apuPac
rdUP77g9xkWTBcwzGaaT+BzOszC8HtPCpL5Dg1pnytGK+KFxR5It6aUkhFGszuDlVTM5ijZjpttu
3uHzGCProZcbIXeDOxrFuUc+sYSDI2MrUTnPTaXFa+LzHCClU7cCwzG5fQZNLOrp0ciCxsE9rGrw
J22jORTTkBI1mBFWp9jSnirzOWrT6y62EHoAe2gD8CdRXrum5zEOJig3D7J0OQlIWd0BpLTZHRB5
m9OliWt62Xm1prpR1tYEzAeZrzMza1Tx1OHbFKTdwfYmxJZIQu0anpE50tAy0DBUK+IpbmtZIv9o
XGFhYNb+VEn5erAzQOjxtdR/OFIpuWFZkhjR7SCRrSRHhiDBfGrso/e6Q1dsjUA/Kl6vWIh0XMfx
a5G+e6GzRNeWMsmGI9S3ZJalMVoBOKe0qlsmCJCY7nux3Hj9hcTI5f9jK9yPY1UFu/BP+wL4KVC5
vv3B3/mlJ6AwUMWpxrafLFM8bRp2xl87AuY/dMVmc88Cze2CFfQHuZvxD0yOqN00B0Gc6Br9PocF
bA7Bmm6AaqvQMJFf/5WWwFcPnKWDksakh7nLNixQ3A6j4B8bAmrfZ0QfMYccTTgklMXEjMBAOfjs
9c36l5vkf9mi+n4wMRL+oftQx05vFIU4GEtAbQ/3YRhuosK//KEx8wdtwzNw+m/Hocuh0zRUHVN0
QX44jlmgbA9A084iZz+mZD1ejMFHTO3s9XeddsW4r6DjHmz+5LCiU/hFOCgm2lxrU0W5qKJJ/HpY
y4tTVORMgcEMUhJoBJWDokEcTQ2juEBbEYIUyzp+KKD8lGO3qJLxT1zS37yxpqEpMNVlDZg+XZ6z
JqCIMCilRrFB99hbOQkf0TEyVsp3E6GCf/Z1xb3x5ftyMNWRFUxdtLoUdJdfTnPV2GgKa1OeLRb7
/W6x5/fFkv9LZ/vdw3J5sbq/WKYz/jGd7d4Xq9lqPktmm9ls5s5ns+WM3zbit4vVyuVfref8w2Lh
LuaL9Xohfv3884om6/dPq5mKbAkBg3V281WdVkhmYylEZ+Y7FJVzX3FuouxZSd8G604DAG2i5fqT
Y37rt/FokxvAo0wLD1XF2fWYaO9riUVyizaLOSu7h93Dw36cPyzz2X6/5Ndxubm5mW32m2E2e0/n
s9dZNzt0s9eLy5mbiFPl3mf85s4P7ny75iSt1x+n9Wmxbmen9e5u9ycnSfl2D39mDrDwqIbMJ9fE
evHjo9PRNTFzVYfqSXKTBzBkEUZNs85Iot1qofTmV/AjZGSqi16S96DxqIdYX+ae7ATHn589VVyS
L5fMsTXKXG5kEhdMzTzrm6tjjNvPQATYMqOotV2dvaEIoFnDRiVwB/1YUXvmGbR13uApWfb2sy6v
BUNzgODamepc9GVi59RRFqX+pUQ6Uu5sw8Z8/vkn/f7YfSYm8NTR/lXQ1Hw9a87fhSCcrWyfkRC2
5Yh1Rkh4rPPn+z8WCfHtSrCikdaga7yNkEVrZ1fi72QnfJtfcJ11Bdk3YR5IuT9b1z/ceWi//xOA
B3EQ1TJVC724rNtnS/TfBzz80bexZFr3xJrYPPlnJ+zvZWh8vyp8B5lfmFc0my/19bZT/v24CRHL
wNXQEGkxMhDH/+GS/CfjJqhlTE1TDHAAztkiGfz7USDfr44YLFJCmQ5JttwMX7/Y3xssfr86WBFA
ibB06Spiu7PSyqnMQTUSBouireQclfTq54vOH30Jk/euwVogs2Kf3WJ/Z3Bpfl/Y+NG4IAg4FMva
eXkoAfiKYWXyHebp7E68yR9owc2eHp72++PT8XhzvLm68WdX/uz96v3y/fLy9fLy/v7i/uLx4jA7
8Gu7vd6erq8/Tm8fb293b3d3f/EcfA49dYPoH04FBezXC/nToef/smxl0T07yFmd8/fGt59F6ZeX
nWXDNIFPBo2CV923U/27HjIs63Y5khioVolxJNnUJryrG6oLvaiRukySvnHMXl8hEyG1Sojp6sm2
7tLOPBRjFzyDZb2DHgADq0O91rX1tICdGS9KJPEv3pANS1VCT0+r+hE3jr8z6WQePxVe/Ckmpq8J
9l1uvdFcRidgCY6oM1x4igSYYtCb68K39Wdi7nWcJE4h0SMBV9sUrU5DxEH74PW2vKSJrqG/t5ps
3ZdNIi0CvQ8euzACC9dqI1A4E163MY2039rxTi4FNSs1zFUQUFG04+gwAoo94wop4+DNfG9CQlar
gXZpyykZGKlj4tCxYrCIf/GO+qw5uBCGqqgIjs7WvL9NsRGL2pfLfXacszs3gJpEaii1jYpLW6Pr
hdSTydLc605S7KpQGr122xJK8fOvx5by62EtW1cNQCBcWkXhj18fmGyKVHnwoVuNoF2rGOnKUF2N
2E7IbEA0x/UnQu/w82N+J/aIg1oi2Ic8K3bAZyuV3TltbJMuM3Mi51CV98VnJoben7QCCyNysLY3
D1mi0DEpQKDJTDgHWyPqIr6ocVEHhXdRO+2fLJ/fS13xqUgN04X+mLL37CVA5I4VIRRGrzchOVbb
q7pJt6aTMZlOma9ZqNf08TadsmNM1DqDgRd+1MPPT80fXg62UDz5ssam5Owd0SihP/SAomZl2s87
w1u0+Gt6hjcdCa2xR984i19/fkjxtb7ceOJr/3DIsxtcN6MatjKHrLxlYYQLkjIZILwa6XOJnfPn
x/r2Cjw71tndBj2nqUvx9WrVTmcZE89AIang5wcRP+T8C3EFkUcgklD1c01DkVRJVhboFbpOmOOG
RZnD97SN1c8P8+27/AIgY/uIToMwurNLFQMlLvKCrZzeSbe2oYNd7Ktw/fODfLsfPg/C39Z47fBn
sT37oeL6j+TM/cEXI1uIAgXgErWqfvZ0GiqoXwuSwkyBZ5w1EsJPX3v5+ff6TD77cpF4+kGesYmz
6cvAUPr6xZyqCfXWGCAFe8vBXseQa6Fqoz/zGCTryrKEW0ryVKBtSrmCSMRkq9j2DVTt9mgaJ6f9
k73lt6fgk4eGoIZeCTvzz8XhhxP97ySOqTTTzm/Rs6Od3TvN74ljoHtJcrZxKDkxQQv6WBYPw28R
YaoFWJ6I9/pStpDnaFHkrUS8l22jIfwt26uKTfIGRK6XhbZk1Xm8Zn9P70o8+u5myEuxt6IcNUJi
gJ0NSDIoy+QVvCshmP8Mz5pa56kYpJsQxcOq0MwWKaN6EilZRjJO/4+081qSXbey7Rcxgt68JtOX
9+aFUbUN6EADGoD8+h55FOpWb+lKEbdfFfuoqjJJYJk5x3ypAzxrU+DrJ2nAbgxK+6lQRJdlGWER
QZ+Fz6HPlD72uurotri/MhU+uDWJ072spgdBXAVgbfjjf6VEzQ2cWqVmmBtIHfbVopxP3wVswgbm
n5KfbNKJcO2R+NS5FRF3JD3FDrxnJ1D1thpJDv0r1Yl9vrrpp2yGvGjsz/4S2dTKPj6FFpa6v/KZ
rFwQ4kDwCtcJIUxDWBEGis9pM5PK85srC+C/aIv9VKCRWYKifg+M1b3YGvDHoPvXoAPrYwrT79c1
KsYUpSAAoqQRALDJK1JYf1Ms7OaGpAYssLnffhVZONz0El+ZTciQVQT6ULQwg8l1k19jSciG01C8
xKs0hK6UWGXF4u6d1clYCcjFutagNU/agqpQkc/KSqOPdhJA+8d/J/AQWZI9etxV1zhE3aMg75vb
arTvl3EO+o1ng5VGrwOhDP9bdMtAEmdu1vVPsic5giO5PhG7miXUYW30VBCjAdK0xeLMZatQQP89
WybpnM88wo75TnQM4bz1G07mBjsjsJxNDsrkVFV4YP85xmWeq/EwqKiCrOFEp79HtaCHWHbshLyD
J91ks+TVuLPd+ZMxfLvzmna8DcBOXUdt9xLZmX2DTozJT4y2uGm6V6tgYxYBWjpiwZiB4Tho9nSd
Sj0XP8K1mH8C1FyuvCr70RW6Uhs4NsUJf1yz7SKxHKsVHwqECUIUqqLxv+1I2cd4jVElF9I76Qb9
9+Tjd+AtVeybYs5DXJ5imzmjIFiIhVa5EDU8xYV1AaS5tzKBgxUU4Dz7wZkO9mC+YdN/IEiiJC6I
z6x7qXjAvAfTuF88WTJNylXsJ2+CobXGAEbqQpx1jQwPAZG60CLaJtrEk8AmW4ThfLsYkFsiWS55
HmEmEZFNWUTpvXTkti81+T0IX/YWqRzkxbSAaTDdw6GKhptIz+2Vkzjeqx3wUHTTylWvS4wixULh
7Zlc7L21oIx2ycbI2W69h3GGGCeJxAw+uU5UvEVgPbAeTuafFFMJjipiANhmJiDDbOU5j14ZTzc1
bh6nl9O+aiAWmeoSuoLO6toE5S26v48ey24riluRhw9Nnb90+fI0CWfbVcRVCbPc6zxmJ4vSBvA3
XPpoq5AA9AS3Yd0arypyPlgdXEjs71bsHoaCxSZ2VmDDW0a6B5R52OP7LeqsU141h+JC9fViwM8I
V4aAQAH100KGgIEK1VoFLn4B9o7cJLK8I+EXLIKtz7zNtrwXV8n6QNDEPkSgkenynGX4DpQh4cHb
h+Sxp040HxfIQD5AmH2Sjxf8dI1AkFCzoddi20hnJl8cX9ddhqaM6ag1vg/lpHeZhCRuhvA2VvHe
5xSZJ6TGhVPtIpLw1hDSD3oGImDYQCqb5XZzW7A9DBT+uBEXWN/a28SDedlgBvb4F9hyxaZyxK4W
TbYnWkTxkru/SB2aUrMK8+1mQ1q1asGDUfIKFPuhGX/YaxaihsTP7xS1h1onqV6oZLbacx/J33ym
WK+wFyPQIggOURQpziJ2N4qd48mU0klH5Grbku/w2ITjk+f2bI1IfN7iF8Xt5RVn9It8V6XaQFc6
VParUskWcPGhd2HbKZw3NUTtETYy8AV4CZlnDtoPRqSdhC4Qen2LzuVOM/BKS864wwyxl7AYHm+t
sdwLHmCzML1+nVZUqGmPDf27nFkrX6/ajq4SEGmP6wDC90KVmtJIdvFNxhG4kWpCjdcuJI/VEYgR
ibmm0kX32jjNiS/kaHf3DPR4j9sg2bkx+4CQWIkdQlOSIWYjEcKPmqdXZtvZVupAEEBhp1MetHtL
/JScEfrB2r8n+B0PDvI5DRLFr5/a1cNtMMp3pw31o9Wg2fdjLztUer4DygrImrNuH6n1Ppp6PraQ
5VVawDxMJ6+FyOxTRuc7b4l+GYOUySILdJuVOYkHwwqFKoYw7AZ9fhUPPfCTJY7OTWDZr1O9gEYD
Ogakak2i10K5pK0U0Wy7W9JASgEuzUOu5YmM0usfsCiZ1xBDskbMrTpBvLg2mGdmsQAwWhOrRTJT
dwuBHCjqisUlpgJw9qMNDOG9R8Hwe7DsMRUw8v6OgAzjHu9VBk8QIhsoFjmQ2adVs/2L6LiiNxrd
dTj8BXFUc1QdLvBG0saCp0REkvdZBuXh7wjGaXWc+xZJ7U1WivxdmGG4MaXLnl9qsHVxEir0lJG5
z9qgSd3QWQ4Nwi99NKXFhzyi7eXdRfB4apfFBWSQhZyFa5+/FTL+/jugY+Tu33t13xG7yetaHP7G
0mhUVuVkaIX1M3lBBDlmNQkNKfascOt3OsGrRQ6k7ipoAmFhvOIC2mksympCy+3E9cnW8gY0rZdc
8tZXHvCzgqdJq6H7nh0B1z7RudlFTYxJ05soHXoDTMdjD1LjRNIZgqo67t8YtGCSY8LjJ7uiMTMb
mqJTWaoSAdspK5EcQZUIi9MEXXK7wB557ao4u5+0Z150oNfHYpiQSwD9ni5GFzTHx5VQpS3ovenU
ZcFV21T+lR3DRU39oPcssIeImmO5QngcQxfJIgfoFJqfJiE/rZYokn1ntd7L2XomcZWMdm1335Op
vO+uU81jv9ruMXIz51MFyvN2lZMPtx0k8tdKr8GxDAP9LNzpSeCl4LOyRh6X2lrJiNNdt7vLeEpv
m9HxT44zlC+h6Ivrvq6JhCiW6AP9mL9sRhGq4TZHT7oJK4S2l4jAp2CVT0YLF0m0O2C67KKYSVNb
pLYhiq7N8T3l7fA9AC5hKBaakmCnWqwvAxFzP6hyUUH3ndb7to1WOAU5+PtFh/3bBJ/jPhjhBHYN
YV2+1V81c59dTUMiUv6Z96am+RJUGpD9NmS/65b4jjahVhWR/+wB14KhAXWe8iPak3jGuCE095UN
aq5RXx5isk2PYGNLJAt4LqjUaHhQQ/+NxNbX14KXcDv0TbOPBhyNdpaDT+PM2tQJqtU2LyOutotF
0kY2Q0TQtwkEdtnOs09+gAmF5J374EKTJL2SOOHGio+rzSm+jFyEsaQKIqTrEh8TtWePupa4iuyb
DBT4A8MUnldRwaYS7Vdj8dQ6+BXJOnTVTlZqQFluvKMwidzVniA2orr3a9Jv68HMP/Xsk+7mkDOG
Qhjp5Bq8dotwQXLlQNQCiOYUfbveDT/cxjoXYfHOP6mPYe555za8KJpLN/sFlDW8q+rxGYYvQTWh
/9z6jnyffIvM4UpOV80wzqch4lNe1jU7h/0ypF4x46j0qp5LHhWWxZMFhiH5NazOmmYLYUKWF3Wp
16sfc50t1yGm6RtiTHW96TkQKB38Xz4cq2u0eJyYFLUPAmcU2rqhO2f5Mu6Bm3wHQdzv9WB3MNEY
xxaOryOeR0ueZ0/bEAq9jlvb6y+Cbre86YJo3YqSnxuJzkMSXcCt8dXlhu/zfbaCH8/dUm9cE3bb
cQx+215ELLsXwvhoxOeSaWRiYpr2Tg/QhBLjRz11fRq06A76tahOvK1EONRZdu6tgWSjdSjJuulI
XiNtsXF/FNCR620tMhzxLUc6tzWy5MLzeXqdNRlui3yWJRa0prmPYzTeSWajELehD4Ox69FjwqtI
fi5Mza6Irlg3PTltw8ZBtjkcBmxR2LE9AV2m73WO+H3wkCSgLi6RZyQMgdtlPXV+5e4DkDpce5b/
IbI5u8JC80bIbZzWUBG7bTsUP2DaOy9EAK1kAAAaLpxYPcsLpKOuE9RiYBkDOEV8jVBFH4G3c4aS
SFXCBwjDG2eQsHA4Cle6RdfaBVpq52513bE85tSfn6YHv9at9SB3K2yCzzUfEE/KCKwl+q9Bx2DF
4SqguVVPMpPuK98Qrn4u6nM8zdNX6eoHJptM8nx3fVqDyeWXrspT3a2vXet4B41M82ki6GnhW9c0
9TZYF8wSRRMDzqzDsRL7IopqRn8qVzFd0+o7gItUc3BzkaA/RjjmAxxAzIbOTw7XshiXnxF15zvC
RgcdeTK9BmuLKwGHyoCGe3bv60LrKAWRwBGoBz/Zek72amXNj0X0L41KpiC13SaivO50bTZha2E6
d6zlxdUNQKTaAkSnbO8b+uXyaLdRVuJXp7D1jBWShWNDCljmNR0vdZXbzcOm1vEM27BZ3+dAZiQP
zhH4kzh/XwOEMTCjxM7Rl6KxIy1nFRrpdl8N1jM5Qs0ReXNEPsJsvod+FAe/yHE3ZuGDghZ9jbQZ
n2Ks/c3InX4ma9pQ6DbdTehn+S/OJqDECBgO0Vz+EnUlyYzy5hdmdc21dsaXUvRJahDwge6bc3Cy
Rb3P6sr9AAnr4VJyROquQXLGjXlfB9SBU4R71amNffGoALWPlb9vAylx8oMRspI6OdA2zCfdrQD1
w3E+LB73g8gW50eYJ1fGX8JL8EV3oUzTf92AIBJ7uIigFRbwAwoM9r63o0cCXS3G43FlSAlMnPwg
rJXIrkQQX5Jg/jyEZSuIDa7nq84wxCf1t3XsywGAaHKeo+GT1U+yc6ram5D4XTifOD3cOJ0j606U
gcKX1K2nLAjz73JZbi3RL3kazo139ClDps1QJzWxFUHMHWV1ACedRXAGkeU6A7YoC9oACmRStzxn
ho/rVfV7FpSx2JFy0XhPpQVPAMYTwAGqYMxdQyWcBmYhWVa72tRSblqnKZ4sjFGp4BJKWYaNP01n
R/LK7yFFH1SDfG7rFetP1M5PkVr4L8lzam5ivyjyk1o1nG+55OuOhFg7VcZx3ufFqB1HTBFe2SqP
fmQXTFIZO4iHp242/pkXy1zTWxcsz2woRFnNRmwEVU8WDDtPCK60I2hhXr11cY5FDSZgpMHb4OQ7
mMl8xA54JVXe9eu6noemsB7nLv5BSUWK6mrbl1n9JU5wHF0Lmq4bDS66NpCIREDrOGeFY5fNrcue
6SsBD/RW+1X82VbRY0w4yntCWfvWxrP7k7em+Cq1mvcVT0h3bHTBKigK1IOTLepyEhZvvDJEcTFm
/Vmq3uyI9hh26hIJXxYGp7vdJDCFMpzYoqjvi5BctwVLMpmVV62Yv9VoffVDeCfxFm9HBo1MHzJW
jLp/TorY3RO3DnXSarCv1JHA70UNhc67YPM2dfe4vuTWG0nVSqZJHtrO/g3HGENEMA1Yz3Ae12Pz
VY1jccxLJnxZyXSXaUQPYiE8N45zqKIZ2wewlO2YjDeyd75zL0SgOt4Cfz/mVhg9OnEdbJN1+XS7
iNZ5eRYePAd/sPVVqRqcTu5SPGWhcG56TY3rM8nAZ29u4jEgvIj8OBK+RAKXwkLVXLsCLmWmvRsh
SLpfndG+C1aKNaFAOBFM5L1A2HlAXevj0s7vu2Qg2GvyvecksDCXq4xydyPhq9+pznFvGyL7zpNe
m3HLOIyZySJsSAst8mYZ1sUWsTmEsMDkEGbLfHl3wyDDGqP9x7pU6K9Xm+ZQSYNTsI9J4J4rIlzc
i3uDxkiLX8E0l89ysmMg7+3vtbLy/dJ0KOs703ImGu65NrjvLAaXmdTJN99rRMg0j//CMHjTDOJG
DpAOZpeZSRbylhGyJhnq5PVxFeNXk1Tzxs8QAsedv+woD4OTR8Pw4M7ZNYkz2GyyfHhABwKpg9Ck
DSnYklhWHyU3qOjqbRlISKRMnY4OHPLjTODolrH6ma7jKhy6CWO7vgYXHuy1ZT0LmxFQUZNMTSQ8
x0UE49TJBj5mK74YKut9OeVTGqh4PU5Jfm9EYF9BKwjvBecbAZ/9fc7wCFaBa50oJHHk1WF7nMJS
74dATrtcmHeba3wDGl7ulIb8H6vsPZ+n4rD0bfPKxPe58q0Pg8I6ZTbgE+bptqBNl1DNt5Yubt3e
k8Tj9WeilwfGwThCXRmdhK8fp65+MbX5LCEnkg+kGKhyDiXBi7VaR98BgjCyy0LD/pyASe/TBNgE
CfSZusKlM6ZQHdQpl/pr6aGBwR8/rw37+MDnea5yC8W/6d0NdzstXkJuZ6MQpq2XeCIiih+Leu3S
kgTlrarEramLdzd27myYt3Ybc7onS8ytM9mHtpxvSyQop5gD9s6mOAZu4GPTycv7wutngD5YMvxs
cgDOiPLg5IW7lS1hD+s8hthlRHjZrWZpbOEc6e2SpUtYPTh18O4H7YNfN8xS1E9N4bQrQ/mQGJFQ
0BFZUPG9bcu+uWeVMaU+0YGmkddF5HPOj1XGb44gvuKuCDIyu5am+B1xPJ2sOYDmYFXFM7ZPnAdY
W7YwCIKd261n41NnYEx7dHGc7PJ5Xcvz0PvfaJaXW5ddNp7CzoJSHeeXutOdH2JJo1g2/ml0gucF
MDyetqZMBVsVMMn5DeGmyz0C6iFdYTDutMUoZa0Wl3nxwkbXj+b8NjN98tROOUy/cLBStqOwf1XR
p5GzBueSkSfnGJHsY+sSWRnYzVNVuowO5sLaE1uYBKmMDU0cZSP1bN+rqwz7zzlY8KeGZRI+S8qf
bcj84WmNFA7eLM9ScBjRMRmzcFc7IOJstW6Q7XeHoA6YMxlsq0ZBGIEjt2/Lad5V1YR4ec60fUBp
bu0mnz+Hoivbc9lQcOmWEU/R1GAl25pnbO4K8RzhfAPgVA2kGc1T+Jov4o3Tyd249ui/NE784U45
jI6M+FqmhjAVZ/LrDX8OcJfB2rRt+DUsUl0nIXDQlpRwoBK5nZxWt3hWPbdU1zb+tV8yhduUJErE
mzlgqMe7ImsKxpXfg6iN+3y2rqJWYISrCbh7WwRzpyhZnTOmoY7cc5FflghjcvSFU2BHjsMv7Lvj
Z+5hHoTSSxZ67ZvPgV1Rsy3dKXtp+rmj6HHGbZZzYbstX7qeQIwYYto5rLCB6khcm3KYwErC12IC
KuHWzbfYiD+mTIebqhAds3m7ZV7sgBTj/tnXXe9vw9WfrrU30PpkmtmKgAB1cERpHUScT4Qh2vZO
S+xyZWFn2xAfq6ONOuZxfIuVR23c4qNs7OhoyNzKqLvJXYHbPquo28Fdl0dP1hKCV2YWhgTkesN4
puw2MPnW6FjkjjnBXXpvfE/i0gAT4uksu6nnmaET8wOzWVQ2bTq7XQ9T5Q/3uaWcpzEJgCMhY0qX
OrqJiF9pG2/5pZcMNU4/yUfC1MIrfHvBT1srD8msBmtZVmbZBm5+y2I43DnufJMkMblxudtft6qR
7dEKpuzWlJoyupKJuPWNl5O43hhIpAbM5uhQIfZJg1qpgoSI3Vse/YI5IxEyjYVrerXLp7Vw7KeI
BwqHZ9HRjnNWvg2qJwljIKIupjfLzS+Y9/RVPp8aQGpj86yMFabC1V5dtLzx9Fl6uL/2uVNDms4A
IZJbS6tCgOi2raoP9EIdLTpcecvOHsksgXYirEe1ZM/Y8/BUhZO/IRDn1jP4vzrf+iXmVf1tVGOi
/lj6F1v3zKYj7BhkXBblUA7a4NFqjXcizgfcfK8a0FlmsqCgKpshH/CoDYOy7JNaXJ3GJnJPbhHq
axIms49Z8xyRL5fcNiqYbl2wVmehx+5xKkhFAiDjDGdSAyg+yvIa6qe+mkz029Gl+B78+ali+wej
C+qXz6TyiuuCWPFqaVLdLfU3YPT6DarAjckUN7oz4x9LWnfZEEjI7L4YDTlCPdXBriuTcrskmbWr
Q4+EMW5E9HsrvSdMlb4/S3DDHzm2KG9jX2YOJHi0qEGq5oGxFIMXAjIsu7dSIpnc37OU9tbr4/yg
J/unNvpFx3I6Nk1LiKndetntElnx1dIri9DfLrnOR9NwCUCilS5vZpkl+dbpnTZ1p4QBYVww+0hj
j2M5LzQcKivrr0dNWN5erznBkvZAjcCjQkTRLKez5+VMxAvbOS0Dp62PR5DIy2kBpcflUEujeMED
PnYb/LHfBds4t9g24v46l23MByULv7hz/XyYt+ZCYe5pvRj51WN48cqRmWe39bgrQBGnMxcYiTTD
8FmOU9/RVrr+Rx347csESCFlXwnhB7goHrFqFRGlYICwTitinYgStuHuuIOPIbHijq+Z8Z5DGpoY
Isvit1eGXibYNDan8TkaZXXGm+LelkvBTKnXHyWxTe8V+1nSi0wOflPkvyopxXttT8MV68s3pLQu
U4zFmp/dIhLb3ovmvY0onmHeZXpcFPdz3tz3kXzzVlFs8tFhwkl7vQ0jcHiQbz/GqCfSsfZ/CAUb
KA8JgY1lwgmbYKFeIMptQDk0WFiir0lH5PX2JSspX5EF0ZmMMaQZjl2ChRNsEZkAuX53Cw8W9bDa
d6p8wfQ8nV2IxyGOuDtT5eFWhRIP4mVaUsaK5FvnLye89WlReDwMjdXc5Wtpf5FZbnWNvBcM1Yj5
6PWNgxRr4Juqq6/VENvOIJn9YsR/3rPRgPs/rz6Tw6p/xljjH9yFBU7HnGD0DBlwimBNJ4YA4Jiu
3c+Tp58ar43uqP7eWOS6N5keMQ/3irADiEhQacfcuvcGRqSIshz0aeRvC1OQQmKr4ZyNlvellngO
No4Kun03ehJ0FM9wO3fLbTZCkNBLUqYjsVo4kVk7keR5nquYCkdAltIFR6HjFddkfWd79jbJjaX6
97IHG5ZLFJ6Wv6IGNOtTwHYXS7n7lWl6qmYFSRYKNDoiDH8Id22ugqR/V3IeTmWIJFLoiXOxACjW
UKcLgAFVDfYADlYdZgd63rdI0DaZGVZfoy9r9eqeWKA8xX3/WA2GucWsYUCbiAPe65zbvI2mfZuw
H5AmWO5qIaMUh0BF79n7PN/q9yIH4LdNUUHabsudIe3mZoTBGQIzh0/SzReuBwCGHBVb21d8d0F5
mqCJER+0wi1Yg+5TF+spKcOYQHDHwXc6TPELZgSxhSTQeyTEu0RpW1V04MwEZh5a+RPYYPO7zuv5
2VoDAF6jpObmlIatNOo3aRvuyRgXSOXZ4iXI0V8Pi6Hr08Vv1BDLJpQeyRRWhFN2n2SrPsS+PVvs
ZxJ/O6wrtU9B4lkT5rDy+iy77haWhow6+3Nmd0ybmQWTyWKKe37t7GNtYX3MLnEMqfHcfNeBHt/E
rY/ulkugv6qqsHtGMEKe0uja3amzF/ssS0oSQxwq+0tLD0AarJfKJwfeeFl44zauRdXquW9Rlf1s
u+S7GYnFmFG/PGVtYm8qYbUnxu0zDtep/VVEzq6kZluLiWOBtfCWHhoDqqvXHbPaU9xyc9BBXKl8
za+CKBcHWFXRKRdFOaT2ar+htZy3rglA6PgLkgpvyZjKdg6Mn7ojTxqOyjkMtf6Nbb/bjSNlUM+v
tLMcgs/oP4A22HNG+hyGoJT5gPM5ZO1IiVNyOiVWdUtHwW7SYY3t+nwX+PE1kFeKA+LHwm9YECx6
gimCu15W6Iri9mpZMngOtnOeko6wCo7DvzZ2aa5I/OHNWtszIcMOMgnkPCc7Hj7DZY6eej2uLLSg
s5DWQcFv02BhH6ZJDHJGeEPOziAnDmqscC2Zwh7p3WdJTgl3XdE0p6BbQKv6jMjlsL74zuicMZTI
V0vp6KaPG+vU+AKtAfqFNG/xaZP8TsJu1VpEZBA+50BnvkZlXbxVBrKPtQT2uap09WLlDSqLAdt6
Eud0HnJOoCrjYBoKG74emkMEmSLomYbE+jRI19suqi8xDhL7xrIMJn3cuM+oKxQNRZG9znV7mgrN
LN6duIHbRLbXCx7z20GjLIDVygsFmzRG4spKBPwBAMuxtU4c8Vv70i5ZlLMusDDf+hS2Pb/M1CGH
pSsfOaMgVnMHi5SN7cFS3XO1ttQI+ZTczo71Ydv5NZxnBFPixhKwfpizXtAQv4Js8qhaTbZuqi64
rbLC7LxhdA7erD9Dx3OvQoaUR1tTlxBYACTbYabNgSx/OtrX6QAEj/Ajc7BLJcifsuGzu+4q0q7V
GfPscZfb85tNb5oCdSXRKWwOZiXshOEBwFQQ7VwHZnjyZmNI53phIjlClQiKQ+BPX1nkHJzIowYc
STg+wj0CIuJSd6k6R2gTX/rxYasc4rrdHA+c7KYDimkk60xnw8B6W2C556P7ZEKDVH0Jb6JhaC5h
WBupCXNQ3nwlVpvBvuB1Emrk/YwDcVgVHSmntupqm8nnVx0z0ZytMtqWit4yNi/wlFo0K4bkX+7n
hU2Yi7uboOG87D78hrOjrCaEdZ6ccSRP945b/Xag/cnaHPtq/OqICywrBQW4KncE0B1Lz2y7cIg3
JNEhUeq8l8YnaXEpuQjLaryZ/Z70pJhXUXoei0A2YWH80+lUulrs0MJaPK85ainkdFxL8hGRIhlS
BAskzF5n7yWHGcvGbeslY4r7JYVRdShYprK+uMl8m9N8SKCYoPCUue+nsjJhKuKxQPehSbfFudFd
5WCmuAlhFXfvQ1uBKllkc3QtRhIjd5AE1cWqttqXY5y2vnWaBKHqxk3uM3d+UZnmfpN+9ZkT8HIY
E0/uIxnZZKABXeAWqw5MYtnFyOBUEEqluH1POY0u23qAPGUArgls4YKSAmKpV6/nsaI38ns32fnl
GJADFv5sRyoAv4lPU7ySZpEnyU6GOPelR0IZyKo+YLLF/wLbcop/jSr4gbBjSEsjricbpZghAYrj
m55jEtuFkPFLhnS0jZzmiPH7bWAYmpoZ3PQQ72owlFR4L2ykXmXHbeb6ctsKf1dmuUkxjPC3V9/W
6EEVauHrkgu3FOWGxV3alCTAV3a0NTNPnAWMwIubI4QQdG5LuOMYv4hI7D414IF1xY4u6tRTgXiT
7MiPsVr2lOL7iJeHGAcyrsP5Xgbiw+4IsDPyerAJ4BbBWQBnqBaubSXTQejXsU++pYsMSlLVH7VH
7B5Z4FuTFPnB5z44lq0pAGow9whh+t9WNcURYzKGoIiEP6MCXvJMCsaxARldIjdZeJCcgfFkFu5H
di+8/+2NkHwtQd9fxxbI+ws5qIsHiMgOZxXt2rbXTF67hRNw1XnIt+szcGyWIhUNaGrPK1+y0A9Y
CMDOQk4cUCz2BNk/5DRAzxLVyHMyGCBaNiuZPrWYs9LUwlhbp3JvLaiU2JtHVMjsND13+mI9eh1n
7PiTOe8xxzrtvZUoqjwrCGlHSCN0FsuhvU7em8iWp1kPr7zYd7ZP1SOTiAKvtbLzyHCIhqQnHU/V
FCwOBdi76wpzX6OmiXif6OTQLdR3jW9+BF4Zsnct3J1pWwkwF5ZwWIWsM8v6Vx3X5XXYIC9oLhkI
fT49LD67OjITPIZZQXtY6NGuSTO4U2vEa2oyd+ONU/yzcFgiclDbzCTK2G9ODTfg1tXxuA0W67WL
G5i341JeDtwLqFjSzETlgxz6/FjDpD7FPYPnYZqDK4Df/JkkWxAE9T15nP+zNbIfXOQN+g3nkE1z
dK+bUf0ojffgD35xS0OKHGus1NVMm3QKe+A7qCWw6Qe6Pnq8Ozzd2BPvrBhkjFQgMYDW369q5UNj
Cn/2VdiDK4JRNfH/aTJB6kYkuMZlPewY9pqdreJfbeYB4Yoxe5B7yRXZ+MW3KXvrZWZK9N0z0t9V
TR78TFrvEq1W+3MPPdWNntfaIhejsfTZjv3pQqfGriMciZy6Hp2HuaunM5GvzkZNFqLIsvA6zu6+
JQeVLJZre8aeJW0M+Py0dwmM8xa18OhtkFq/1tFcvHOnl7shrMEqyvJ1KEjh8iSarVzVCqkdE8F8
acxOlt5w1Lb6sQzg0iCgEpApiv6cq/VtamF6VUxnN9LSzE6jvEYkpgERrcOMSbx9CK6V5Q7gTY0v
r7OSbA7WItlVafviztSRfFVMDTikw9/rmpinuZZfqBWzX5ZyxXVWiX4z2xNpRm4fHGw0YJ86Fiza
hhCBVYgLLZjX39i3EBTB7jsCk0M82E13rBma+0VY8eWoisZUdtriq5PcuJDOd90IaxuE8F/lprxa
cvWj07NBHdCLtFod8RtMlt405Oil/8GKcLEa/GFFcGBu/Lf0/w8DzP89P/z/aSy8OCv+/E2IZ6Cy
Q5BNrvUfpogm5yQYZAsTltbIn06Kzw+6+DAj+vrhLQ9r9vvf/+3/ZJW5mM64jZ3E9fiB3h8+hP+f
FPh/8Tfh2f8f/9wfDmv//5xs/y+cHP/rB/5hmYknx9Bf8maS2LLlWNjYwZ61HgrL89xN/8Fr9Jcv
5I+v7H/9tD8+QT3k6PUiqoOY4MT4tebCD1KdEbwHdnotktRyPzorYK2xr/Xzv//2/sWD+484hD/N
/5fVa6wGBg/V2mwnYzOoAwuIcabf//sf9C8/UtLZ3AhuBSujPwzZNqmSq7D5SMcOIwmFxXtdrUda
sT0ZsP/hdfT+pRHyH37YHw8MIWakLa38MHukXhr+i7zzaookS7PtX2m7717jWpjN9IN7SIIg0JD5
4kYC6Vpr//WzDrdqCgKMmO77eLu7qq2sElwf8X17r+3ZqcIkt5CN3RDoC1QKY7gagn3ePcnlnWL+
kJFI98pz5uzDrFxPduWVFOFKitDzGlrYMizpS1PVsJTfNVHBOpvhKVRu+uE6aI2b72/Ul9/Tu3M/
evcsCkypz0qYAhvvH/4PWlKEOBYnnoci3qpPbx1ecl2DLqxDEebfv3MrRRqcHkwOSHSAnOtESowY
cAgDzRECTOql1S8qvLq+9KK+1M3PKpVOnMAbBPubEzjmmNhyl1sZnTq3kQJPQboVdtcTsHUjgcp9
N+oR7C2v1hY9YQAYFwL5YKKKkU2S8n7lwURJGlXwVcGMZKCZsJLl98/hjQT++fx0HFKOZWl8JR9v
UO1j7KhkxEEyAgAApRIY2rrR1xiivIkb1nKHULCGxonx4HNYoBhRTQs2Am0SKM7im333ZOaqKIup
H3n6dF9D+Ry0JEsAaWfYW6E4ZEZ0aMQm7XVK/5/40jhMllm0VRskrggoQMhNZJJOsMVwKHUN4UzE
c7fD7UAPJAB6O/XRiVMWZ/T5Vv19xuLjf3fG2ag2wVQCRzKFLhQS0aTzXqmARcMTX8epIwlX3Lsj
9X5ShQ3aXspeGX4BGdTpg05czIR+6cTzFx/adxd19IGYOf0VyedDdNBXXzY+xY3IdHgM5ji7MT4H
d6CH6mkG2am+AxLNYKflYkgk7CVO+6vvT+fLYQG+CMIesCXwTD5e+JBISgDL1XClCml0H2TlIiey
I+7q1vv+SJ+t1ThRQXfZbzM6LBBxKu/ucTKVnR3ajJ5m0couIpT5vAqaH4pT4KmLBhXav81Nt7qH
Ko9tNiMxANLC/Gl29n2DTuLCaNphbSmEqJly2O9OnN6JO3HMqBhaqoBpoOBsTxBcmlCQIMBOwTkn
63XgsUk3NOhP/eqSq9C/SLrfrL2n+F9/HBgudNoETGfcqKMZpvIV7h9oLpjE5Jwp6i6gUdsSXXHi
Yj8ZaUGkspqjiqVoTAqOeEnfPwu0+LU1yAZLdONQENtBZOd1CIKXgolzxcqYS0P/ms4/YvmW5gpW
4ihfpimZR2N64mS+WIbBPgPvZmC7teRjn39vUUKmJUxdqogxDi2J3FNCcJxIpuQfWvXUIRv4/vLV
LybyD4c8Ggqthu6XonL5oZZs9fzZkR8V8EvwRuXyWUZayZnMxTYiTrwNVlU5opK/tBoJlcc60e4V
/cxJ6XM9fn9aX82dH07raLzDbedEkcMI3SKG74JNQV4XAXfybtBLN20uckx6irNBnCRTNndOrNm+
cP5CksAwLmZu9FBHA1Ou2RX56ar4AOhrjXSMC4hU+g3JnEb2XMeX31/tF9/b+8O9LbbevYIleo/I
t7nYNDonctINouUwn39/jK/v6N/XpB19T4lB5BXCcd6t8n4spW0FwTlH404VACMekeNtv6c54IbT
bTFv8v6EdfvLa2TSNZlyZUhRR0Me5gxkFdih3T4u0NJS8KWXXozj8vvL/PILeneYo9fZ4V7mjdAb
Z8DFZn9tY67REEwcBmpFJULtU4CBrxYxYAz+vrCjN9VWKsOJyBp20/hnWzz2pIQq27y4d9qfJL4l
xOUG9b8zNL475NEUbViGYRQGhyQ7YSH55dYacUZqzolp6tS9PPoKSMSJybOkSj7Xk1elZwpSKzJ0
quCnqsFqkG9lx159//i+WHy8v5nHm6VBAP8DhSvT7I0TnsMbHkn4U+L77w+jiJf9aOXx4ThHHwNt
BEeKA45Dlaya7lBAAn8/mPM58jUlfu3jpT4vcyQ03x/3q7kGpqDKnGkZnxGX6Nws5W0VFzt3FB3h
Y5+4sC/2gB8WFkcramfKnLIPGM1LHzVsXi+FZFEHQ5zGL1196mP7al/94XDiet8NXHGglxPSAfa2
5UUf/VDU34EjL9r41m/OMNN5snQ1h3sVV5KtnWBmnlxDiVfp3bFVqyMDSOHYZDu7eQF4QV/2huo2
lrTogl1HNRcxPiELKELQyORM1qa6qLVwM+X3Snn3/ZN9o7YdvVH4BeHBCgKRqn16c4dSc7qc8c0Z
Hpx45WvWTk03GACRVb9Uxi4CjB63xA6TEzFb2xlPZ2ghMHhwfCr3z2FyYaOc1fKbBgWVdZ2N+nlZ
XKgIuu12dIdWPfEqfv3s3p3w0SeQjmVkZQCaaM+l61IOKRPeA8Zb2ih/3Y0ZObs6wCA/9NT+21OT
0RffH3dLN6EZ2XwQx2TCHI2On4vtTI/Q+BC0JrLTQnmecF1TJtAJkXDq6R56cnEuS3PlRlp7KSFX
O3UTvlj9vD+P45oJNWY9VhC4UonIIk8L2PT6HXUMKv4IKgPlR5boRA+mBkpE0uXdRPWt7fdvzhcT
44dTOHoOdWwX0TzxHvvT6GX9D4Vum2mc+Fq+HBdMW6E2BDNGkY8+FhSXEa5y7rdkA2kJA/YTc9kP
WyUle2BsMR3Z2lCeWM1+teTg0v4+6tHUaBEGrY8py9kAfcDSyghAm2073jcOatK8g+9dahXZxI15
q1h14kki0nsaYS+UE003Xc+vv7/XX58RMbkyi2sHPvPRKkQlNaA3S8Z9W06earuk9BE9KnQ8hjDH
IZ/dJgO9Y2u4LJCB9WpNx2WEut8nJ+BaXz70d+dx9Dy6TFYIlWfFVyFigJZxMRP/KGF4OXG9Xz73
d8c5egLI3RJt7ln09W211YxlL59J07kRL0uEe3OfwHJYjwmSk35bIPufJUR95B2OB1O5mIsTd/9t
y/ZpjHx3NkfrFkm2OmTT4myIe0Cv0VrgTugFRqnlocnzNJsw9modmIijyVAhjVEmaFBOV7a2JRwd
ZMJA5KhOrSbYlcWpe/XlmCR4qSz6VYgMR3Mn2zK/HZi7ceGOOLV2CbASK9hPNt6FcwsvuXNX0F39
E133Hx/6Cc1b/tdzURI5TAT00T/+cx8910VT/G7/U/zY//yxjz/0z0P5mv/jMn16fm2O/9yHH+O3
/3n0xVP79OEflvQT2+mqe62n69emS9u/csnEn/zf/st/vL79ltupfP2v//P0kiFARNpdR8/te566
ZkCffPe6iiP8+ZMXTxk/+fCUvjZf/MSfqWzqH6bIYqNSZyDc1VWSq/9CsBt/mHy/pLKJdgjpahov
0l9R2NofiNkscuFAi4l9Pf/qryhs5Q/N0g0NkJpi0roxnH8FwS7e1b/fZYOpi7BtQxC4GEwgvh+N
JLQVU41J0qJqujXwKg3qeWCca8q9HF9r0ok5QgwH7w9m4Z6H6kx4FmV9jQH141oHSVmuKTFm80jr
Xse5W0nF/DKhejWyU+uCTyMGCXM4JTVabSxS9WOgr2kFVamrsgLzbV7IkKfy8GfX4vCKiYyfTsy/
H68LgBdNNF1klqtCnC3rR59c7dvyEHTgQ1qtOBgKWtKEby9L2tVAB/nEwT5dGceDgwxwDuIcHZKj
7UwUJ2U0ZiS/oby+SirYEh0oN1fve6KE/XBvzKdh6x+eG8cTsH8SKg2bhErKTEfDb49kVlc6XpIq
W6TD/ch4N9lI7i0XWVwHrsOyH2Ugn1Lo2eX63cd0+X/fjvcxnOJy/n5n/jw2B4ZxbZJo+EYufbc+
ziLqZo3GsQsCzBEYVgS8ZPUWtanqXGuIjquTxaQv7jBlKwNWkaWotn58h6VQ1aWg0UhIwz9Yt9O5
YqIRJhqukyDWyMkpgDcvyeeLBCjjqKJWxod4XDDLtcRsR1JS3MQdvPvB2wmoPYz2/XZ1Dd52Ad1+
5brX/Nd11/x9LeDs4n+Xibd+fV1vexcA7vXl9nL7fH19/ca53663bgDX/c8/7Hkb4PYX7rnA3Z95
gnN/tVtc7QaP/7t/geZ+9QIP34X9Ln41f3yzuLq6f1nc3y92C5j4/InEXdx37r0gwJ8C5H9aSYB5
JisBNKQJ9Fk5fszG4NdT3immKxcEsKPQLmdcaXq4/P5t+jjcibeJ4ih7VuZH2MLaccU6SCMHiI5q
uhTJ3arFoZ+u88beJUTYjpWXj+WJr1X5/Gg1HYq8BhrSNMHrHn07dp92MlJqC6HdgVJkLB16GyS8
tu6zmzA6DyCotK+tdvb9dX5xO3XREmIKES2A4+HPrqbMl/PQAmWSp7sBQBe7RqLhHZR3//otFaRx
+g0GSuVPRcYU0UCEj87CLDsTH9WSdAMVADEzbCsPmevdaJ96il9cnYk2lPqyYxBPcvyypJI2D3pH
vLEREOtUxx1bgRG3ShV6/8ZthEAtEwSgqcbxWgonlG4M4DFcbEKXiSNtzaJ5Au9/4ml9bkPzWprk
9cn0UAyco0cTCDY5VenmxnL3i8VqRTyFiKYgkoLv7PsLEpWMj6PpW0oAc5TOYuQTDDfyIyODcEt8
YRhfFZ36ZJNH+v0h3vIGjo7x4ekczfIx6UM1iA1sE8Iz7+9K+UIrriRjCSTIjeLzLF+p8q7zSTJ/
7IZLIzyo1llNAIxxUm3zaV8M71eGs86MifBEOy6AVyQ4qPhhLQxzgY6eqR8WkhHZm2ZIiCgkRnqh
Eb/sthWp3hAKDwGC5hOv0FcDwPtzOK6Kk7aYZDGDEuXHzWz/arStDFbQ7jdZY3uWToDV0q63uXGi
GP9pTSIuXbNUlb4Qa/5jtU2MJVWlZQfYx7gPjTOJnZF6HhZP3z/sr46i6BYzGostVZWPFiNDqCiA
pThKSnKP2qJWPRRwCyf1xHurfPWJQIclacCi1mJ86qOBSIlKuQf8N4x6QutfwnQQG9dWltkk/Ul3
6lzmziqpkvG2RjK/Rsqmrs0iryrBlIBtqaCKS3Ns/qvMCAkFbdQMRArWDHnpxFP7aBQ4K9x61q1X
8E8aPAbatVPhn0NmbFeBbuDMKMfgykgG83cKc2E5d9G0TFJ5WhpImBdSY9/r0vgTnhseDB3ZhDcS
bbmNisDa8Ky2VTE2r/qk31QECu7lbs7vWmv+qdeh7A4V7SfJGa7idnySZhV9s1PhpiNS2HMyFMSS
WoUILWxIdGbbXOMV28+qFN9JjpmcsSiEx6YqFwrQlGWdT3fEo8tnduln2yqyYVwr1VOMdNtDVXkx
TuDP57re13qpnTVTd5c6wBmlOasO9aRwwwpALcSbFc+Z0h7qEcerVdXYGmti3owRT6PUtDEN7Sag
wyYX56WsyZBp2uIG/2R+PSqJdR4GZXbehbBGjbnWr+LeDq5LqfTXZps9FEAd1+CVCLDXZtx4ZkvC
fUJV47oU+lOwStpV1bc/6HBzJkEU3I1zpG7qIHSQsCsd1b44QLHLLt+RBzpbRQTbrqKrafiAR4Yx
c7zIwNsTUPeqm6T0FK0q9mCHrLt6KGZ3jrtqg4ngMhmrjJRGWzqUUYglCprkWpMgUEahldwYVllt
JQ2z8YkXmrSHr4Ziiod8pDRtjWMueSSVhS8FWEzV2JapI8D1gLIIiH8P3SK7NNncpNRuAn9NcIVz
NjXxU2BpxkJJ8FNJ069YMgjGjsvzRsOMxj3YT2pOUzEylZvUhCgHu2uPih7aXU8O45p65EgaMps8
banAQ17Knf3YQWBAttA/UrsjuNCZiRPO7ODXrMqoipGO/gQuNHqgM5IFPJhgJbdGeI10tae8IKsP
ikF1o9IKooFRulOQOMNcP9zqhX+ANDVSfJKN+NocIn+TK6Q4FkGxzzGcUFwH+LqAS9GsuIhhQ0cP
NMhUoZWgTYOKptkY8XCm+SW9r0z1usrE0wARSOsxdyEmxnDIh2sX7bK1S8S1fbZ1KFY3o++7eCYn
SBmGulDxoJLxWlyUVBOx7aHQi6tukQEWwbjuYFmTuxhzIOPKHFu3iUFaKcbTuyFClg5vbdrFVQuD
DTc1QMnIht42Y1aUzFha2W2BxVkvgvZXF5Uk+wh3TWxEpdem1U7pkvQ6AkC1Tk06/nLLChPCZHdQ
OxPICDadKqzBzjpGeRYNkCjtCd2qHgabTph7CmHzmepB2s6Dae15h7L7Oc3axeAksheNQJWUJJ5X
kKxsjxcoW07CTVRaAuOr+fVFDFhka4yzBuS6++0IDxKAUWijIxTXbsJIXAuv0mDaxWq2x6s5Twx4
pyiy22C014mkjhta+NnO6K3i3AaX8KTKPrM53EKvEH6oXjijkr5WzmbMUpGVlrtY+Kcc4aQC1zBC
/jN/QSXFrhU447DRhPdKg/Pi0vdjXMQgdGEIj1Yr3Fpksyk/0dVj4eJ78C8d4esKVBxeFWGzy3Ew
5WUp/F+WcII5whMGhCVcV8InNtsZ9Ys379ibjQzlcL9QsJaxRsZk1gv5iSmcZ6BSwh1jlL5zsKXx
sexytV50SYdNABMdcj0s5m6Wk9mMrQ2qR/HaCqebnOTlVhLutxoLz008o63RZfMXo9orvfcHP+yD
1huEf052Wn3ZYakT8FwCkYXNLheOu7a15LNOuPBG9OXAUMasuh2FS49DtA9F2dcvkLMOcTLgpRVu
vuHN2CcLj18i3H6Z8P05wgGoTuBxWkyB1Zs9MBVOQTgqOpibqfNa4SOU29hYiAKB5BIKic7GLkFN
m6mRC/ocTsSsSn+3wpuIEyVdxrQs7yorhuciPIy+ag4PzDKhqxgVRE0Zr6PByd42kcHtNxBs4Zsu
FqZwRwbVPLqQ4Ur4LcI9mVSWfUeePZZKH5sic7a8lbFbWip6+84siZU0snRbCldmHarJc10Tle0I
z+bkgyhxMFgRAKyMbb2fmy6GMonN02wVeafh/DSErQq9f7IMjYqaa5XMh1JYRRUr7Fcq7tFuaqfC
DWw4tT68TQSyBRX58hoeeejhC7vMO3yuhrCjlqmD+XucDolwq9ZRmXqohoSFtRC/YpqzBcpORFRB
3mzTun0Mhfs1GJxnHK0O3x4cQUl4ZMdCfjKFa7bAPhsY/P7ozVEb4F0LmuqxI7hsHxrk/6oYcKs3
K+4kXLkENPJalGfwlVjZ2OCRRuHhzXILy6s9TxdBxOk4s5V5qnD9asGE2Exq8QLPpdychcIfTFga
1yI8w7pwDxdaI11WQPLOSuEtVmkNo9H0G3VfYz2O5dk6xHI83pThgPxPOJQlAfYd3mzLiUTnGiOz
EvT6Gmt5dRsJl3P5Znguhfc5ebNBxyVJiuDkZTzSBuyO/ewr3CnYpMWBKSK9gin6ZAqrdSJM18y+
yVkjjNiTsGRXkm0fFFzaLCDx16u3lrBva8LIbXXTYy6s3ZAZhlXt6A1GJozfjgKYMhNm8E4L2kVN
FkxlZvliFpZxSXi2HWEjby09XYTCWs64+dwJs3kxxT8sYT+3W0wmkbCkxyMYSDMrH+I4vTRxrVct
fofGTvn46ghveRCEizKe+1tEnzjeg6nF3osJHqBY8FiW/kstDPJA1chsZt1aPAbm9CMRRvpUWOpt
Ya4v3nz205vnnlkb/72Ai8FgnWLDw+l7mWrGK46t5sdU1+WZqmuC704gc+/zCSsJJjcrZ+xWxv7G
tHjVgNMj25KCqz6WrWWY9eE6GwlZV2qsUDlRFU+TMhU/wUgGytnUKgw70xhxr/JpZ7cVlFZoBs3E
emMe4fE6AvkbWWO8bMmu/dVnGC3yoM3unAxOmVUk6hrMNFbW1DTDle33t0lUqRvHqq0VJtjUbWKz
3GKOUpbMkZTm4lraSJpUH/KgSm+jMDfIuW+mzaAyAbZxSN1w7K7rVo42aQ6BYYpHaSHcAksLQPHs
5kqFSjWW8ld/btUHdKJ+COPPuAepxzKP9x1FZ9JsZRPI/NykxDZgrLyNHBjNhK08KgyyRD1r/l02
dr0L+B8gaR0TGO9akNovMix5C9AnZGJWOqAXaLUwBFXuiK6oT/mkXfFmwSKqISOB8ppiHxuTo20G
u6BslBVWugUnUu1TJ5J/E7o5eH4y8cNyMD4XXYPpDcc1nk81hA/hq80W+JbE4BixQKM7V3rBPAR3
Ta3H96WBYgqwaoUWb1Duw0GevVCSjXWh6ryanR40PxutzXCjKSzEmvFcsnncXdOrxBPRVvfbKP4J
sBxs3yS9QNFlem2k5Nyss0twcTrQD6F4bH3Ihlb4ZIZ4hqraqq4yOVcv1Tzsz7V80OCWYFnCWVp4
1WR1m6kMDtZU/PZpuR2MwIwu+jKMlz1+oAanT9Ye/Db/pRYtIrpAg/1tztm65pEyTCsDG4cm3Edm
7281e4rv8V2mZ0Wt6E/Qd/B7hW3FUrsug2VIgqc7NJMPOVKvfC+RFWzgAZUB3gGStlX48My8ykDW
cwxi4b7KjCvQUjMOw7hU74q+rQ+VniS/wMZMW6mpyhqOfgfRpoHLGdh65RUWZG8yr/xdOGYywM9J
QyutElJcMpNP8V4Ns27cxLPCuwvmZQ2MH9m/NtTNYrJi7cWZiiu/0Lc9MlYB0OIV1SK7WceFmY84
N+P0Yq4sauDSCDUkHtuYBISgac76CZiYN8cEXGPFzlgDRdpz0GdEiWe2dJP2cwOnNKcW6lKcUH/Y
WciIIAXXWhlF51nc2aiGSiO/CtPWXoUzHPAlvxP6G49gXpVOHa+cLHwcx+qecka461XLuLQN3uwg
d6qVMeB8rdNGWZL30J6ZdlO7KnjuTQ7y+NZUK6C+OPaqs7yeyXzCObpJ4qHd5mM3XzkhzeW6S5W1
PDoXrB40zxpYkVpBBPLXT66LKDWZjqzotor2ZgnePuoihTxMRfcs8jDWYVazNJdMctwH87V1GsQi
I376pJJudcsHp9rot1iGcxfKy1yv9SFfyqzk+QylF42l0E1ZxQzHFNxwRSowlpSav+UGWMWpJ9o+
vKXyOHpWL9ikoGC8QIVjihMz20hKigdYjpxbAnMZ7QvWOAkNuE3Sjo8NKe4QNwzlsoiwSPtjfGC6
ZYxISeMoO+pUQahoxFT0Glh83TpXZF99DKvM+T2EUr8xqbWwT6uGHTOFikJmqC7URk4vYJs/gED1
XwdpSFdk3ybkX8jBJaZqx22zVPlRK9Jrrctj5TaN5cNJniaTwQWNrmP5waGZ9HmBbTi/6QwVRgZq
AwbYTqN1m2LIXOeEIHgFdMYSJ31xH/r2/CDbU4VfGVNDZ5n5AaXKQxD0006iSQT4e2weUwMiGVvE
pzrppLUUOL/rGCodoWYcu4II3cSFflYX5WMpkcFBBbc/jMMkX6MbrjeNmRT7uuNsyO4Ad6WorypC
B9eqo/l2gOxfe6nPzseL83FYWHJRrB2AUYtpMspFFwcUKqJrS0oByRihvJeUTrrwK6B7QS41V3oB
TMUuleEx641im2tpvSpawty4oTMwsrRa2m0srwDrVNt2hIReGWR0mbYlnSG+bM4mM9VXE0PIEogS
gLN49B9j9EmpW6rsAZWGxa+D0PkM5+Qj2XAFZONmJAFO0dtt10rkm8y67koSXKAojHoUw62DdXqu
tYcRrjd4zonRIZ1a11SQ8LDPnK3rEtI8z4BSdznN7aUc5AcS59KrxAwIjktjFYMUAHAV7BHkp4Jw
K+Q51FxN/cwnj5dEFEJnFF12zkZHnpCuNvmyr7MkxCNq7FkLqz/tcm7YJDfw4iLFuBsdvV7AA22X
QVZN+Kk7nYzsmNbDT7aiyrro5STeVEZesP0z7f6AL4juRlGgyxj41jcKOJVFlaX5hTWE8x56wSUB
LggnapaBwLEo07CpIxek68vgpp36R8NJ9HVWSBBmxlaWDuCTBYElAEerMJrpZeOz8pZwl7PKhJUY
ZrcN82QRLOgldpuyafM9WODMA5toXMhFiOxSHqZ4U86hdlFPfbyo4jK/qNJp2PPqQ0d3WlJFIokH
7jhnOSDYdTkE0BHVwlx0dgxtR+2pBdjcr91QdkXi+oVdJAtNDXZxp6p7tQ0i5sfExiDNlvB8ZB/0
hHSkukafb14Os1892tGo3JuKRMhA1cRXwSxhRXF6G6G8GYC2V+cL3e4K27Wihg8n1BtqXFX4Mma+
BsweUzhMyt4KSD3RETgbIdxfbMfgsaBxVxOYSrm6KCNf4qMdkp2JZ9laxao2nKizf9EEoZGuMahb
skN9Tfz7d43RtJCTqYiobVsG62t8q2PiycYJufNned1b19dEIkA+AM6Co6MAuWQH2VPgDWZjFQ5A
ITaRoEf9AAuF9WNhtWj8YsRu9M/GEzWyr65QGEX/OraooL27wqRIjHQo+HA6uyTcQu2hK1r44BGw
fV/F/qIrSCAh0gSdG6pRXv54ILbQapIOiYWYC5RVWxBNEMJwDV3L9vUzJZ3iCzWs7x2By/z+yJ9b
zTpZsELOhg4ae8hR42eUwa/w4Ttg7X8lbNnthWM/wFWI5Ot/50AisRVqJBFfok35/l7qOg1mh+eo
s7Cqon4Xp/pSL6IzTWbrlxQnhGGf7yirZSJuIbNR4CQk9uPh2KYOoG8rxgXa5kYNnMNGdHgZy9B3
DzZI2u+v7nMtlcPpDn0WOsdI9Y7aELkCC7gwW75ZVhG9Kj8rZbn37afOjE68k19dGGYeodcROXzH
dh7kAmGUsFEniuglT88t6ipMgU2+GR3PnJIT1/X5C+BYMqRShH62ph67DcaxbEdaJUQykULZysmP
Ympvhql8/v72fQ7Is3WF5i0yC9MUYpajx5XNaoB+AzcDUSEr3FnURvMbYjtcHZJMTXwTmWFnXTW7
rWyQoPUrG4msGdFH2/l6HtVFbzj4G3N3jOrV96f2xQeioP2g4WPqVLy1o/Z5EhVKOJSxLWA8BMmR
/l4uaHx5LFln+/X/7Vji2b/7RjL8aR3pcoZrNeBgMj8sNlHUT7exFdg7XQQnUE/STuj13jTCH9ul
6JBkVSZNW3h03rQh74465WpfOmwJXI7r/lRcfJmeesUG3ZsXvyhYrmY3XMD4cttlvDDg612t57N0
Hax+p94L20ev9l4Ylz3q/ItwG5x437+4/+S1YiqzKeLoNMI/3pMyGduiGpgNBTifwCoVjAdFxvTQ
AgT//vZ/8RF/OJT68VBG3ne6AavYnfJAXUCCslHzFvkmjilvhX4t335/PJ3fd3TjkdpgYtB56VFK
HL1ahj3nsopuGT5Vcg8u3CPm7MQhju+eim6AvFskRLascBePDpGy1Ugc0fsNR23RlgejZ7VH6T7S
1+RpvF3O//cCTEwI4pv5j/cSzw8CzIuibsPXOv/Htn5Nn/KX91rMP3/4Ty2mgahSuLRtFFZMhFRE
/0eLaf/BChAVC84Hi1ReBAN/azGNPwS3QlgZVUT+tLn/1mLqf/AGodvQkFKwYDfVf0WL+dkLwnbU
4hszUH3Ksn48FBDkWLPgTkNv95ghBQtclF7PD94Sida7G/S/EtUxniJugymoOdAwj+bL1Jes1q4o
rIW272rIMGYIus2wmSmFiCRJ00gV18Qd+/1hP3/h4rA6XUqWkp+/ONWG6VYHTuhJZGR4UZdH61wp
i6UaJNesYpUTQ+snJQqCBNS7KF1MnFwslY8uk059Rl4jURZaCriKMsoFEJIQXUoRetlcsmwtDOm8
mJKiWiZBNtVAYElc09LOusZ8178YkmjvqImP12WOtgqVEo/0oHH9/X05nuZVFYMP76OqsWbCx380
yMppPEs051IME5lXhBuxmUjHU0IU/dN49/HuH01vIUtQ38i5++q6Rk+4Wq/PIasiMjpxoLe15MeB
9eOBjm47UX4jVXDeLkLv3HIBm4G/Ys9cQh9a4MJ2xV8wg9zd4+Ni7yz3h5W7HcXLvr581t1zEFkL
Ywleb/nsXpK24upu6j6slzfe5urlBRXi93f/eJDGosBbydetUKSHb3G0+JnzUO9DjdMlOwmTcrPv
aWOHJVj5sV110Oy+P9ybmPP97RFP22GvjwqaKF3teN6RUiebRup53mK1P9yK/1yj50STeTO5m9Dd
bE587KwhjletDGdcJWJxBjiL7dTRCzYnbTgrHd04ubQjw1PmtCPkOzMPhkxIY5+W/qNlEelZpOwe
FiP8yWdN8/NFoI8l5UmVnBQiFecLs6vYPRjtcChGvSFG0SHFdVZTicw4tV/KqfNAkCARnalcPaIz
2/fw//eg1gCv1qFBUlcVrWzkONvRVGgU2RPYMttoNdhkoXVp6AAFk5GeP7WiJ+JnBsL+6OL7SaH8
jgPIoEkf/zBzcyaWqZyXVZpsNMffjpV13kKTcge8Op5fwDqDBk/xH7KjG4HicLUuzj1ZdsY1QWR3
qEBfyS0slwmBeZuJi4aFoUY/zUGTdipt47WTaazqe3QykLURpdaFjG2bYkJODWlpKNntFCd3VEp/
UwafaCQmBnmGAwA4FZiBTGgUhLbqtRqqjoZPWLhRY9Tgo7WE+lAek4DYS16Wzd19qA3J0lYIZCxA
oK8btZRWqDPQxk+Um+K8yHfR2EY/O18PbuJY6zytNNVNkoaUlsryhoLMQ6ZV0l5J/WHvhxRkKsjY
Z2YbjjsqnPpBb819RBnNbWFxwVVnpZPJ7KMT26ZLFsnWCwIXec3NRHgBHzWAC9ljI3LMfgOb7VWl
Zb9ph/ih1OfXXHMQkZZp75qDpN8oZNXaa0p50OETJwdhVqfIBZrZsSEU+jHBWHrPdk+jK71vCf74
6TfajSKZgEgQQuzSzqxv6ratvbiok1uVeMoFma3dtQZL0oudkjy3rPHh4yZ1RcUzJTw0sieyh3T6
OQF43yl0MFoRHYGrv6+bW2RS9VKXU/0q6Js89EpzaAgh0GJrRzWNfpuvaItOna0zi5b2kuQVf9XV
0n1i5TGBT9yCqQihR9O1cYdISD7tKp0h/MbG3teoxyIk8xdNKzscmslEGUc6q9yQbEvmTE85t3ge
/dHYQR9zyNYNaLanirbr+oI4L7t3NtEQBR5U62zhqD7uWYlSGVXCuiemaSrpEwCpvI9lkl0WctVB
RI/tTZlN6OutKtgr5kQfKKiSS+S99lXadz0IzBA1AIvZbpnEzkvQOPAIB1rK15nTOo/WANITP0S2
VI3owrHidJvk+WMj1fmBaDG8piW4yIUZyPT5Klbaa5la/iKMs203RY+y399NSUf137SYIkEaS57R
Gz/p08lUDQfdoYnDHm0xypkiL2xSMCPEV5K9NNMq2MS+bL025khHew6N1xp8/BYNX75EZm8vdcNP
V6lkJXdGFUsbW+lw9We/U1ZKrmMWRGoV5i/C1JCIjZDplmaozeeo+JDB1bXza5DM/IfmSOoSCQPE
urC91lqHrZA6bzMdLn9szFdKPkOgSxHmFGVabkaiBT0rae7mKQWZ1xYXdRroK7JxzUUWS/pa6m0c
920S3bdDYl+VJoPHYkShdIfpOaIQZZNFXkXpDQeWV6VGi2UQEfaIIdmfSgpFjnQ0HmqyOq5ZllQX
CM4mAkYn5bpTW93rSyK4Yko/7G/GC4Q+87IDmn+W6OZl4lN2UoNsFf43eWfS3DaStev/8u3RgXlY
fBuABEWR1Dx6g7BlC/M849ffB6q+1RLIK0b19rocdle42gkkMk+ePOcd0KJ3Wi1BeQo7a8wv9PtG
KJXVRElgK8colIoi7t+DosuXoG4MhwqWTA0XjpkG3XYVa0O/x/r4qiim27jyBOKiD54Bbdm1oFWd
E6Q9Ovxycl1qgbYtzUnJidtdeKCmKq3ETu18O/SaH372gG3JrHmuTVikpLddkG4rMURpVfQwppSg
P+JqcQOQygGzQT202BlRpW9xjROuk4HeGBCk+C6zPMluCvmus3KMFvhIAvo/WlTcaHWIVqAX6njz
DtI+T6WLphRv0ilYI57S7uSga+y+qsLb3kIHtDLAlxnBdSfvFCPiL+/L30Frblpl+IOzLjC2Jtto
sr4tav8O67QcLqxHqwxtWilIwqt2KCiYtvUL1l4ydtMtyuYxNipS5JlOoHTtBrmeGQwnetid8hdj
okqRBxHeHM9varJEUixgEUqQXgwJ35q+7V4kDyFf+vbIYFv1a+R5q9arfkayWqxEw/yD1ftbVOrZ
rTa1vYvi3u/eENV1LWsb35D2uB3jazvEXOZlV1e6O1BIDqxmHOGeiO0/PO4ebh5Y/ls8o1IFvW/z
FYNIeNoCtPayEThXpO4/+uGT1dEZ0KnkZx0YWQVsNQyrMTcvhU6yXLUeUjQ5C+8GBUtxXxcZjo/i
NpWEn35T4XFcWLZV5+IzhttOLteukVwZU/mgeqa5pudy77Xgu/pCQt6eI2vVlfq7UXp7LfUH8LNi
kLkC3ISGSo1cXmug0roLQJ3850KrqL/iIG2QkqU36eOAvIozX1kr9NVsUqV+23mYphGPAlrt49Tt
JlUoXZTO7jPDT29ULUCGVu29VaDJOJx6wNfe+jkeGjQkEO817wv1vfOTywZsdVn9mibUyUBS3hWk
Oa361kT6nVXHt4lo4tmWu1npCixbDy3VaNqWrYk8VHXjFfraDGkZ6k9RZfYrugGHxFy3Gtuiwa8l
921fNzA3eaHthxEP7TBrauKVmNxmMjhgqToYUf0qpwVyxj5Y1crEHUeqDXml5Zgr+9kWhbt1OALd
QKy4M6jETupqGuIXNX7RLXYFD+V3j378wtYH+LadKv+mxfxWFy98RNDQbXRyTXNkPMJrY3ouzeSx
1OptGr2ks0xum7kSlI+OeJR41zUgLgBnWzPSVVhjQGiaAixF2nrJagA5v+LW/GhO3aGS6Gr5yUVl
0ChUKzijv4ZSf8C1d221GD/mg1tO7WOBIW1Aty/AHkcQEiTF0kdstG9beXxQdVCsqAyRqmXqk4nb
LgskoAdXpJeVDlUao7UHI7yRmZN10qclvT2/Q4NVBMPqy7emYN761mwvMSB2kJjXfd4cNNW/y3Ta
mLIg0bbRy4PahmtlbFaYKa2mzLqrDfEK7dMDns4XRYnaQOEL961ZcY0WGh9Ut6EVtpyK/SpTs0tc
gYCi8vT6tPbq6CnVh21lIvvtZ9oa3p3d1W3sJko1vHiBeYFFFzuxR0IgCIpbGYSxnXSeioVyLju1
Vt8i/XQfdjqWH8Q6y883mCTblte4o2GuqW7+7PvSZxvqrlqmV9gpc/Zmr8OIt1/VZGDIhPHPJGxB
HTmhUYHXjRBxvUib+yjEfzLr7SLehlFJXqhdql20zYzhwiSIASK5i0pxNwEq0Al4HK8lffa2wXcd
SbUEQqKwN2p3UKqDCNrAysUtGBi7QxzOSJr3xP8hFgW4zpKpmL35yoL/NaUKvjeQF6sAVwHgiQlS
wVzm8uah9TVqw3ySbemXuWOgUI6sAQ5UmbxGEPxQg9d1BkDMK/Crq4p27Bqfc4s90lc4XkJ51oou
WzcjutkEh7BLAOL746U3gseMc+BWVdA5VlPsVLQV1pKP4XtXla+BzqKswp+YbKqrtksQ4rDKdWBO
r4KhX+Lo8BoHo4v7u6s0742qJY6JQngS+zusDn4npgGIuAn2SGMdJMxY7K6UByf0x61ojGsDqdk8
1VQ7iKY7PW72otiUjqSZ6H4A0sJYcp9gLuaomrEaFSj/PRocRhjcC3gAytpsEl3FWAuJ+rWUJ5e4
sVGuD3InxVuEk0XQnYG7/cZD1V7wfSqpsfZShQ02cOpjK4VXkxSpdEEzV/TKmiSi2khKHTijKb1L
OEXEABjddIy2kjABmjM0LCQk4NyigVp6LoKuTxwrpCkpTIq4GSwN4dpwvPOT7NUsMGmOxutJtejr
x9GOFJ9+vz4ZN0gqXsegRpxYCC3K+7elYqwH39Qc37J+ex4IwAw/JA1ArgNu9p6MHSxn7O8rnUOz
Re8CaQtz2pUS54c5a4TDR3k0dECbWZC6Ld6WaIEH/bruvArN8CBAxLp1FbWqXlVE30SZr90hRoF0
jY4hQOZiA1+vynw01qhQ7vDBHTZFHT5yZ+jgz/suTQK7Vn03qUBng4/vfbgDiKsLqOgL+w6U10gw
DfUcU5h7jaYs33Yl9yqU1EtzNicUjY1ixLsCp2PCS73nsHM4/Nd5BYkDV8TiNTQF4AEGZ4LoBrX8
k1ugE3ESk26Q/pisTm3lidssQQk73JDn2rpaA9LpXS+D0KFeJ3m49sdsrRoHGZn7EaBW3aurTk+v
9FRw01Jw0WG/8SKZl0zo8gEMU25JdOxsPsJ8wEVRraLgULg8GF8VwffCBUS3ziFYtKGx8svgrgtu
enQdlQIXGNU/oKi+Sqdyl0KVqMW3FnQk+n+2VOgb4DIcf+O2l7qDYf2mrwHIadwgmrJWwp1n7at+
N7YGWxNUk+xdovzyJGYP7ORU/K03KFlejnMQFdt8L6i7rr8ZLGUzGlzYudWtZSykoJ88DoCsbS2M
eWlOb27112lU87bddSoyA+lLTbV7mro7SelAG3K0hoNutw3VrhZ7N8IM1ygVGg4wJADBpoKgZ/wn
MyNo22pJSOV2iXsBDM2Ytf3WiJeIi+9FzBMbnIIyw5W7XaK7bSrsxaa/QHrkFzjNleZzDBLyvSmx
K966DS/q4KYSr+Ux3sZet6qV56C9E0cavQqeMthpatEFZ+uKfBXrctGOph+ygcFQqN/qRbCOxPxy
GDBnBemtCnvTnz2S3lIA7IaL+6hGf0TkG0nJ61DW6x6MiKEjCVJcJoQDT5Z3An4WbB8teirzPxC/
uvAp4pymWG2TqsNSu/XVg1oEu7bams1NbvwY495thmQ/gW5u8mGjGmaO42N2A6rAqdgaquRvVSHa
m2W8LcLRNYrhrUSEBDfQOy6VblxELwD6HWRo7TgHWw86zsxwhzFTiivNzqirXYBejI+MjxIUrqdW
GHdysINiCSKYNZJlXlWDibmHIc/SFs9jFd/jKCNRs/kFCAMntuHCA+a2TTVIIlibj6qJp2YL/l7e
D2WyqoZqnXUiXURDeA0KOE7RwcfY2Y4MFY8BwFYZnCDshWpXE9sXpZOe6qxyvArEaNLh9AnSgQJs
fwm13smj59rksQwQ/cmo3whavYm16c+H+wzl7F2eT6uAzFIYQG+WFYJizYrSyLUR30jU/7BVba4K
E9NN1ddH2C7p3Rj595zUrhFGGzm94JLsCNVlhxtSidhsqb6P0i90lyCzEprJL8Zwj++XMbzisHzI
4umPNqorNYqexxLNpqZcpUHomOVrCpwbWosjhj/DYLotkl9w6FbReCsJmxz2QW31b51108XUachf
NXTlX2PtmTs7x4Yz1qSsFukrSvIDiFQZIovye5xqOJQPYtVuGknf9BEGu6YtKcXB0I1Hs78VG//Q
TndSr4Bb6etpbYDmdWRTwUwjAl/Yb6zRGlAk9W+MkkKJdaeO7VUG2DibzZsoEsweaeLATVb8lev9
qkLoHXDxPqLgpnXXVvEECQPI3oRnq7D+YHahuavIrlQrV0Xwwn7cdMDtTdSramlwVSppujk9FOCH
R/mRfefEhflQCb/xvwLqWq1GfQO6ZMVRCswYXhmS7T/CzmJ9XcpKeJDKHpD+L997y2g3d8DqIiXO
4BjgDDdVK83L9p2s4I/hXQbTLhl/W+FjIqQXFEBWmTBtZWl8KIXYLQnOvY6RZ5lejJXw2BsGIsZJ
nK+7mJCihX54icPhcAWcU7ttxRpydlC+4v3crzDzzLBJAoEUtJW3Q+gVC7xCvGlMcbyffUjv6gaD
r9zMgsPo9cauE/MfethJ2y72LOJrrl8IzaiSucP3iTsFUYEqT/ZY+CFfEJbSPpaG5NDOmEXYLuKG
lmJxLfdxR/HR1IqN56ftA8ZZwq9AK/SDUpeDC8StuZTk1FvlGfKRUzaeE/KUlj0DCsc0p5GbAF9h
iqhIfu3JqgBJukmgXfLi/nK3f27e1lf3/qo90zE4wh/Mw5izghaHuK4A4Pg6jC8UShtMSFc9aTad
CVQI6AXYzvpsKXxuPXypvQOxAVGrq6qqz7IWc4fqU7M9LRtN9XKKxJj9OK7rhs7HD8ruZ4r8S+Yx
b6TQFTQB7CPBA/P/60Bin0P7HXkjxBNW7spFhWFt/xfTpoiz4uus1SbChP86SKVYKQX1EmdFe7d7
2q0OP9zN85tqP6/PtRDmBsHRvP1nJGl+3U/zJhLu8U9kpN3hgLoELcnv58tatgY/5uvTAIsOhYw1
Ti77BfM1a128zOoX/HBdNDBmOjw//5K8mLUpZoGKDU/BTxpH//4ze42wRWbv95Dmb28v3m8vVrvb
JwQsns70bz76Qcu5AHQzw3JAAFnG4lGlLs2DOJ9C5/Djxy+6NyhQ2Q+0ryagGxBL539DdGO9XzsX
9++Fc/9+39vzP++Ulu1g/u32+8mbe9NHX+fzEy2QE2GO33Qd8kQ79ANeDi7DMw8Ifnw/znHnikWN
vQKSEmDWoGQsFnVvwAzTSoxyZ5UCZArmvhVveXFeDuSjNXs8yf8ZahERKsnSsqCeh5oXwPZ6y6Kb
W5WMhnbJ9+911LCcFx/gImNujYEyUhfzJw6IkoNQn9/rMG9WdzuvrnmZMSaDruaf3495BKxcjrmI
rHqYVDDSEclbvazc7ca+OvdWp6fw01vNsf3TnvUtiDZ1OY8A6NnmF7yL+PWJjxc7ofNn87y52d/s
9+tzy/FEt/HLdC4aqoYvyQUX3I/phAnKBr3ZsBsez72hdNQ3X3y3RTRvy04OxJiBiBm57boPm1fn
6lwoP73fQfWDEFWo5KiLKBvTikqnWc5wnsbYfmmdlyeye46Q0WlW9bpbrQz2gs2RNTerG5rV9uaZ
24rTrAcnsXU74x9W0JlA9CHhcLRH/vNg2iIoK1EOgnv86wPvDPulc9v1yqWHXqzfPo4b52LeMWfE
Sj4E5L8bdhH/SHH6SVb/+rxztEaq6OM392PzfIRtJuCvID3/yo89v39sJrYTP1ZzzPh+P4G0ORED
P03GYg8LJTRnOs5/7eG/Hmj+1V39dUjMTzE/yyxttP7rzD/zBMq8n5bzApRmRlHS2Ue+7et+y3ML
i95K5gkYmIPr4wdx685+5u2vaPATu1a37rmk5uPA+TKwDJ7JQjxqFnIDbLb4IE2UCfDqFMJ/bl9T
m7ZTB51PlJ/mk2ngV3/OptY8g82jbPY3zt32brNdzzpQ7++3v3nUrUtk2D3d7tB2un1CC+qitd/9
VW+DMDzzoZaztHjYxXdSqpoWi8ksdS3NxFan5Wy1thVrwG78u4+x/r+HxJHCzlin/zck7v4tb5ZQ
uH//n/4NhRP/ZciowrBSEVOxNIwBWc79n7r53/8RzFmykDa2hC+UyqE4w+/+rUuoi/8iTTex5TEI
8aw21lqdt03wv/+jqf8iJQCsi8edKpP5mv8EC7fMB0EhK7PEJn8X7Dykdb9uJkxdx9KMm8SpBn3N
b5a6yVtlZRhndu1RNGMgLrkfMkEq3PSPXf3plNSUpE6mnhFi+2nH9UOxKzBKiv0EFfsDpNQ7Ly8k
10+7HQn2jJsimd+yf8SbP6ivgfpemfu3N8Amtv3GeUrw36837C3nyrEBMG02/NsccC7eV79x/bB3
EUMpZ3bV8sid30KiegCKG3+tI72vpk+7tmrnGkX+Zkr5VeblcKdrRxsLiutv1nhGiPfE55kR93RR
Z1KItMRMJVnR4mROnT1GewE2HoWJ/NDr/xgSPL8WjHcUqTVavR8J6aePQ//Az0Cu4ySt/fK19sFr
kZnJxGu/lc5dQBZhCdaAitw82kK4RNBNXRzySshAdDgKx8MpMh0g+D1m4YOUPJuzu119CNMzM7jM
2RkQu0WUk2RtPjOWhAwL9UY1y2u8LFu/3lnIUtmZl/iXkNFxLIIxfVsCzkL1Px8vdT83zshDLVMn
4GAoDWomKFByGqgvX/eXZ3ZdLsh54eh9Racigwdn3nMHf/0Udm7+OoQ+qzcqRxhMamqofqJViewe
asBHn7ABoWCFWeLIhRfv89649A3qnL0/zI1QfbjALPsi6wGk0c+lNwXLUNuUsT7gNU/tz1fTdg0t
8RBQYrdLmR5ClQ3vXlbWT5YH5aAOIDoq9ZiudTFEGqbzlF3SVTeNWiCvFQclEJJYSK+FPp1dK412
W4zGsNNZWXbVJSY2OYJ4gS7bJmn87KnrvBRT1vi5xrdwHUgyvSaah3eTEmnr2EpwY/BHKkaqSqc8
GUUboRzFwXByihD5sGlHIvMmr029L1x8UCR3pLe/pyED1HUItlgRjLsUe+EDBsOi49PqQ1pElmBd
8tcopQRz0qCj1NXUrFHqGDZTKgyO7/fcLuNpmhUaIPnRe6YZ7wPvugK18zB9GHuOfUoFOAkuzd4b
US/QvMuyUlvI7RAaFVNs14GHcXA7icOK6q4Fe8+TnNZEyweFpYPmo31miYmyMuPgMEhVcy0nWepG
GKfaFv/VJlVQjTGieLCFHLM5bGqLufVlPYGtEEDaFJMTFfCDwZDtzTofr5IoB6FQadJvs/BvA1Wk
lTLA3IhDS33Dcj6x427EktQwh4uiz4r1UFlw9zmTnKqvtXWAjtxlEeELTScQGndDwU7MpHRX95qx
zqpWdYUsvkAT/KlhFY2BvMWYnZL9QGG+Y8qmbCrX3BFoeKfVTSSXh25GOYHnk8dtqzbGvhaSciYC
+hvPFPq1OE4U92Am+0G0Y9kAGYqS0vFDVVnLVf8S6HkMFgSmEUyYcdW2YORktF9szClHTFXqd1p3
eyS3upWSV+M+rBPvoPhBtupEgc1WGMiz40YKOgSXqMrgg0ppeyhqrXT0Sj9ALJ22UayNa9TEykvV
7OnTWzl0yrYpthBn2SZ6ku+mGNWCkC71jdi0+uDAqZwuEYvAn9lTmruwjSvoxZUGdUcEofNWieW9
NmjBfaUKlyEqaW7RdC0k4Hz2VwhRvIjC9s0PhGLtYyu2bSBCO8hxteuJCXARWEr6t+YPqN52C4Z7
Fxi4vpZFcC9VVeKOpTU6nS8TNoOWa0/f3JlGeMHjPrat9CdpYBkjrcf3lfJHVa7vR5MuVwSv5FI2
/fsgmOSLgJ6ik2dFtjatZLzzolZ8GOOovGhj4QGUoXgrgEGzO12pr3Ed/gEgsXAKJTDvBzXxLiB8
SWAdNOFnH4jlY62D9tJzb9egY0E124IkOrOe9aFltxal7nhGpG7Tuqq3Viul1+w8E8CZ1q3STu5+
TmSn2LaO7yB4Z2V3oGROVtTSM11u09brVtnI+bBTdaHcRMWY4rA9TuF9pCrYzgsi60wNKWYncnOJ
ctJTEojCRQ9I9yI3B6BsI71MJUt/SL1QrRIjM2503TfvkJoCKE130BVDZXhvBFBbk0RJvpg7w6bS
0sVMsMH1Or39aSWy9GQiv75qdIzKbThZCsexDCxHFEO7zOq5Aq3mNxKP8ZIO01NrTN5brGG6DKD3
1kqGp27qJNcTh7c60QMbD+7GFfvMw8o3y/Du0Rq0pHzw+TTND1qBwFEtwrHPC823SQoJMqNJC0XO
6Ghaxa6M5cYGAgjRWBVV+jf0Kr4/To5u/B+nia5TLEaU0zSW9hQNwmyFpoOUry8nV1qVG/WVzpQL
IOPRPPwGF2qfqXwen5PgjiB4WFALZVQ7FnervqtLE/xpxspZx8KTCDj2nFPdUe4G604SoZVYfC2q
34t7Ix09I7Uq+ntKAIuruq3UF9/YV91PVOKNzD0zg8tbKgf/l9EWNZNITzyCN4nO4K/NbUicsaUL
cRtuiZK1vyqv82dTdDjHvh/3BMie5hosZQPuJFeRxbVP6pB3FmiZ0PR6lnRSxQttujCtnVWdecGj
D4aEMHwcpMnQ91VJOb4mNnlSkivrXeHI2VUirgr8O73N9+9ycohZxpyrCfniEsCfEsmaLOWDmXPb
ybrqtJve788s9VOD8Pg6xBCel3va1/eYkhDd64IEra9DRCZkJ1ajFxqOZ/Leo+8CdZzS8fxRTAoX
y+KWqrSjllj40ltTsc7M3/hN2bUmwXK5kYIzBauPLsHnQgU3E26NSIKyEOA5LQdjW3dmMpDOe/Qz
lRjWInlhH6463MYRahCUq2C8N6NzHPZlL+avYanU69C+QFsuNpiB1bHVWTUpqIpEmJm84gse2rHS
3tbTsKFBfuu1v0IhRPerPjO9R/ck3hhKp2XgeYxM6rJijhrIYIL5SXCCRbRhEl1Bly5F8N+JqZ1h
O51YMAw1s53gkvKei7eM61Iswx4RgDxVwY3yO2KQ6plVeRQ9eB9t5lNRaeLOsry1YPAGi0li6QcJ
KR4QgP7t+711agB95mqx7tHtlxbbV4+iIUg9Bqj5RP24SYXkzCuc+iSfR1hEIh1dCU68ihZ2Lj7S
lowAEBs/W0xMogk4yfevc3IwiOlAwjk8jgSk/TCuJfgMXCutZ7V4HIa7HlGRXJfPrLOj1sy8xhE+
leZ+LTylZYOuTEdweiFhz3DBLzvkj3SjxK18/1O87l/9veLIDz9tfy9eGKsnAyGjX81b7J15iqOT
7KNPzArRZ+dH2P9fYxa88i5vKs6WSP4dediROX10h+8u8kOYRX8/syeWO/cA6k2kBBycy1iSx90U
ehqZwCAPq6xcmdYdAgtnXujEavw8yLLCXlRlKGRNyXIfhkPs5fdhL22/f4+PFb0Iil/GWKz4MJmt
TtqicJLesg2VG4yMvdGtyf10svZGi0rDgw8Mpx7X34986muZyBigvE/2ccR7Mxsx0cyGrxXiopB4
v6rGcMC4wk1Wu0uwIt+PdmIn4HRizQIDVA2PIqEBsNsayvli1t4Zxq08opd0GM6mNydiPfUURAwU
WPXaUS0cWcsQbR6YYoAjNm2yLvTL1NokkKKMRxJe5GtRA7v7/tVOrBL2Ngkc/gIU4ZdJaa0hbN5m
FkGeOyAY6B6/0+9HODF5WLWww0EuzHXbxcYCQ5klYZ8QRrDg5hYNklxtrFWr/Dfj0OfihKbCfGS2
gfRW02lESAfYtpldzO57TQrbRz9TfTr5PtSW8WaZtUiWgYJrJOKAosfmjeWtUd0y6npsezuZ/nmU
4CicRUEUNBrNpYBGHXheU2tkUZLsyN2t3/SQC/Qzg5x6Gw0zFgDAYAKOaMZiG7RqlKTcEUxrDXYa
xN/KZ6Fl53y/5s+8CBXE9r8HUubF/6kcmjRM19TxeVBPigE8UbkJ0N1dQ+ZABzbU3CqBNlVoxZ+8
Sh/++RIkgMpsX0A6uPh8HVvlbKy4I5Mo6uoj6uvvVpNeNp6UQGM8p5l/akNBVyW4K2TAZNhfxwKS
3IciCHCnqEz0j61ryTfOfLMTxwfpLkAGvhdslGVOGImq2FJd4OltqEnIWJ7ZSadeweIEJFOiIK8u
FWmkyodxo6f8/VlpOUIWXlSwds68xInkHfIKpiIk1YSHZVjgLidNSkWRCpbJQcebJs82ZVg7oa7D
UDlTsD41mCzrdH8okeMpoHz9KMVQF5Ywck616gsktlTeZdFzQy3wXI556kTUKUkzadx75jvj15Fq
oRwiYV5ZPsapGlXJMVpNvWGPnju7OqYB0OIbamJd9E8v+2D0Pw88b/RP+yur0d1HCzAGy24inwx6
s73Qh+TMuXtiaeg6mRLKICaM7KXm0ygPRa608yil+hZw19Kk/2pl0F8AsMCppAJF+/omjV/0bRlm
CHoipI0AAh6qdhM3FGbWvmmuvg8NJxIJjMwA75G1I2FgzX/+adqkQtK0xmSwTGovW71dh0Rbqa1c
NfbeG8PYJd45xYQj+Az5Lm5l9J5m5RzW4yJroh6XIrfE/m0p86JabNfGWi5ve+WhV0HGDrB4kfIU
1notwxM58wVPBHwGJ2vjXJGId4vjGA4I9GN53twVquo+QPEEUXU5hzEpWfHj97M7r/bPQX9G9s0S
SMg/mcyyvNh3aGv5MMOoQHm+7g5otApDvLaEbPP9MEeX8+U487L99BUbpPVYT9ySdS360+J6W4qw
MmUMtiBdC0J9M0W4f2m/wio7kxqeONZ0BKiQ1CITOC6AydmAN5EhJk5mtRsLlXeE3tDi1KNVXiqc
N24jn5EnW87px+r5NOJio9NeGsdEJ5HCHPG9rgDlA8ZFyMBwv5/U02/GXQhlGdbLssuGdq9QWxCT
HcvCRLtUcJ9PA796lCQWDyfc78SCdiZldf3sqVN7piJwKtCY1JD+7+iLL1ph/lnj/546UW/9SEPh
1UQc4PsXPD2R/xli/vNPiybXu76pNLQTcXdYqaEwk07XSXguITg9jyaVjTnKAHf9Okw2VklSR6yQ
vok2nlGMF3FN703X4upqmPK1h/jlWMs/6ubMiXC0Kz5Wis65h8WcrNMy/TpyF1oWjgtC7NTKrVSt
W/HCY7cnP6D0w9afmUuRHSln9uLJD/dp0MWH86YipGhPriVU0HTkQBO2/mA+fv/pjmrpbHjaz6R0
1Evn6LL4dppaauXQy6jUVmDwfw9db49autIkHMkgHzX3iSKuJuUBDlELizO80cQDPLYzTzFP4Ofw
tpzgxVPIodV2ZakkTpi+t9266zayutVS6ErbsL02msc+dUstgSi+xUz1+8HPzfMiDARFF+iNyFYU
fCRWdeW5wlfg+yFOZU1Y+/29fuY//7RBLKuKJ9yZISTqxlqq48upvUHNPoZ8XKBG8v1g81x9N5eL
g1jG7cgSc4pAPtsE3fG9RS8GgMuZdzrWqZoPX0NnMwLVF9GkXbyUWfdiF+a5w7bTcky2n6cJKsm6
FC9gu6XGs1wc0ngjR48F/mxRsNWM67I/E1vnj3P0sp8eYvHx6qFs/T7SMyeM0GCvglWCV0l+68vr
7yf19DgWYKkPkcQlQEjx6hZtXjINr8JnWWt+IE9icymhPKmdOwlPfkC8Lqn5g6U6umRVWt2h5AEY
SVVG15NdDg/X6M9cTU7m17Sa/h5lsUz0KAkkveGNJO73Y6aiSwNGtViPkw71CwGwKxkePy4e4X/x
ySxYJBrmpSqAm0UYnxoVZYr59aJe3rQCVGJqd01D4jiec0k9mSBSE1VxCMR0EQ7L1zXaTHleygVJ
KaiASxVJVQOr5RyzmRqxrzCFB0ZrqOnvvMzfYbGzGdAC+X7hfNyIlit0Vs2V6EVJYD0We1+vErAp
FfPc57/RrAl9KLEVYgeFI7Z7pfujoaDOi9cKSym8a5ozfY9ThyaoUG0G6wFtWl5xY4/GR4w4k2NI
T134s25fs+JKTi41cCfQ3+j8nnnfZTj9yCBxmOByiAoGRfyvU16KDTY3/YiMCBSmDfrcCtIYhnBT
FXBnO3zDNgFKCm2q7ciW8OYYpQjjxjF2wKo8CqHcbLs8/aeNx+UptwgT0lwxkYs0dULzpanusTyi
BW8HKN0E2Tk132WoWI61+ODhhARtX0WJM4F+sXPifBtnP0nRrlQYi9/P9vx3fV5cy7EWm7ir5cZj
WScO1dY3UA6A1IKVFozbGjVuQx/PBI1lZPr4tvN1fL6VH+Mxra71chGwDBlYuM61G7M1Vo30D8/j
j0G4ZHAtNgDhLeODEQ91pSU5guOl92qM9a3u/fp+1k58obk2/PcI8tclqhq1lUUxNW+khZKd2Vre
Ia9kfRXpEWAIcH7fD3dy1j4Nt9gR/UBC0WQ5t1T50KPOryIIcubMP7npPg2xyBWDwcr13PdT0GeC
d4M1Tm9baHafmbd5NS1WG3ddFCNp08/6cYtRshoxGsPrUKY11WgfNnDCfQXSKXY791ifXOm00MZW
bM5wDY6i+MeKmOGRIIBpCi6v+bpQDNTzOWfR4bmThxlu96DWopPkl9ldJ2+D5MUz4eyHjmpVZ2b2
5McjjFElpCJOtebrWqkpa1gD7kJOXcRPWqThFRHCEO1R7P9+lZxclJ8GWqwSvLUj7vRthoPFQ2nt
Z+qq0Ttq8/v7YU5EjM+FhOVxZIZGHSFolTktGWFiXGBmadcemTXtnzY5s/JPv9PfVYsPxuenvBd4
RIDCEYNJQaneGaEibyVRzHdx07/qaXxW3HJ5jfhrofxnvMVxjxYdJH26MI6ICwuKCDi4uJSEqtbp
h0sJK8MicGBn42Blt5CE8zOR6/Ra+Xt4eVFvkwL0ZSqVIo2ahm4sROvemI0J/ylUaPGWy3twUqEN
0Maw4BP8e1StXIWTZltBjHiS5g6GhgB3cSaLOLNqZvHbzxcYfCt6JNqYWGXQaQ+Ccw9WJm5vaoav
6uofrtA575Vmu94Z+68vC4ml13hVyCdyRP9FwF+0UuxEfu6jvdRuvx/p6F5PL/7LUIv1EoZFSaIq
Fk43UlRGHg+vbAOriyS6QpBH8fEIiu49EKrfj3s0mx+ZPYWguS6rENi+ziasigLJeJ0UqRgdsIdl
WW7M8AcuPH1RnRnr9DsCZf+oyyJTvIgrfV2FKRb2uVPUF6p6I7Sbunuu/AudJNiy42YnBg/fv97R
ruf1gJPPktp0CviCX18PLLCAXhANiTQK7jxldLDQQ1IBA1FZfP1+qFMzaQCqmXWEVRqWy5kMafLq
Cr2woVkXEsjl/FIbgWijNRmcqRaeeCuabnR2MeM04MIvhgoVcFNcmLhWW/F7lSV3GCOtLKm4jPxz
jtXnhpr//FPYFOOUItoM49AMfxfovlvU6b7xNTeD2fb9BB6T7ml7zccq1zEO2KPbmEIYRtSShs5A
kkpzDzaWaV0ZQYPvzG1uCW4kBteD+TrpxM3uEUT3plQkELj9dWXdNzP2rQK9Xg5nosBRLOW56KOD
ESBTE49wCVMkpWlrzlvT/6kN+0a46c9dRI/SmY8hCDCoLovGkeCyYfZy3+jAcmI/+iVbsms048Wg
Vyu5LA+ebz5G+OZ8P90n3goQH9kEHS1wTUvGTBxglQbimUKi0aEUI9htX7re8P79KCf2/MyvQ0ef
7im9iWXFuS1AD0OmoEuHNGe910VsYh0j44KJ3BAfr0Yv58z3OqonMJ5INENrXTQRQ1+Wg0yp8bGj
AyFdPdRPTWhjfI2/5Q3iudWVesUa+f4dVfbAl1x0Mdxij2Qj192uZDhoCiMaWfqZsvnxHgQ/ipy7
ouOnRSRbbPfA62FaIOeBbkttVxLiWwGcCK1GpSY4M3XHi+LrUItXqSYhHOSRoSRz25S/YgTb5Ofv
Z+vkEKBuPjTtaZctQrI/Qs7oIwX4OuZiXihu0XpaeePZotKcByy/Ctgeet1Uk2cdj6+Ry8T2KLYi
AL7qYbz077ob4/+Qdl07kuPK8osEUF56lSvTVe39izBtRt5b6utvqIGzo2LpFjG7L4vFLtBZpJLJ
ZGZkhEs/h22wE46S1fHSrbVVIWTNSGLUIBEqTq0NSmUmuaFhJjsnYPsD5w9wggD3Y2oGqo6Bq2mN
+m2Eoo5rTkiORdcbE8Lb1LugZu52fVPDLSMtzROIMncNUCFapHl+USq3YSYJbiRkGhRF2zx5G6rk
i9LySdPyxPXV5ioJe/MQo2OHefBCBFGu7PftPQpR4s7vQPBDSKDfJaqfbYYwSx008EG0StH9h6Ss
2GJzOhVMpJUhbxo9SQ9xYEY3Wjv2v8Ux0G/FOspvwlCG1FmrgTVS6cW9rEIWOq4RcYs882/MbBwq
t1VB6EmLg1QCe1zErf+i1fGx17Xy47IHnQdLxEhMRs5hRdPln8nrxZ2E4pYPMjbcEwPd6j4QJ+8C
Pfi08Eaw5FW8es3a6VtaY74sxeSnmgaY7RCFDOrQ077LQJYGhc3JiN3LCztPIU4XNgeaxcIGKP6Z
VIY2/DC8E8E1MUpBh5c6uVWU98uW1halgVseEE0M1kpsEg3MrGKmDbC5AMxcT0K9VfzsDhSYO5Vb
g1o7GWCuxqH4iV0stEoDWRx0fefBvvy6a2+oeeQWFtcC8MIECy4QWrGczBZ3jNiAB/EllR4u79bq
38dkqY75DrBWsVAjcNqpAVHgcHp0Y+oPaUs4N8jqHgEQBmAu8D9Iuk8/PKmNrpNmCDDKM1BT/iAq
JvbAvP0vlrGwwroXClilXnegq+r0L1AkgvA6+XXZxOp1Pw8ioFqGF8UZAgiDR3WlzmfTGNtnpTPv
RbATl2J4F6TUpZp6hWBCS8GOM2132fTq4fljmYXGKmj8FlkGUm8//x3Lt2mtW+Pkjuah65//myWm
a0AmtYKCI2iPy7gXNvUQjYehM38pegFliEqtPUSokXfBwAPY22wZhWYPWoQGvZqgTVjiYq6iXS0c
Y0gFpJyYsOrli7DK3P1dGSp53wAbEIVb8KVZUAm2L2/cauBGEgMsLEj6zuYeID/dGpCvRS6ogqDS
qhs30W6lGBz14IcLOV9pNQuEqsU/1pj1gI+vSfUGrpjMJSVLeiM73+r3+j5yiCd/XV7anLWcfR8N
8WFuM8zqeaffJ5Z8U200ALOhL4mhtilvHEC00VeyxuKTBtdcJPhqyFgYZA5zI8e0mOaYpGFOOgXK
2Er8yQvqiPPW/IHzXFoZ43lSQTUICWNlo7bF1KjTv0Klx9Gvp42yS3bmkwTCgdb1t9Uuhy7K8AjZ
STv4FzkjAu8/u8t8Sl+XwzY3MN0PaIwF1Xm9gsR94lz+hOf4A+TxSytzhFmcMRHytVBahHv2nuhB
FuE6vS2eStff6RNWRnMrvu+2yX9c2nxmFkb9eFS7McTBjpVnNbojmpv+bRd+fg4t18Vk3H4Whs1I
ElBXDBAnl0FDKlnISy/v3mr4/fOJNKbgGDQJ9DIE3MGQT32KQKkejYoH6RSrLIs38CRy7rLV86aD
YQJlOTQT2cKjmgq5jJE0FHY0YI77rxA6CHr+OYgfElSx9fyqFr4vL3A1eC0szu+NxYeKpblZTNEr
he4nQFO/mwKkjhBsuUnoQ4bE/7K11e3EowVCKyC0QHP81Jqi1FEZaSMorQ1Qbk8TlNSjcMDgbSU+
JJUe3Q+0Ku8v25xP0dlJ/2Pzh5lkscKsUajUgogfAVO8mmJ6QHV3hyr2OwQzWo67/EASLxljLlEw
C4OyPE1iQBZV8aaJopsynl4HkhBbhjjnhxmm+asWxKFdBFJ8kAMM+8qkHG9oUGsQd9Z3qd8QsNzi
w8PFyrs8HRGIGmASfaj2HANF+TaraTq0kwhFPcinIg/RowDYoVDr7rVAy6/wTCo+Ca3n6begdpJW
jcHH3hn1VYzPDcrLOrc0aBija0ziByUMckeNfLCfyyXGt6M6dSbILd9UxfSWV62y1cw4stt+ekhV
gBItEUwOlqr1M5tGcyekvfFx+YOtHQK0JlHsw7ykrrLVTa00jTqc8MFk86nSd3jbQU3bAv4epRGb
mi/q31fCAG79Y/BssKRV/YEaOOS9vg+L5+STNgHHMc5ACnO0WtpgHAOzKkImGnhvpaBjmuqHprKb
eAM2dQWMrMGnDNK47Bv/LN7wuuGcutVLdXECpNNTF0ykD9Q5qiSD72Xgq5jayOsGzbv83XhmmGSh
0qKp0irEfEiM0/I9rq7bpufs40+H59IBYxIEAdO6lZah9B1cF5FdHoKrdktvhafJ1R40q7Tq34rn
u63XexAEwoP93ySsi62c92ARTMATQVUaYCtz+Xcken35LPfby9s4r+DSCpmsIG7HOu3N+bks7UXw
llSgZ75sgfehmIxA0Keyhj4Vch/IWVWbRsggzM0byT1ny5zv58VWMSlALBeymCR4/dE7oIz9O2f8
LPYgMIcL7kDruxn3+QbD/rvaSvcVZw/Xb7V/7hmTuWd0A1M045y30rKGOHIX2FRA7q+OkT2BlblM
0u0AiuL/sq0AYJ36xqiSwegoPhyVH3ttH6FUlk0fl22sv0T/2VUM4Z8amfSw1ocBh2wCOYQZqpup
fRyreBfpd6ixpxMUXIzbLiv+04aCpeHUbKUXaUfmGo4WKuDHfiAg4SGgFjehkjIUIPPghKzLhwAA
s1N74eAPIdpAIGM3NiX5pSq3l/dx7Y7545yYEjn9+3i2a3JZzUdASjZhACbzu2HaCmUEyL9VSsiL
ofdz2eT6y00HEngeX5MggHpqcyTqQJVqLiIgDOvdNk3scXwJqn7TdeDbtun4UolOrnKeOv+Py/yx
yxzEdox0CsYX7KWqfcpadVDk8Kqkwb5UIUgVE5RnCqtXoEvh8wrvq58RGMRZ+hGShixUDc+OLqvm
JUvJ71x5HwX38p7y/j77GSWoKZIe5xw9LCrfJ7x579VIufj9TLgv89FHqxynzZBfR4hbxQ+aubm8
hNX0dFGfYA603oRpOfrokaXyJ+nfpGavVXf5+C/u5mX6wZxfFTQ8STOPNCo6RG/wpMUcQRdxMAyr
Hm6ASA5MFxK6xWwHdxCNiRRdDi2lKbdkJbCE6M4vn6fpjdIHX8F8sKvFNx3Py1Y9fGmXuTLT0GzA
CKTjIZ0Y+ygC6DAJKkgOhe8gevqaTOk5hMQI2PRuM/A1Xf5+XOPMsSYYXICSJwpMca1aENaAhtNT
3z132l4zdjompMCwYJq8hHLNM5dLZg51k1dUNQqcLDoA8wj4e24FSrLzJ/NfREpoyqBHB7AgRjiZ
SGz2OYqf+YR0JIWolWU4xqfsdofYMh3ORs6eziY+S0vMYQ6jsM10zcTjUGptiWYbIZ08gfxO62nb
Kt9prF+r0KND6D6kgXh/2fpaxgDyCPCNG2jook9wGpwTYhoIgcjP6QjaOW0fR05nfqsl8vL4WBYZ
z2vWItfCHlvXnSQNbFyhiGN/qLbDPrr2nehoHIgHhjRP38Ru8HF5gWtxxgClOAoLmJQFOvN0gVE8
BVPbAxSud5oVgyRMTSB3kJL7QDc4cML5T519yIUpxjcFv9d16PgVdk2cQL3tISYXI0vYRTUnG1/d
xB/QN+CSoKdgwnMwtmUtl/PTHq0/JQswDcnB162HtIUJJrQIYYSx8wx+UVXAtovQd4IgVwvchFVR
6bsOIESUN1shBWVeAibDeKh5TL7n4Mz56YiCENC6MkDBbBG2ydIUlHpJYgf0RtYEQP0wi7GHgMc4
eaaUQ+nkV9xDEcbNeQ/j9f39Y5k5kUOh+KDHQ54CnVdHSQuvVSPO9fcDaWWcBd1sUH+BnwBgCnZ1
wxD4ikDxoOuj6U6FMtRQQbBTEB0xyJ96sQXKsAW0HjpikQbJHwinkU5zi6o81tXIucBWzgjGtDCB
Aq5ehAA2XZFA5O6388OoVA4kK1ElcQUocmo57/SvnBC0J+c5TERVnErGcSOoC8mtBkPCVrgxH+hd
70C0k0DV1DI3+bbdUyd3m5fpSXUuR4E1w9hlEK2JRDLP2ItQdPHjci57ByqkxCBnZLhC/DJAqoe+
Xba0ElABjlHA1jBXaeG6p/GGyhgCaSZYSnrlo4X4DlC9YMH0HxCcdnjFWEXAIxle+3xLk4y7imXc
xGmAudm42ebaO+Dpc3lbxkm5vLSVu/dkaczXy1JxSPR5aX2zB72CVbTbUODcRzwbTNxpRiXUMyLG
tkIeW5AnRTogFNnDv1kI8kLg+gia40zuWVRGRjrag7ErnT670nRrI9gF3ct/syKdeoLUK6k8ZDS1
2/i+EnC1T1AxEzlLWSsMIfMEzkfFqP8MLDq14udKo7VSCKmzCbJQmTQEva1JaMaFga/9qkso/2ET
jVzxJil5m4Ze+Egb/wr9xwH6u+p9UlEBKtYB+p9pHek79K4hOK0VZn4dKm14r4RSdyWUZsDpT66d
SODFDUDw0P9W2HtZ8CkBSS5mFwxQsxnl9SB4mnAfBBsCVea//xBLU8y9DL2loSIG5jDVQAffq29J
LdTbRN7bfXVFQAyhvi+hi8E2MeTMLBMxLJFpjNoEvTr8myZS1VJ9as4mobr16/LC1mLNjFH6n0XG
w5ROlgJTQStomiRIOOlWpgfg2K3cQPwIIb6YErK5bHHteM6jgzM3IVAgbCOD+MNE4HA5Gte0A2t6
A71J6HyD6ljn5DirawPdHGZBAcIFypjx69FUhmYIU5ti+BXDVKodNOlNmxWdRXQf8q/gyPV/X17d
WiBFQjWDi0UdEk5MgMsLgNGxdojzYVSxkvdt/5UPv9Lg8b+ZYWJcJFK5y6UIVAsiEn31V0oHlLN8
R5h67+8tAUoDnCsA6aApYjZRKqBUFRGMl6uxYanqMQw30IB3dO5s3uxpbDYzJ6JEBCnWzHpz+rWk
ujT7iSKtn24mp71FzNG+Oq93/Re8RbcB5zZf88KlNebCk/WphnQZcqehB3r5aAh2GHNMrB1mqGbL
ADcgJUIN53RBQTY24B2YZ+S16m2QVLfJx/0ISqnJlF/86fnyd1q1BiqfmZUIG8g6e9FialQiSOhz
MA8bVmg++aKXKZmTCZxjtbZ1wNoBvwVI7Zx5nq5riIRE901YitstJHqz2hE7Hv5p7RjhQQtSDQld
LLA6ndoAphW5Vl1i8BIKnDTYFUDyQT9TynaXd23+zKzTYcoB02nSD8Uo840A5cMceQo30Ccviq4H
8+0//X22Pxa0aaSEE9aRgOxFgYztwG0WzLXxC0tgxb6EXPRrqYcJ8g7qNSUHJRVALfnz8AHgG+dN
t/rpMcuAARiwA53Ja+VxJwiYrQBwQNJcwAgtQ0eXhUfSuPpRFlaYy9ZHNywazfldkzwR6auSni5/
lFXngn4I5p4BGD1T7jCDvNdFipoXWrGgypAEcPdDMRpDg6BwH0jNw/Lz7DGxxm8Df6hGRDYi4EV/
wHsXpDEdr8+w+m1wWFBBBITfYGHUWlCNjWZg11q/88Yu9XSkKW0W2pc3b61oBzKyf+z8/P9FH0/x
KQY6Mxz/0TCf8z65MeXSqygwOEW4L2IIHBjhZuhlh/rh5rLt1Ri3MM1EBbCfQgsdMrQgZo/A9e8f
ujQBA9DwKqKYAOlY77K5n7vt7GgBujizpJnnulqj4UsF5FFR+r3LrqO71iusyP1O3ADDZV+gI09u
mw9o0leWylNLWT0CELbBrYFiMPoep/Evz6exFxXUTgoDvKRG9DlQ6A5wlncWOfCKxtsFM9OgxMIU
C2PExH0xlkYC4d/hyccT2qCbBKRfSbsPR0xoV6Klha6h3l02e+anjFXmdGe5LI/mAOjWoOFE0NJS
oHOMdyFvdWdb+GMHgo3Q6JHPlVky2kRJa+L6SPQrgkLynIzJWz+BwvIWStE+sYnqZp0JXeOPsbjS
So6znp36H/uYxxKlmYaLrYjUPQnSuJ0/YepbKvWtAbjGVN6bUO29vKOrlpCgEVyWwD+xlMd1a05I
CDEGPCU9noibJt2LlQwmh5Kzp6uGwFM5S93gSLDJbRhT1CdbPBagGINZVauBpvso78TQdy+v6Cxz
n/cOHdp5nhvJO3v9C1RLwX/Q5LbZUlsAe2OiGlacGm4/or9YHJG6cyyelwoZk3N6ughrpkh7xUhB
kSrMMtrD7wpcTj3EtnH2tGIWnIb6TVltjfFTgRZELsqcYLPmrqBnRaoDxDcuJyYTAQF4lnQGHit6
MXz6ArFbGUMff7+tmLv6oYIlMwP96RrR2ZfrgoBxJA3l1wHQAlLIXlpQpFb9ex1JV23JG5Y4L1Ji
X5c2mX1VeiUX6mTGGvrBm9D9JsUAYk4f7e/yoEHPORplT08npxwwJCxnb0pvoJ4JPZRY5n3itXin
IOD9jMuD9pKJd0kgQsNdwqh+3rrQNLFQkrVUMOJVrYjJ2q1f7gZ9S/6WsXauVc4cL6AeBNT+TF4I
Iz7Ub0Sa26FyX9HGNpSPKbAzYnKiwPzrTy4r2MGwICi2gTHAtOQcdxcOTJKhHGiLwcyu023w8dop
pjkwg2GHfubVIeFkzrM/npmDxAVYw2ddZJb3ICQ5UYsJyC8pdal+pckQkDXv9emmqpwCgBFuQ3kt
JuDJAWbXucx8lnsWEV4isgbKVQJxcj0xUQUNjkDh1Qa4MT4wOX/5rMzbxa4P9WVJhS0IjrAjHkQq
DNL4IBssGggGVWH7mwJwZ43+9u/toMQLqldwUJ43flOtDGV9SEHNiyRmW6BdAPRSOxzDYpI5S1oL
3yYm0WZmI7A3sS9scAB3vuTnKPJCwsfEjaTG6WOhPI16zbnjz5NEOOPS1BztFs5YUSoII53wmCcv
oBUr2804/Cb9Yz+iC9r8Tqq9yMOl/IwosV9saZM5AGEhUD3z29r2j9I7xIqcxP3MrcoG8thNbMEF
Z6Odu932KYco6h1v5nPNX5bW581frDhU9D4gkIi2qwGNjzqDUMMUVL4rF8Lvyx7D+4xMGDO6mBC/
h1RQnd6AY9RO0EQbH8OGcALK2o2EuIXSqgqOpjM+dDFT66Aaghl32TtUbK8yZeT4ycqm/XRUID6B
oXzgbE43Lam7dhg0VNEL8qaS64SOmNbmtFRXAhVomlGTI3MhAaRipzaaJujHVPQziNfcm9VNX6IP
Cbmob83/5beQieLM5q6EKbTCIVgJ1noInrKNgYGIJcQhQCuStLVjdt+TEIKZ8QWjdVaCHmtacoki
Vr7T3GdEOwyCF+hLMQukTd2beZU1kPvVZ1e/fpQ2xA4fTNd8En8hrecBKM4bBoCpYPwdtGUo12Gt
8umWoiaIGq6v1Xb5St0OVpON7k6WthOvIwxXe/42tvbgatz4R30ncWoQ5+jI2bqM9wpSXTzf2R32
JznRy0av7eFoXg/gb3nRPWUXHf0r/160G8FCI+bWd/NPSdpOb7xn9lqiiGI5uq64hvRzwvYOiGAE
maa2pWN0DS3OnbFL7Bf53dyELpd7cu3bIqrgFgJ9/znfFLTLSr+n6MulRHGhFfjUt9Gx6r8H/6sT
xh2YtcCM00HpuR8fA1V0FBmKhIJEZtZ1Hok877cwmRzRwyxPoCtkt/RqqAsLH4eTn66FcGVmxIPY
K5q8IKM/dSzo7+k6pR24MqzKtSZLt3a+k+600pI3xesTmgTAzuiHDv+j+LgcVVfCxNI0O+vQF4MW
BAkux6FXnJJW4CIATFlEJ+Y9FL7jeltnzmWLK3FcQXCdUzbQo6vsHCyRQLvVtz30NWln+XRT0Raz
Wx6GJTnbel7HwN9fWGLHYXOzV2IBNLiYfAdg+WawUUGx21eoBm6mwJJuwDjnDFeGzR25X8lJYXgm
VJzTgTPehaDDmG8VQL8zPIBO8Ts75k4A3ZfRimwwA33Jm1/hvrtSuQueAxCTCkB8DXTNM2AHnU3G
j/yxjWZN4NqOfplf8qeHjABpAHwIxfe9uv/rrva8v3/MsSUxsQ8M0VfgtrqJSfiN31+FPGWqNffE
DYkRfWwkQLfMTVkUeZ9lGl7EuvKZZddB9ZQRuzSujcbW/Ze249UUVm5mFISgUwI6b0xfsLcmUf0I
8q+IrjHuTk/ranU/Zq1kKSVIBS6fgzUnmRPgWW4WfQu2fDHgOgWVOZaWjXt0VSflPdUGVzpoo/S3
nQt8JzAbgUIfos3iWVchQcjMpVhAWUFQfUfqSWlRUumYqVc2l9e09rlwrCEOgeFtnADmhqRpj1ff
UGd2XZkedLyswoCaJvqc31QAuFMyIpuqsUVbTm54RnyLYKKgVimh3oShYkhdn0bQ2JwkaaowkkD3
xRaK1K5P7WQj2IM33KqbyGr36bXh8cZkzpl6fsyi3YmKJTpQLLdGpqQqHvAwKx1l0Qkx/3k/WY3r
O1ZvJbvcy14J5kHB2cyJoefDQYzhOcgu0m7NN0ud0ArpVngcok2Uf/eSi8JirndWn1+h3WLGL2kA
2IyNphLHc9ciOCh6gAgCRhu0UsxX9pVExVwQ/MmPaosYhwjkOXJ9aySVfdmdeIbmq3mxSlVsgjBU
8Zzyc5f0hoUZQUuWoF6QcAytZK/wV7RFQFw1C2kwYcava6Om00xSN596yElGiXmNXMIegtzTA2Wj
VQHnAbyWz53YlE4XF9M0FKQRvpNZsQOVVu8J1+E7cVtH98CauJNEK7fQRk1d3/a/L2/sOUhxDgnz
evEuBhkR+yYO8iT0gxg8+yCK32cJGBQh/Jd3TwRTpEomo1IcWnUovyVp+VbxCM7XPuvSOPNZ0w4a
wmKU15hnA5+xthExIG6Wni49XF7lWjQC+QIS1llG8awTXfZ5AaItRFhZgbAyXgptBKa8aJ5lfNUR
pCT5S+K1Cs+Hp+ed/WOUTajMvPGDgYwN0htL/Rxfk2NcW2D5gSQQ3iR28gvUeXZ283V5qasBcGmW
8WBxqKAR3I9zrjO9Ighk78NgCdfVsX1pt+1d8wgRGvE74sSh1S+5WCzjw5XfA6I0W5VIjyomaGda
r6Ge3FWci2X1gC4MMSEHzD0jqVT4a64/FdMmwlgnOQrg14nFHbAunAA3OyCbR4GbD9h1ZHAiiAyY
oylnQk+MoYCoLzSFa/OeyibHN1cXtDDBnAHcVlpkCEplq03lhPqmTF6FzqFQ9Ri7m5jHBMZb0Jz2
LAIpLUkF3qMeiaGf2BOEoAPuHDNny2ZPWVgYdQ1IysRA/Skl04MgNk8YY645b+AVd9NFtOwMAhVZ
INLnTV0YyWStBQ1u29i+oroKNMnAag0spXAj6X89xACmO5Cnof0JXd5zoPgwhWaOokVjh0XsCKWj
BF9msxvACF40D2n5myg7zgleKdPj9oG8lYyrFdCZOZotFjcqggwaLCh0VGK/99VoV3W6paWt10nU
GlNQwua3cZg5Hf28bHkt512mh8whTv0Os76mjNeK76imJesPRvd12cSqty8yUOZAdfkQ+aMAE2J+
zFRPjjyavpnaawdUYcKTllvxkpN0lzlaRoSJ+r6FsaSWLZAVgHZHdyH0bvw1wGEO9YtVMacKpDdh
qtQEFZnR0eQHKnhy4tTyy7/YOwxhoEmGvuAZwKFpZT0TZDRSpOo5Fq6AhoSAPShewYV6BHGAfdna
6p0J+JYKnIsC0VpmTZPZgRmpAd/CqIJc7U4pB6clr74J2bJ9PlkkqTixds7M2ViL5g3EtEHBCBw9
k7lPUlEEI7RY7RroVT1/jZL3AFQGVeZhYy+vbc3Rl6aY8NE3XSLJvVLbMjgYkzJ3IA+56/2OU3k9
k3ydHyNLO+xJjrIAfPoAvmijMjwFQU9AjYAJpbQPSytqyGGIjXQPVnPQqaQKOGSKLDmoSvoZlJJ6
7FXyTBuCmyCq6hB9puihHxr8WM0Ybzo1z69pXY4PqTnc6KFO8AcD+SUNa/GhrLOMM9+wvmUzrzhq
j6BHY9yBhlBkkk0k9sIklFZXJbk7FQo0opuAi+iaU5RzT/hji7lC0kzP0taQZ+46GWrkIHDoVCfI
McMRtc6URJY8lpgbfk4CApw2D2SzFqLw3f5ZKeOHVSxndYLOrF1Uz2LpkOgQgnzQf9eVwoL2tnPZ
Fddi1NIa44q1KdV+VzWZbSIp64+dCVlU6qj4D5ftrB3npR3GFSdjlMN+wKr6wqn6p068AlguaRSr
y+xCyC1aPVw2uL6NfyoATPBturZJBwyLgSngvQZWHITURuJ2BYYN695uuHMxqxsJBQ9jbjRDAYHJ
exHJjLFuphpzMaIXR1bnJscPjAM5iqPfKw/JY75B4aHdXF7lWjVcmUVl/2eWuTN9WY7ELAYhdpy9
gXCxKK/JV428fngcyV3o39f5ppQ8GnO6LGsNxhO78mmSoOdtLIaTjEdj/BKU2NpvTT/0yaNQPEu+
YwRgyOF40LrJGSs/CwqB04s5GHUDmrvMR9T05ddSdrQid3TTmsKXqfvoq6e8vDN42IH5T55FAuBg
gRvATNWZQIqmFjU6W6Sypxb99aaSdZvW43WYj6GLQlZmqQL0Ei9/0rVIh5YDSkgA3kBTgDkpeMRU
slmDKH7QGzsmrVNKx5RHE7/67sZzW0exCFMAAIicfj9VKgt8Q7xjfKUBQstLBclOxMNouk18COkm
py5InRXx3yzuB5wvwX3O2AhF3axH0PPmtooHTRmGDkR+3bLpOcdi7bvhoY0ZgB8z7IiqCjRPNfXT
XNJEvQZIM/ObNls6UdxzGs8v166LpTHm5IdVXoXRBGOVjl5t8iwbGwmVzaZ41PrOgQwjyoFWXN6C
Mo2TsqxW35ammdOfFBVNggBJUioWDqkVq4/9KxWD6kNUP2Vl6oF3EQJdHpUnh4aPRP2d4Ldc9teV
QKuL82sIGHsVUzOMJ4XDRKVeAtFAADxfa3haitbUsO96L66+Op5e4sqXhS3AtOYsFLVOxloZYkyV
5gXqq3G+BcbISmtP65HOB06mld7lpa3E9JNn3vxjFi8hTUiyKQwqIAlE1yAbiCXtkuDgmzzs2Yod
EI2CinsugZ3TMKpJRFSAoqEN0RzyamsWbkaue143aO0KRmaLKIZuEPJ4xk8VzddInQSFPciY6c/J
k4jUrlQGJwIGq6dAfyl0K+Q653ys+Mc8j/qPWcZHad0QlNcQaQIoUMi9l3UdEs2vsQQ78G4c/j6f
mWv+hggBXQP0sMwn03vMbIYy8owxHj3oKj2VsnkoEskKSMW5A1dcEd1+tE1mNatzOE+baz2IJ5UC
1A2aU2m1VQ7buvFM5QGdRM6y1i4/6MfjDsJ4INp5bD8I7BRJmMhQakjVe9I90ZQ4ong37fOnKdyq
5r3M6zav+CSqsSDQnsd8z8dt9UGLAdQnDYYACmsUja1pxgchn7CxvDnCdVOQTcA7T8K8LZPbm1Qo
RfDLQCwQypklmNLGJriK1coVuW21VVN4KACfBzQKxnSYEz3SvEHju0GcPkiJK8vHCRM6vELGmmfA
I/5n5ez6kUUfnTYf1UioytXavVy9EOSfZYnPVHE8Y85jmRQFsBPgMUCHPPs94/CDWvuJLxl4+1PZ
LbRub2Y8mbiVjAStyBkTgFoXPJAxQRqD4I2IOgbF08Do8QCKzA9Ry58uR9u1XVuaYZ4ift33JTRu
a7vKHoZuizdWNF5BrUMK3i4bWnMClKhRUVWQIZwlkq0/9bgvUCKMqXEcmvE+M4f7Yhpfx1jnmFpd
kzJ3p4BJwpAv49qF5stgJkeK1WVXneJMqGr13igcjJLz1ucZmte8uKrEQWmJn2HzsvJb752pdMr2
Xg5so+VwMq06w2JFjDMEeHBU7QBnKFP1JVUaN5AntykSznrWahcYUf2zc4w30AHoDAmT0bb6oOwB
IrxKt/IGGmaejn5qtAs2ml26hvNiWPkmc+Rd6xmucjQf/4WrLH4FEy+oYBhTO2K1FaQZif4CHkRb
qh3ScXZ1LR9fLpft1vSDKneYI6jsSO5ceKg7CfFOzHpPq+qjkMc7aWosHA8nlDElMk68wjzHf0wm
OQjyIc4ajQBObGCTk3xj9q+VMGzzXrGqgRe0pLWoBQishCkzIHAgBXnqrplRVkrVEpQDugrUEb8l
UNq1igbwfeMJ2bSjhLo9SIkSCBvLnWgpuuCobbRpEvBM6uN1WvaOoPRuV0bPRgdiEUPzSB96sZk4
JeSZJppy4uyq3y9+8byixQGjYZ82WQxhLSpuqvGuBGVvB9r0y+4mrSRLgEUQPDiR3p7PrKZyLqgR
AahkdAzb3CrX0iZ+y9xpmxzH+377ibEgN9mQXbT7dUfvxbvcHV31S78tN+Xfr3f5S1iHbAOQmLQS
fklb7QaghNpNEXuc1a50GoBv0YEnRBTGW409XZhsllIRNgCYrK3gCmWMwW02yiNIW12Y9QAWDjea
FWzA3WoA6XjZ/vznmatzaf4MlhVU5QiYOczfyS/QwLFLy7zLNzxE6hpc88QOc7bA/iSW0gA79Wvv
yE54iNzmd+6Z7rhXvrrX/LnZxddb4CfseMODS/7MlJwtEmg+FBRx353NJUMbY1SH0mzs0hlftQRa
y+5zu6kdCE1eAdJoA30G8Kj+JEPSV62teh9wKrdrj1QNKTnSZHABnQM2EcTG1AfPGSQZrfdqo2fW
9DEMdrB7UNE23aeBzV30Sng5McnchknbAu+bS5j90jzddOTpaqJfOLjZIFl58xq22lVOHsdw548P
lfgVQdi8nOy8P9LYa2vIn20Uavt4zkIQLfYi3h26koAA1j3Lb5jzrD1LNpcNVIuHHjiARHysCjeK
Pv1mNwa7y+699mbQ0ADAWBoa1ng1MMdLmJDS0VbAWzl12tfcyz/ol3nU79S9+nXZ1MrtgRRUwrwY
mCnxGGIsKVPajdGAhDeNjV8JGOusJtPHo2pK9ybJUH9o1Y/LFtcwlTA5I5AhXoz3JZOHqJE6SFkb
t7aySX7pXg49ATtzo41yA95W807x0k2wI47p5AKn4LHmXMi3gSqDYjPIT5icTqvRvAFQFs3fILKE
yfX1R87a1m6BpQXGfSfk+70koQNbvraOtqmu9Y/2I76RHtCZAu2yZ9yHrv8rePutuRzLa56JrGue
l5pfL2wxByVsTH9LIXq/LrHF7W3l1FcZsKLq/WjXln7wr8W3f3PTYHRHwnsJ1E5A4jI3a6+X6JKm
AN+Kd6N8g75iz1MSWF0WRrLQJQWWG8s7NTG2bV0IAUygbg9oSOJkxpsUg9lAD3g7OAdzJt7O+oaY
m4Q6DYCHTN4aYU6g1pW8tUN5sMP2Veq2VbFpwi8F026V5MbCQVadQXIuf7l5k07NomsJESbcpBhz
w3To6QpTSRT1VgCwYsjaAzWbDRHywyQqnGB+vpEnZtgrk+hCJDcJ8mEtdUBqpkAbT9irAk+6emVq
8dQOc2XWVdapgQIAcZhXd3FUD+7Q5lvgxEIr7uo3IH57W0mCcAsBALIR5Dg7qODuDlrtzRwQ7ga0
tO4v77A056RnW/wjk2bgIWcazKnM2jSt0hjDsBiJtVon+m6u0c5/+ByvWuuaXLWu8OYDQ/crcnIr
3CBl4qQrq594YZ+JeFU4CKYYAuOUgNoxghi9Kd5lPEnj80iOjQfL73xv4NXKjqiaqRGRvMIHzurn
CYTCY7yFIJk6uRm34X4eR09NMYXBVpuKJtek2h4732puh0riBOqVO+LUwvxFFzl7OAmtLqX4Yv7x
XbaUTf8hO6P1Gt98TnYCjGwNtKH1ddlNzk+IgvocQcI3F0vOxkDjImk1qcGlixQEWAVixUX6f6R9
2ZLcOLLsF9GMC7i9csk9a1WpJL3QtJQIbgAJruDXH6funVEmkydp3cesn7p6JhJgIICI8HD/XKH1
l7Pk476p6UxfO+S1qZlDmizKSKwqOCTlp468peaRuJ8HLfEt5TDqmy4xtvcN3nrgZBDAIKAjAEqf
M8+UWSkAigIWKYqqbQnwR9KSUGrf/6mV67M/8wuhmUXPe4SysfG1+gGTpfUa++btQq5NzBwjLSM+
QMgEO6frnqXshIV5jG5/fx364ln6G5ON6QBcuB/hvQKlOrhf8mAHTUC37qOJaZrhk/NJ2xq77ji8
KGf2+yBjr924gRm4W+KB7MKr39cA4reucr3gaUMufgqkOHQTHTHgniS0Ul+1MhR6YNWPxHmL5W9z
bekLb/5rezPXtOLa0rpxutN5EuZG47mR4cnI8rV0axh77j46UFRGYl+wh9F5UMeV63AxtqCHatnA
hWP+ZBYrDalXxQjMmp9S4kEKBE+KleCy+HEvLMzu+bRyOlrbsGDI36ORBCkJKahCXHYEt9kK3HDR
XTGkhCIv+pmYvb7+egqovwYojuLW5c6h1dugly1Q0t3a7b5mZ+awequxrjcQkRO2VZ1QUw9t9un+
oVj+MH+XMnPEJKUg5dBhgjQFOLYrL10bZ1lIe+B7F7s18z1ZUYJOL0w4xVZPjlq2oeSbMu4wDGzZ
uyo78FWs9dqqZu6GNKvidgVnqE1P8TDqKoMu9TOffqY7N/O+ysJrDK9dmxBewHhfL3XmhF1VOUqm
g2WWkbAuNxLSBgRUcdDdcTGXmQKYfHDqULU9B3fg94SG1Zqqw+11d/0LZu/OlKXoqBjTFaskp7GC
2Khm/VQEfdGaaK0kfFsuurJFpr9fBDG7FpadTX0I7lWHelNvaxKkv93wfQjbTekVAeYTvGjwitSn
qIcp/7jfN91+yDYx+Qpy2PmwNBdtF0ESQPgo1YINxfgO0qVDpes0KJJyJ8iwu39UFoZ6pqsWDUaI
5k0Em7O9bVFwJMWQof3cZr9G1flV6DIEt+EEejt15GdXCW9oJkpSlh2gheV1JQVLSlUDi+xEUGEa
fpWOdk4wE0watpIJgGAc2339/MDnAP4ZORVarWinXH+OMtVqbESCCR9ugnw8oRzTafUZCsIceKB0
XymS7SC0BJqTIku3BGpgVaECfWhgnrYzM7zd2XNsAMzpEmvccbRKwDNDoUQYW8+8bkGmVsfKQyKS
6gBewj0kbq1tSVp+RiqZeXYifsRQMHyARCvxMsuxvhLSftNFaYNRkMi3TpIXgxTZUeRDe4bG1JvW
OR8tiR+GehCB2TYtsooUyHdFxqHduF+bSn+1+zJ+NdPk1NktlHlUg3utUw7beESNkGg1PUROt+2z
+KWOR/K5dhrm1VndeEUb8VPaaNlD2dhDkEkOgodKIk/pMZNQUeWkD+Rs2Mp7B5ISlKH6X0akPokS
FLllK340YvwUx670qAPl4SJuBAg9hPAUGh/HSAXMtlehBqNwDMiMuR19pZYKyjT5Se8zN3Az0DyM
RZUFYAvIj1LW+hk16wOh2U8Ogs6dFuVvUCj8lmn8nZVJ76t1BQE9GyWFJnO2hA2OPwjtLU4GYORc
zX40HBsz5Lxknm5p45M1quVB73m7M1tqbMwMQQ1ekWxbrX9TuPLY1ua5cLTfedtY+J/YABWpauP1
uXIqeTPCY/NTng6YS9P0/kgzp/U08LqGfSQfyj59oTH2umjgwiSLlCDJh+daAltWKqDHGk00bEVq
7SyIgkF5zVTPAMxWE9UsNjcef1U1mNpz2chtq3NkiRkDtBYAdncAAfeYUTdwCCoq0AZlmzhnx7Eq
8eW79sMw6tYvbTffVoqQO00p33LesW0dmZlPCut7AdJSxtH1bBNwpxtucrYL64HBucc+Aa+pNthB
n5qQK7Od6ND1rYC6GWm8IS5sf8gGsL+43baQ03BTmcNxO2i7G1oCQGIVVSGzjJ+YKVFPGOE79TpQ
bcmQFKAKH2I/ZsOnKKVfhkIfvUEFB5Klt9YGEM0HOaGuBak9TsZkpw/NEUNpvafb0baM2Aezmm8O
xFJqcAF/j4bagUKpSgLDgrq042gfjezMveoOee0lRQcx9ryLcW8UD1YCeAsUzndV4VpPlmLvGiMG
BVpUn9RogMak6A3f4dHjUKpF4BTKAGLcjHp5R16pbUO/omwG6ZUSeYnTTr3ikb21jksfmAqRvCx7
U0sBHhcoyuziKGK+MFge9koTH7rW+ipzWZ7SrHDDzuniwGhT0KMVVXsck/aU57jWck2TPo1Lazf0
OrRks4cuA4moaqgDxrfpqxrrWVCX3ST2k/YnpvTRj6LT+FNDePlsRCUEozHjjekd2wSwTk0hHkMw
BJ4Z4CLMo+GbJTBqbk1YC1BkKR4vFOVZqVpyTmWVB0MySMxhmBwab/aBJ5qXOsS3mdep2YYBPs5s
FSQQqoBU9JjIR2Z0NOgJwYlPcxH2bpZscOBcz8yNk0KzJ63liOi68sVuSP009HnqNbRFt7NzTrWq
4ZBBjxwam8W7wQDUKakVhzQlSL5MyFHnJnp1ZaMfo4E/tzFK7CqX4xmOZoRCYXs3cpQzUA96ENMY
+5ZPJGhEab0qBwebxsGd12EGh4G7dkzPrZOfBjXVnluzNc7QSsfm1ykLrTb7aSu19cYcPHWtsgIl
3ghBgTo+oArWg7TYFeey6buHKiWDX7ux3GSkaP2qT1tfcaOjK0bxKsSAiomof7q8Qr+FmKCGkeXX
XOHDgesumT7r51wOvV/E7LM5FGZYOm6yUVP2WcqUg/gPntsjvKAQVnrZ0CrbltC3oWi/5AhMpD1o
2TdE6+IoTR3AYi6bnc7rEehY96eR0zJoIpP6eCdpftRYmodgD4LyHNm8N/ZDloaiHfszYwo46qjI
QgwxV08Vz+jBKI0zA37rqOI4BJ2DD6BoienVMZoEFTX3PNbcIE1iy2s1lDJ6LQMiyDQVz0rlL2Hk
oMmu6rOQRNmkhKUbWnDrWEdqh9HZFJHYsnamHn9wQoez5sIab61A9NFTa9KtriOqSI1KvzdLZWsa
9bNpZV+KMcl/O+kUAqXTvHBaJQeRpT861Shfa87J1qnZ57wg4g3vmsYDbvl31XYP4FgwPZDIjl7p
JEk4jLKDeEFk79XUdQPadO96TIGhqoGpbZQX11A+aW1dvt1/4Ny+HfGgAv+CBjURMGbOi80jbnb0
Clrh2x2IriFF3brQZwHcqGfpyuT5sinMR2PuHBxg8/F9mqGmDv5uoBa45mmMv449pCMt0+eD+XR/
VbdJFFY1CUaB+wDp5zxZS7tC5VSihN4V9pmIAcTacUCG8vm+mcXX4dTQQ1h3MeQxr9SNldR4bKAB
olTPGLO2iqA0z20e1H/moYHe/aBiI5yj6jyL7miypzp5rOPAJe/ZWsNiackTJyHGdEBacDM6M/QQ
UEcbF+UUDhnD4ZcDObd2DWG/9AkvjcxyHdZ2MUCGyHUidjKdvcxfavUpQenw/r4ucKDgaX+xmNmr
ewTLoi5H2CmD+MF4/OW+2j+J/5Kc+EOypS/tBiS1eNee2YPlHawX4H7v/4CVzbRmWQ7VS7NwCdIM
wlEsSZT2NWsGLaSZsjY2dpu1Xq10Dgh1ikYDLcKUPVZnQb511r84CRc7ac0Keb3V2wycLo0vZA8a
gL0GnAJfKRbeFraQI00gLhcI/dtmHHUS0hc1Oo89bU6tJUEX9zIUDLyYtvu9E/neiMewL6O12vLS
3l3anbz1IhdlEUtiSVzhQyv6Z1VvW6f/ct8PFiapr/Or2fbJohc0hnCzn2GAGzrfeR0OQbrpQCrs
1QHHHJ7XbdXNeLD39y3feuBkGChh9Ix0gAtnJyBrS9bmDJGlsI6F8lIWoVzDVU2H9SZ3BAMe2tIu
phzmob9X7AjCxnANOeyiYVPSgLpfMXkAq16jrgT/P4XWe9amj3nxsaQYc7PKUBGaOjcVdrH3aw+8
HF72AEDEfsS/68Pk0KYeOrrJVm6SU/o+oCjbnMcnKMhvS0997z1yVndrzc/FMiIyKVCOQt3qhlfG
qpH+G8OfKD5gwjuwu8TLwerYx2EX//wX35XgopsYJswbbHScgoVATIWxaNzjieb1EKgs1spvt2Ea
zmOi8UlwA4IVbVYVoJUUvTPRcwkdI8oxRq7UzQD8QbzGgnbrpTj5KPRNrGuTdsqsKFqOI3LzBMBX
IkjAxJlFfCv6lcrr7Wqujcw8R4FQk0wmI0L3Ks308NIinRebawKsS3aIijwaKlKYAJhf5oUCvUnT
QsoEbepeTkNNNj8V4uW+A9w6G/hCL6zMIoojEbUUE1Yasa2Fl6VPpoFkyO/gDPctLX2cS0uzjyP7
RI0ow751teZhDg/D6ruBrBhZisGXRmYfp8vU/1+AgsL8Q4W+L/UUwtt/fGquN21a6kXwqMg4gITP
hJ8VR8V5bvgDpSuVzbWvP/39wgSPeoDSp0vMgVaZ+cyhAkSc0W8Va3v/s6w5wPT3C0MDiH9bbRQT
KQ8ak/2mVPTA4UFCXhhbQ5Qu1OGvN272YCsHrgm0MwAKsrqgJmDdT/cCJ0dFeRb6Vm0ZjuZmlCvX
5toSZ5eXXkJD056KD4Q/lEowoixqYoZOhmS1gb309sDlBaDHxPSEN//1btKxwXCJAs+wK/WlZxq8
3OJhlcszM42t0j4LCsHC3i5XwMLLh+u/dufQTGFWZBg5lojRVumEkDjxJP1631PWbMzCuNNyYToR
BXZsPA8aaBaFl7K1u2LNyCweFXUWVTJFBVmx9z1AJEI+2pijub+S26cG3PAPaxtyk1v+Z1rrTRMr
eKnZRu2RCQ9YhGYCVMM0Rh6kWXjfnDbtzPVj49re7DBrnFhVr+AwW/23pN+jKm6AjZS2/tijO1E8
9i2oVdRPQv5jYSfn2vDscIvUFWBNnu4QxQq6ctsab200+PeXtxhzL3ZzfqgbUqVWCvJP6qSvRVtt
eGF/u29i0SsuTMyOFQoPVeEMYGWKayfo8XywrWGv8yG4b2ZlJXMok4N6k9YMOL0lRnOojVLauMaD
uBiL/q7EmB0ixA7mDBkiIEdVv3vI3fc025Jiaw4rF8jylmEGDQzWqATM4fQ0RbPCdlOMmVDdo2Qv
strL5YqRxVtK+2tkdt2aTaZrpYrZKUbBeZN7tC4DNMLIuu7HlOLeHqG/lqblXlxTNWqKTWXAyRxh
oQQceyNGm+I9BIl81FM0uXPkMe4+7vvD2vJm57bkhtWSEsGIVMrBZe5RaL+VunqHJsCKpWW3+Lu8
2UEF/DLP2+mgNukbL44Wgf4xOxtoDaBtt+Ll+tqyZgeWVqo1ApgNY271i2dZBc4qDaHPac96H7FN
bvP8VJdogRjV4JkufSm78jAKduJsPBbN+IqvTjw7j4tASfmDy9LyhavJt3oApXJdRo+YPTpEIxhb
RYEnP8YiW4x6Ku2n+59nKYybAG9iqhvQuxscOwPiwaF9DR6k/oPquYe2YqGdImCoueeCpOW+taUD
hbYmJuowAWncFPGmebdKQWEcRf6DYre+qT9zZ62iteQHGLEERhsDpNAanT2SaY3LD700HKgeuLTq
lWWjL8uwkaHerJRiFgA5aCFf2Jod3trphokQrvaN8rmPkPvVp7x+FxhsNiFtz0TjtXqoKc/S8YR7
yOTKfq7anx3pKFOBxBEgGdSgrjF4lX2qUbrr0MxXoWKZqZ5MUEV/aeIeVINNmPO1L7q42ajMmhhk
RHI6rwCTVlNtwbEBpMqRw+2VbEPQr2WxV6ypSC6WECHN8F9bs3dNY+ZWWhGEEuTzHttQ6n18cx9+
GLEHZk6QKVJP8xsPjQLHizfmvgdI4188esCcNOGFJqbw+Rj0YEYZVDUQqyNwcbrgqIFYRNjJjqHF
BVB8dKr5Ko/sAmgXPmai5I1sfJr0mF93LIVokmOhJgbA1RgFlvIgyoMzPmUqEG4gCJIbjM+N6Y6D
7rjeY2Dl36zaAr3sND+F2eXZy0GTTtVpJgATyAx3KC/5qVUj5WBbaFDvWCmCuu5+/ItA8dfkfNSX
5SKWkYZP3SuVX4ARRMqTtJyVKL4UjkCY+9/7fbYwYqkyZ2hP+7r2TECjatXoVTp05ZDevyp0dVZ5
ZiMalmAbBi1VZn3vi8cutyG1/qol8Uo0WjQEGuVpJggBfZ44CYulmY5RP0gzadseGFlo2u4jkMi2
vfsvXAKFYXABT3hVgHKvnxLStCitWqiyRdlHAW204THRNhoNR9wfkbKCiVn8TBfGpnVfvFuMsRJt
ZKCqSXIcgOJVBdzfWEn+pkA9fxuBdgAsAH+yznnRftB1A81s3IMlyTdRh+mWqsIVeN+rl4/yH15d
Gyk6nrCzlUSsqEaCL5Q47i/QN/ikzR7RFd03MfsCXdzYU+v2NzU1r6v0N9egm3LMNoWVvzNXrqQc
i4UE6GD851ibs7iSUppyQ+KMqeMhyguEzb3QHzszlNFPyk9uF7Rtv/LYXdzmC5v69QZoagIWrulc
GxaQFwJMomuk5UuHwLQIxMxBiA301OwVSFWeKU6DN3vS2JAotdG5sH1Tysc0W3u5L76dLkzN3oAK
c3owwGExKJoGUgHp9hlsh4GuGOCteLSgYXLffZbt2ZDu0cHVBLT49eZVMua9KbE0mX8W5DHKNpk8
Dd1naj8kqG7eN7ZAgYVrB2rN/7E2O3UKNVs9i7A6AMs+ATK2lQBiZhZpd2pdesxS9qrRbgkUOpOm
Cmqt3QOF+m/6QZc/YvY1ExcjfZmOu6+LNqQHLWKxRoj4vxyDv+ucfcUeXcBq6JEV2UXsd6jJ9DXQ
NvkhiTCuhZSMbmhXQM1vLRgsO+pfu7NYUJhpOtI/eHyaB6X+FuOV36bfu+SfQ6qvPuS8rjVaTk2s
KSPXSfMjGpFeVLLaVPar1hVY3hqec/GIQyMaJ3AiD5/X3MeBNwaPp7DCvkNl67fIoAx63zeXLgQT
4XNiaIN/zjkldUK6cQTrPBS9Qd0PylswBR/xW1a6FNMXuLkTcMdBogTBBL2X6/PGMWKrUQN0tCU4
7bX83ECcq9z0+XfgGnOjQvK2u7+uxa27MDj9/eKii3S9iUQ8kdJqwJkCmBZGTbpymS6Am+EOF0Zm
UQQKcabDs+mmi8A60ycTQsWvShyxftPFmqdroZK8u/wFek+G9Ef62R48ha9Uoxa9/+JXzKKLU9tl
hSY5kjQ9yMyHAQlKq74kytopW3aVv99wFkCEo6V2leEbqk28l4BkAUq0iSCzdv/LLUfLi/XMoohT
jJDPgbbjH1nMAamWmbyDpoylO8wroiCfDI+AxYw0SHizci2sftFZJMlSPkpLndbIn1jjCf09szaG
ezTC4UVnrZck31AAMYqgbh44+wVi1PuLX7yXQMMyzUJDy2P+dkp611LqKT9oysd2TIMGUCzq+pLv
UmTegBjfN7dYCsZM63/tzR4RkLczmRhxDw4QJshACsl59lLS/tEYXR8P7Q5TdpjE7/qgF+YnV7A1
Eb2lwIBJcwjzoaGPVHB2TovEFv9vLjtDw0WUwtPi0Gh/GfXGUsELv+Htysv+1ouhlGRgMtoAAxcG
wmeRSDSGG/WsAoAvAb5vO2ifUvpzZVenXbuOdtc2ZosCWTYFeYjAdC2a9V6dhlUa2MDBng52ILbV
kf/zaTEwRakgm5uo2aC8PXt/aiRXIiJ16FXzr6N46Tt/tMP7i7rdt8kExFdQBcL2zafZe70vFAbm
Xd91UIkpqed2qdfW8coJvA1m12Zmh7+QpGxUs+V+wrVwkA/ukHhd3R0zAAv/8YJQAwBbJ/R3pxGG
acEXN0TXpeicix6gRyvyVf2VGsSL1p7QC2kKNNAurMyCM4p0rLWKhPsmexzTZ0rDju9Y/WimJ13f
JNwAXH5DrJ0NlmMtBph95R5ceJOhfAewGMYeQZQGkb7rZdadFTMqcMLr30iFQJMOKtSTqnpiazyO
X//xll7Zmvn9CHAvarkUkkAGRXOp8B00LtAlXPlyC3Ql12uafTpiZAWzEqjUaklagICrdjyt4u9p
PHJPGEbr6XnZf7X7Quw6qTlPak2c70pskk3K1I8kwS8SuWN7ddKbrxp15UEBUeMuGw1+qAfIDHhj
lSjb+5szLf46KFz/6Nn1mSdqgdohBsa1qHuUQ3aqxdoD/DaYXpuYHR7SusKwM6ArY/XcOP3GROG5
eVKLs+VsQfs5gALz/poWgsLVB59+0MUZEq5RaHEKMRinEltLY2FXIxFn+ea+mdtb8Wpdf/zhwoxV
6LpSygTy1fw5oucCNKJ9vsHIS8NCukapOX2He99pdmIJqlixSMHjXTQ4taZRer2OZxvoC3zith10
9vQf95d3YxEK1hPH7R9dXu1GnhEvewym1ECyC7P2oix09CIw+0BiKM5Ya2jfxoOZsZmPZCiTSJan
ua9hMqNXC1TWX9To3bWfDQy6mC+Zs1HjeMX3b6L6zOjMTwYFcmspcaDBlDYnTf2pVtWusRW0mVe7
2zcuOZnCx0DChKbFjaCcJgjJ0gHzW7W6s7UfsQ0kHaBR97/Y7btpZmXmJO0wGK2RcgDQM/NTp6uH
CgOVlVHlmF9QjhYKoNSIDmpp+FX3q7PXLuObAzEzP4sltpWXWkGhdIxCG0Y99qkdUHMHTCTA/j/0
8ef91S5uqaHBD1HgwljJ7Otx7rh9bkWw5gDjKV+b4ZENJLhvZHlL/1qxZ7Vdq6UW7zIF93GfQiQr
StE0qzYojQaJK7ymSTDM1GHmSnlOXAv5/f9xlfbsDYWhCUFUBsehhTiQGtrjVP8VacUK1HPpsE8S
FaBbB6ncDa8cBdQjqguIcBPtk0v8HI3Cvj/mqh91a9o8t5kU3AT5GgqxkHm7lTOPJMQwlBycZfro
7uuuezDjX9kEN8rKbToAX6X3G45Jt6rAKxWDOREVu/tfdengg53c1FH6UtGonN3U2lCkJVXgqINV
/ZSjCAsFl21aeX2UriH6Fg4FNLqciTjYBs3zvH9mZ6y1GVrDvpNu+wJAFpSa6BEN26mZFsm1WtDN
fa6roNHBYIOB4glyiZm/SKINmsMSnPgI2AljH4uv9/duYT3W5d7NYkwaUSNOFDxQo/JDt0PQIEf9
vrCFp5dfFUcP71u7falOznLxqWYxBQQMCpiy8akwT/MNkLBdjCJNmqg+sxgEq9KTqX+QloaSlRu3
jUNRtiF0jAKR2CvRdYonVzfwn18CjC7UhAgYwGZPVgk8ignO8ty3xwztwVAxTmkUpNBWH9MxtHW0
J7t/46fgjQVS31kA6VtU9iWCau4rzrZyoY1sbt1sDEm0cvoXzwMSDgO8K+h1zxvqZUwxzgracx9n
EzCYwRsIpM4kNlrf3P+eS0EbRRQNKh0INTej2YYyRpoUJsYGteglKX6COhMAjmKlCXH7FJ++FXYM
SwLi4RZhCMBXzsAh4ic7uR3AD34A+ZqnVKKCwPCz2Sh+xsygtpVNjLHUCPXghO2giDx4ga3/RFf9
/qoXDiX6TphHn+TCb2FGxcAVOjqTgH2u7MoasF6W1SvX4aIN/J+DF5RMfa7ZwXdcTTCj0XJMxVE/
AQraUNsVN1n6eKjKmHjAIDe9EbiClOxoilbNUPj9TKKHztizZo2afym8gIQCU21gqwf57+y+FZTa
Rj5omV9X3G/ItqGYAYN6rAgt/QQQzv0Ps+T4l9Zmm2YzS6ra2OY+iJ38oTO9DqAps3lxxjXm1uW9
+7sufZaTGHi+1yYiR8pjDG+ADvrV5R/3V3M7rwG3v1zOPESNGlgLXZn5/Uis2qttW/W0uvwF9b23
yrXGEJM3LwbNIFTTWEWIDmbpjYKcmG6KcMSonWvxxwKIXE/Gmf4KsqvPA5IpDIV3JwUj83smiiSA
lBlELW2ubhzII3mq7DOvSNrnkoKx2WOSf+ipeqrT5pUIiCaJMVOORGAEXM2b1/srXtxVQI3ACg6p
XZ3MbgcKcdrBgcSl34oM2fE7bWzPXB3NWDxa4OLXVBcoDcwaXH871rW57F0UmRy9Do1CPEq9WYlY
fwoe89tlEi3GwQKTO+LWtY3MVcrIxbMLfdNSheMnddj3MglTu+deZnQfXQ55g76JtEMLCaXCyXQM
bzjQje9j1ERLWuz/xdbiNjAncvlJNuL6B7GxbgAA1jO/g/4t/S7VY2yu+OvivloQa55EKTABOdtX
w24oUym+XoOHvF8pjQWCLDR77i/kD1ThamsNDLtAIgJ0l0i8buA1tEyGukoqsBbWtXNK+w7prM3f
0HB/qfTmRaMcXXkq8R5thmfbKLItL+vjWAymF8f965gWBYbnEysc8jTbD3pNXrvGkl5uyY8E+D4/
LxPljTV571sGU5/aznrV2+79/jLWNmv2PdpcaZxMK5hfupbHW+0EzOXLfROL0RDoIfB2g7XkFvMR
VUXZDSZMFMVOrSBukZ9B33FU12ZFlw05E2cl5thulLNdI+sbFTVIv5XkyYmmCmD7q2PA3ib5yp21
uG3QY/yPqdm2KT2d7hlIhDDot8aR/mwVa4wumNfFWbjyMDy6MfVnmw6Z9KTmT0PTcMeaRRB1yqxj
bGNKqPBtZ5f1+yQ7K+5jwU+i+sKNrbA/u7hj0AdWeGioH1X2w9I+WYBRy+I5BjdLnWqhxcLUOltV
tBs7RHIXI9cbVflScHQ8LBS3y84r3K8DRZRoHuMRBArDzoAiCSc7yGhtIAWR6ydXYiTf+eaMSliP
SPfNjYx2WRO27d6sDhAOC6t+z5QtrfcWiGSaYs+1rSW30n5NhnNkPErJPCIiH+2kFBLqGgXdW5hV
LCD8yWkeRxFo7kbpfBBeDOwxjnaGArZaBhjrZ6gTOe2e2jsm3sEc4eixb7AjKZ5z6dlaFhBna1ev
+bBpQSTAulNZHlrx3MgTT9+o/Y5ZdjGeMnFUIHFWZfvCfebZ1nK/QSULJdJU/2R2u0H3bPC5G4/M
BJ8B9GPd4WdNfMd4tOtNFRlhbnnMfDeiLyxL8OxyPXAiZNaZOr6RfC6MF4V/N2QNRF+P/DKoodmk
JhIYR3KgeRirPyhodBT5peQPRfqolAm43RUwpac7sPKK3sQ1/hZVuyLajM3vpvLb8WSOj110tJRP
aIuDPMNTylMHppiGHR0ToleDn3WbmIRpIfaFyUG1I7em/pgbuEG5s3WyL5VtbUYnKNx65Qz86cjf
88/pkFxUKlNhZlAbBMeGjpS6wK536u/K/NUZzXGAurLJ6cYg393E8kpTQPesglRlscuHJ17CjcE2
QYeJaCE5uoWzVdFd6UBucz/2TDf1zU/Ee4SAEwkttznezCh1U6kVDIWjWAxoKz+q5Ic2fIC6I2C9
DO8bW3g2ICnAtQBl4KV+5qiStO6a3K8T9UFwlFC16qir0YqZhTBnayqBFJmNRgey8uttBzNSioYf
eMWsOAqr5KyoalCk3+Wa8OJS+JmIR6HIgTiHV/O1HR0tMN0AOYPPHR+3FzE+gaElwuFl8QZToCtv
5qWSGHpTFpgakGuA2Wt2bSciR5wxUGUsXXIacvUlTz+5XRnGMd/UfQ3Km/asqtnJUZwD0ryV+sOS
o1xanwV0g2GwFJOruW9F/CkzlIPtsNfEicOkbR9oLIL7rrJwf4CMCd1FuKZt4J/rvaVtN6o8tnJf
CJcfbVaZJ3NVwWXJUcB7jFcKHoBg9Zjt6CCUpMun0oKe/7ZpH4Jc30ctF0rSK6u5RRLgpsI/eM+h
kKGC4PF6OemIf8d6ZImdpZCXNK7Fo6ZGqp87GFIzys448M6AsDqL8z0r2CEBmogglEGizHWzj7yO
9a0OkkC/sky2Uu1YOpVQXsf1Oukn3yjXMpaZQytQhbAqiNcgwmjRQyzTlUBjTg4yjzSXZqaPcREM
G7et1DRNSr9K0/5LNEkJeopemAFRCPNA09F+t1xAwzp9wAXu5uTcoAoTGNJ0n6VqAnWfpma9MzNo
ZnhR3IAHSVH0B3Tpjq1Im6AxsL2C2MDdKLLwY2sAHROYknZREwO1n3ROgJ0FlIE8x1R7E+1QhL0Y
gCuwQVigaCTz2sGGVgq37UORuHyDFhbLPcirpl4vxAvkL+pPeqWPb1rfQ8giBUlulrbFTmOTPEAC
pA3rXf4grNoKCpZrAf7bPCgKiNl1FTXA7zSOK1fMogej4oiU0cDHm4MyRQF9QFGhTN7r9cHBlevG
5dGqflD++/55XIw+QEoAiDIRpmDs+/rzcZ2nAy2hb1NqH1mHZZUmpORB7QeaVD9N95Ja4RiFkbuy
wiXvxOowK4jiNYCn098v3KZvgc5IOiivtFUUCNq9lDYGwK1kJe1ajDeWC7YB1HFwR82Wl4NvfZqb
x6Xc2+eiUH1OyMo5WzSB2jtSLjIRDkwR9mIlwpR6llqTlmRqbhHnNxbgl/e/0qI7OBB0ne5zAjDD
tQkC0rwhVXAOIDmj5kfLfRFgXzNXIN1LnQRbvzAzO8qGLFSWlV3uq+33wfzdSI9H6t52w7K3vSzu
Axp/atoANcZOeb2/wqVryIAfOIAoqpNKyPUKrYxEFQD6ha/lGNCAwDaUf2v6Qk0cr2QN0bdsDFz/
4J/AU2KOC9bHWK1qkOODjst6J/GwryJT/945yUOigl2rrS3fksrr0LkvST+gy+eOqocp+DpANajf
QwEZ+ou5sSmbqgCBovb2b/bi78+bfYaizFB5dOvcl5HReRx4uMLmHjWTR9dMNv9D2nUtR44kyS+C
GbR4TYjSVWRR8wVGsklorfH168m93a5K4Ao2d91rM7M9uwykioyM8HA34oVln9tcEh5b/5kNZv/W
Pq/UukzL4IJIQgNEb+pwCjBsXvAWqEvnDv2lKRp5XRyVSG5R1PWQlSlFyeK0nLR1RPR/jJPCjXxp
hdlLmZEiOSxDxy+UxbUu+OuqjW011la3l2l23kBMI6GdG1lCNpTp0dHhQtEBPjoqof/rce9jPG7B
9nlK/aUXPv1k9pKFmsJ/bVEfdDFxPd7DYRUhbMrAIqk1d4EfmuDIa1zLyE46d/K8t38+OFRlUGCn
7T5gkL82yEVD5wYxGl3TwrDy5FFDm0MxOmK2lKibDR8UZAN/tYY11rV1BkTaUwWx2shlATGiHyFG
LTgqNz0PUJha9HbbfXRavOr7zOZ4dMtES28lvCFmpvcyhmGOAPhPi1HPceKEMo7w+keqPyqUM6cX
wX7ginrd+n3ckW4YuPsmLjZBOkqOOnJ3UpQHBOnLzAJcr7Y8VVZMsL+WdiAa3KETh2+h4jzbS0VP
oJ2tr/EgRaewy+p1xQevYW50piaM6Lvz+3E8xOr404Xutke+ODEbRfrsA9zQuzgYxVXk1i+yOLwV
jXeMdZlb+2oIkD+eKitDNgpwL4O9tg3ENx083baRhRUpIOM1EFUqn119rOwgHQQ7y/xnPUN/Z5Yq
mNykfR8HI7aGUh7KVVaqhWqXcdlaguymX2X3Ad1ILu+qtR4MtBjSvzZRw9u+pyAB4LvyawoniMUL
FdtDSLRpek6wJIE7p1VtWGpQdOuw9I65l0KK2EjPHZovpFIqCcAF8Kw9QIBhK3CnzgU0Jh1qcSWI
XWBFJQTZYq7IfpTGA8K/SsYRCRG+v1dzl44J8VEL1JnH3fWe0BAZKtgrFTK5duqi7aJw83aVtTm/
6WtxMI0OiWwXrJiAGEhp8CRm6l0H3kwf+aBySfp1NqTSZSRicZHpwFIwz49OlJsCUuhIx4n6Q6rl
91GLkrvHu9shRFkzFcfGLBMkSNug3Cjgp3G0rFh6aM1+xeWeZnxtUeR5UxcI/3NkuTLpXEUbQXY4
+Y+grASgEtSMCOWpX+KdmLtbAQTAixaYeehPMKEKUgEVqCcg/S6WCcm4deR+tOFzy5miNi49PWZO
LSgbKQgAWfVJ+17SS5HSyeCRMoa7fDjHULZfakX87fVgHe/FWrKdE2XeJV5vIKljOZa1k8izZR0O
juWcDgeNOKfY2jz6lkfO3+cz4WzvaaNa39/fd4btre4IsfdvxCRH82g+3Kfmzw9cCBl21vp+HZH7
3dp6sO5188/u3lr/WVv4s9s+fMrchovw8uOZLaCDqBBXe1ubCkmOsintktVXaJV2ate2u6vWjeku
BKpz+IIrk8y94cWeWtZgjDP19/FV8wmYPXfyW2ENVmfh0fXxZ0lRYi6kuBgjS1PYdHzPeTUWqAK9
ZeUDpDGiHlwE3ffCZM5dVDrI6CQVjTp46zMb2+3buug9IDsLO9+MO9DrHyJAI0iyz4m8TkNrwR6t
zE523oU9Jgr0hqHNRopUKronAzp9NXiaA1AW9W9c8jGmp9w7SMkS/9f8+tEwg2Y1ANdn3kvQfdT1
kL6zJXDYQvxWNPnYEkAr7zuKB9nsb9f7MGQLzjaOdpV6vzDo2UnWgZeCbgIE6diYytXKqFNaTHLy
jM6QlWFztkySjeyASn4dLrQrzRUJkRwBcgKqj8AusdkbTRn6ke9hrdv2zuO4A6/mc/GqEp4U6+Fe
2twe3FyQgTgRrcbAhMEcs4Hyog5yPkCfF5izE/lL859v//y5ePTy5zMbZmg6rhkbD/hZ6Y/bfKJx
2vU/5CXqrtlRIKFMgQsSen+ZDWIEUcgVBUZhdCVKL2bRLLUGUa/EbnzQPkIxBYVSY9IPFyp1W3IC
XqHcYKHzu2o0Ar4AsRrAA+xkykIAOodtwXL8NUe35EVoDbxCm1UlNoF+n6xRuiAN6BmF0/tJBB++
3dqi06+OkSU6nLWwYLP779I0M5exX3p8kAOYAeAMRFQ61LKMhlRjC8ApiNcPiQAZ3G8dnFeNqlqC
stQWOHva0TJAtR+BiUK4fz123+eqXKobyNOo3ufob0bD33B+QaruY1Qh3exXH20HzfoYcrduWaA3
CTdY0N5H0RJlwpRGGA7n8lOYZfBVdxw5F5+i3gMztXEiu5AJUCpWZX0kpzdIkoqWsXAi6WXE7DQd
GWLQcGiUYoV16V6D2DAp6tRMOvhxoTVLHyGaRvrxUAV23UPfI1+S1p25r2CTgtA0JL4myFAl4/DY
8uHW+yJ5ClL5talEu0oWXNvMKYUDBacBkhsiQlFmZwVqURhhgTNU64Eldd62L5QFE3MYc9pPirQh
iDbA58hsHrfw5ATQSNDTd6auv4y/7XTD+IqMPIEXckFKHi112syNC0lRFccVRDUCm9nvEgnNx0IB
RhMkKFv1vhsXkiEz4SvNuv7XALMN1VjgkHlB7y9I8AmqdF1UWTIKvpWpu6//2F9fmWLWyHMHLeZA
oWAWox1gu4t/Ihz8ICa3zQhzu/xySHROLxxcIap9B9oVUHMfQo5029GRrdPdiYeixRrScKuYbEV4
G+LaAGvdtj03m0heY6WwSxRA9a9N16WSeUPJQ8hJsahyuajQt1gDyq4UXFNLXQ9zRwv4GuSwUfCA
ACXziu/jdAQ7NZ4epSeBCbkF9hm+vd5wYptYtwc2pbMSgT+8sMWE1oEUtIXLw11FoIyXbX5bkfHF
K4AkgWT22Vtph8aRtib0q1aaVdjhyioVIpmes7Bff+nhWB92+SF09S9Xt1UrrhnwIQrR73VcG7a6
ckIrOBLX4iiJsD0ek31JzI68uY5OWrNzID9iQVuGPN2elJkABHMC1AZqYVgFNpWTZooQNUZdAzbw
1kG2C/m9GHQSw/m2makA5u/c/7XDBDpFnialLmPI0HGxegtuxmwOJU9cEpO1KR1Ac782v0ozfKps
dWG+Z8ZIG2lFGT2leHqy9QSliD0OWQlaLkGVqCOCfhpzyLoV5u1BzpwcVLihToPiCGDnrHPVZHj2
JgSkR8tCIDYbqwYIuy3egcPI9LfbtmbODa2mg/oLtEnA/TGOXOFUvoN0CdIvxkp0fzTv4CPjctvG
XKWUtv4qYE5DIlNk79pUjfhO59CqP/iAD0ur3oIcCVJCuN+hhX2UiLjyF26ouTmERdwSCPHRdcx4
nwpebyy7HFilykaaSw++Eoj3cBYHupjbo5vbFdDzxeMQcAGg4xhvkPdRkKABG1pnLueRsmqQtlcV
3h5y7T1O8oXm5skliHQzCiV0UMguYdWujzxwcmDa8UUw7ohvLacQXn6/PZwlA8yGKNDqymcx4EIQ
3/P5+25Y2g0TA6iUAzuoIXMu/uZvrkfAQweDbyQICfbeWQRzg76EwJ/LfhlAOwNExqu/HeDXFmq1
9ZAo1iDT0wlEkrpVIDwAj6wK76JxCqJTEt6p6spTdOf21M3tBNSxgJ0FghbgEWbPUfINVU9DhD+i
DEakHdWlQucI8qm37UwvdQgsKyKtCAL7PyFWK8YKGbgMN2sPagYZfcZp6+8TKbT8oBDMwUsOGVp9
Oq1b8H/Tlbu2y+z0setEvhzRC+oqbU+6UIZKkNf94zIRNQJHQXuJxAlyIY4lNdZDJPbCOosJx38a
7vidCF+3p3DqHgQQEoAhQAX9/5TrPBwDN2hpDyFqtkTQBtILn0BNWdyIQqe8BFj/LdlfX9QCyOHR
DQIuIpSiVWbmGn5oKp3X4QC3nCM5IEsutu4q2H5+34kk/8j+uKd86y1skxm3C6sg4NOBU6G4XeYo
C1EB3gdq1XsOfhQLmfLxFG/O3He5ho71C5TSNku00NMjcG1SvD56bqpFWjig/NbXKzzmTaO9AwrZ
yiCH9c8X8HJsTAAtChxltKKGvCelDohUn9vuoOSnEhx4t03NjokeXtzItNWOOdaaGwTgGwZLZK6f
Mmhi1T+SAJnBcCn3MZMSwORdGKIfchHOpamQCDVdr/prgPLLYHrb4DiSci2smtfkbljfHtf06oeP
wt1v4KlIfTITPcq6J/pxAjci8NAlO/i9VQwLh3lm6lCDgotCkQ/lRLaS2BqR3Fco+KAr+KcH7Xoi
7UfvQYWL/D8MBYk8IPdUNFmz0f/gG8DP6Xi59YPTqu+8tqmzpRfGzFsK83VhhDnEbd5lHCf0oGPD
QfoySGUqp+QDkaCp3McExgMTZCpvkEa8FzbK5vYIZ2cSyRoaoonoamD2+1B1ot5VHbTQ9HxbdLWT
hNEhactnIe2/bpua8Y24wv6aotfAxTaMwyyoDIj9mkDMaPxoCsm2jT/rHCJij7ctLQ2KOVlQEXOH
UYUlX7FDb68LD5my9oqX21ZmMl1YuIsBMedK52O5jyEECtKmFyWBDDZfWU2F2iMHcFxVYJSZZiOO
Q5teb3tK9EqhYK5a78sEMpS3P4ZO3tVNQOM30E4ivpfBAsuWyLi6q6HRBoALuPAI5+7F0bltYJrT
ZCwwo1WAFgp5WpctLaAfUfrJDvmnuunP4YP4VntEOoP2iPsQoVT5XYWmLG20f7qsv1+AQoIooqUc
ALPrDdSEkeDLucYRENKBX6GzPYGM+QHoodtDnWxUeqmJkJJBGylS62yGQU81Y0gpsl0plbXWf6UV
cFHgMkQFeYlFnZ7tq2XDSHB5452EqxSd1sxVmmp60SEflpnIJvIvveiDH1nLD6WXj1Y35kchi9sV
lGB/bo9wySxznXZaU+oIccFmK27VaOeOkDkMz+MhF/cgIVvYmkvGGBfTVhnaO1ATN70eHdbudzM8
JN6+rFfIBotQWrw9tMntg8UDRS995kIoEWfiepMEWRd2I8WN+6DESPJ3VBXkpRwv3epXq0ZtIEFC
IzwF7FOMjSrW5NDtOjw6+UNRVqi+r4tMJ5W84Jxnx/LXDkvjn6MMiZRr7qO3eCSCsA20d3GxYDWp
CdJThWY2ZOsNjSYpryeMA5pWa0O0w9QSCuypLVU/mfBUSSb0SNHCNI45CdB8e3uVpvkWxipz6WVC
lfUSWhVBdHWORVvyod7nHtzuNeIAKeEgn47OcUphZlftS6CjfiLbMQecUkxUZStwd5FLeO8tdh+E
+pSpS9Tycy7gclKYFU7yYuQ0+nlj8eqBYLe1oCdneokTDwtObQqQvJ4JtthcKIMhZZrKkVEGPb1s
1qUVlru+MTO0x3MepIdL4mM6gsry+HghwJkGH7/WgZlHBgV7gH1bppJfozgLnzoaeDsoX61jrMN9
8TOYp++2JONxECy8W56al3BbLlwps3cWtDn/Y5u5UdRMSas8hu1EWHPgPizGxTz1/Ob+a4LZ3Nng
p03I082tPyXRj+9+JLXT5fpKkh7l0dJ6qhG0pL4xxUgwk8psbkj/VqVCJ9XzTU83DRLcQyJ6DW1r
CK69p7uYNJtyFTwUC/jnafnk1zBKQAiOQdhlMDck6ilDFgQwDAIGV7OE15rIkMOVbW4lvuj27TM8
fX1Sa4AvyEgcomWTdYMJdJMVj6NNm1v+G4CMgkQr0Pya0aNiNjthU1pWhwzqgtk553thlXWKgevi
/S1hjMJwrNFIFzzl7RdEb24PbnZv/h0bK2+il+PYJgqstNKzj2cZ5/25beB3LdhL5G/GbSL60BlG
CZlxZNyenxXyuju8vr47u1eNZOT19fXwzpuH1/eT4zgH67BLCCBCzsYhzoYQYIDI3d3L6ntFVvsG
GJjj3rYJVhr/dW/vj8fj9sMnTwAE3d8/P9/+6vlp+U+aEBfg9WXhF35v6OAcN2POcqUzeh7/fz+f
8buinEDhusXPpz2L1V2CPuDbBuZ2z2WjsXg9gGJsat3tBA79G2bvQi1h8MxKPhfpEk/03ExdGmKi
HjTF9GWTgsmuxeWhppJZLRFgzkUHlxboF1y8p6pEaJqmiH0zVfZRt1N6i1MX3tlzDgXdd0hBo5lD
oLq/1zYy19PGRoO+s6R/QEIySyyD/6haSJtZKeoHHkGTx+0F+l9MyrRIAQLESV8C2gW0qOxhMq5A
eYg0sS7YSfQZuZbm7lEkEfoepHHdklm68MxxhN9AZzBV7ATnEOM6+XpQwTwvI6ZbaSIuWyLarpXb
lHIb/9VSLPfjnw4UCTsEqghVdTAbo7J+PbdSqkdeziNSjfco0PJI6GokOHiAfnmoZi7s+8lmYYwx
d20WhC036oZLErRdtCWEef54SzxY06AORlA80MH4DOlrlcU+QZuka0UVI8pH71Npii3SGiTwI1Li
73kjou/qRxMA+RoTu2jefV0naHMBdWW/VUTOzvPCiusnEb1uifgViKCchJQf2vfvoOa60K/xu55X
602/FXggFakqKprCzH4JNgaZ0wHPBoYqPBhgTYdCQwwImlz3ZsClwB9Ucf6W6I1seYJ/7vg63Glh
/iVCv17rx3SlJGgB0MRhX8ut4DS+EpoK6O37DsuXZIlOFC5015qLB0IdhYUFFftgy6Vatbq9kSae
hhkJs7SogJXpCJkCs5NlEoNkgwuWDgd1VuxkIZ+nUcEVkCuxbiAIQcKS8TgcJecEzxyqA2ZoiRtv
X7z2W/lL0ZFWvD2oaXJFRr8+ilEg/cHbeII2qRSt9MApglFtm/wIyl2BfEM6kvCveQFqPCJAssla
4jydOSVXRhmXqslxJwatggdX9CSrtsQdU2VhLuc2HlqAQVClUKqxCa2qkYpCjlPim4OtmxoR9qUD
Zuoz0mLnYBVtK+epsGQnJpItW+I+2xjbZo2W6wXP/hucMUt69RnMUHscSTRZ4jNaqziCUIe4W+0U
34E+F8X86kuzPQJyHxLt0+OPZHfkiM49oh8V8vHjfd5e6ynwAWuNB7WKnmFwBE4eIRCI9RtRA19Z
cazuY5CwPoC42s6d5/ig2+811LDMwXkR1tEeGAA0a5hQSTM7+zlY8pKT6ID5EOYoieIY9ImKDzEa
yIjafLGPaHV3YQtMn3yMGeZWVXppTLkEj7l82IXuWRbWUCyLUxuFor74wmO2T9BgC96EBcMznuJq
npnorXJFaQjp8KoWsl8cSI6WJnBxaEwA19eFGIH4Bn1m4n0JTEjkcO5K1IDQ+Snzu7yw23hjDBkZ
g4UiIp0zZj8j3YOXD3Xn0GamLuwiGtK1KiirAXOKXLbBrQTpc5Ag6PZQL6myz0wiDIEsG8GCSvHM
14YEbzBC1xjBW4ZnwdAdRH1J9YMuw3Qofy0wR5MbipJP6fYAawBRUVtLd5FHehQAjB48/Uu5jhmn
dzUg5iYMoABQ+hLMudAa0N7LcBMmCyd8yQRzrqTR5wo+g4m211Zy+6kk3FaCdNhtPzJzetGMCxJz
A9lSDSKX1ytTulKmDgl4FWUutrTSCWJI8wom3qC37cztAHCfAX5G0/+TXHsQ1eHgumCu4yKwcIei
DxnovFiiNV2ywsxZM/YeGOkQTKFRl0TgMlL7hTtg7o4FldXfgTB+iFNcDlRx6Ah39VSx9SIKz7jk
X4e6a+y87vaJi5s3VF8yqcjBSSIf4iKQCF+PBendwthElbLkosTpOQalukgZP6BQBCwjM+wR+qhg
bs0pTqSLPmsaIZOs4PfDMGpfWtmWh7FAHxvyVgJRhPFH9nzOFGqJVlyS2BajwdtnwMdAYEWISntQ
UteW1ZZzQP3aEKmXXzSjyH+4CEAhL0/Gja4HQAHX4wEy1fEOqBvVScECsRTQ0M13fagxLuQlqCyY
LE/0GRBslmHSGAASljEeNCifmnJVcZtwAIYxAA2BLRYpiBvKtFuJQrzU0jLdTdfmxeuzkUdlUas9
D3yPGrh7XgOH6hiHS0jXqRUD+gXwvihog+pEZhYvUCW9K0M1Rbd/F9qK5COUlo1uffv8TQEI6PG/
nEvGBcdFBgbjFAcQTY7dQeD8vTzwzZ2fc4DUxq3vhHLZnRIXsibVKNMYsvRcErluopuq0q0zFUxH
URAMUEsCidvtr5t6IXwckuYiOkBQiZAYL8SPQVMnNR7+YvNU+H/EykKFMPUX5mA607BigIqOB+Md
Lj3m6HZdyCnpiDghakOzbg+C9nx7GLMHEaUNA5hIwNmBrLreMRokDlLA0wD3Liy0LqT1qgb4Uzs9
AsyO5yrJvsbzywdnmKDmXRUUd6f7pHGUP+qx2QEUfPtzpjcIhvtvShQopKLD/vprukKWRy/xE5Bd
4T05xom3FYLAAMqL7xZMzZ1UWgkBeh/SesBCXZsqXOy9XlDBqsejo9Td8dmfxIisXNujIFHn53RJ
j23G5RmgHqfFRpAHqOxaSiVqALi5kAiQnmLeUds1OLQSz/KMpSrxjMcHySjVzKQPDw1v9euxBaLo
64IHDH86KrHFh16wlzwhXvFlLtj80A8kSXMIUunKV+fyh1HOQYWsQ20ScveHAURFdgeVoIWwdG5t
L48z3esXoRsXR43PlR5c/qihb7WR9ZfCAxtz7papc3sbzaQoMAFIV6M3C3nrSYoCUnFuLMmY69wg
eUbS14IA2Pz9Uu25Q+gAz34vb4P3/NQ+8/vxk/vxZFN2xj+3vwJM0RgScxsYODwGFfNELMnWfcOM
C+OkdBNzZyG/e9ggt+uRR2CsN4VJH17o/szMkWxC/AsnIJvzBn9/xH/Q/2luTfxCEpgQ+v9yvjf4
M9u0zLXpE5MnW1MkDw/rh/XPvWfd4+34s16bDw8/647c32e2ZVm3R6NPiixQnb0cDHO3dGWRaUmK
wSBJjcEc0k2LbLXj/H4isfH7BZ+K3PUj/SPb/Djiz2ydmKa1tl4Pu2d8O/7ZXPguYVqHYT6MuSfE
MG8iL8GHJeT1/YD22nfrFR94ds4rBxO6wUfZ+IuzwdwTTPmZnPFha7L9bbA179f49YOpxm8b2Hd8
sGndH2i37uEVn4vfD+v1buE0AFa0sDmY8yBC8Q8NI/hszKaVEedAawD4K90LJ/y9IIfPz0/fdNCM
TwTLeXXudwcLE755xFiwSwpiveMvwU5E4wDWYWMTYm7tt85CcjEnb6Odk48P4Pd5qyQhfj+BzImg
78DCm5c8mLaNDbVwYS2OinE9TZMLsZCiCxRciTF3TqSd0r7lxboLkE3+48l3SQ2NtwM6xmr/+/YO
nT1t6B4AjBoNaRO4WMb7KVi0FDA+yueu32bBGRJRt03M3Pq/DQr/Y4LVINCNXAD0AG+PtFkpUP3q
nbw/Ge3jbSuCTNd+4jj+DoXFXnq8z2mah6E8716fE5KQeGNpZDAzVIjQQk6PHfaDtTkQ54xaEX6d
z+fVBjv7hH8dE9SJaPVo9bLar/YjVjrFjqfeY722qAfB0tvY52urM59hwtq97iwLf3z83RT4ny0M
SNRnBvSLWUL/moobnkHAGHqoK16NAUXIQR12r6875xXd8NSR0K0Lx4Fdf7cn5Bv/vEL3Oz4Pf/bv
Mhj8iGnSP0Ldi8D97PAD0E2PX6b9c09PqLVQYp3Ov8FT9jeAQFFkhUAThnN5V0lq36ZdS3uZ8zcR
XF5tHy88y35Ru9drDBvooAQG2wCSmJUQ9rtEyOOAXg4J2Q3UC7y/Hz5P705G3g+HR4/AX2FRifP1
crfvTYJlfMJhNkfQAhzN9freMrf3VkN2DVkICqcHyYDSMPh5aQstoggmClNqTu/5EqOvE8lUXOFu
UICOKje3N8WcFQASobRt4J002RKjoiexT5+A2WinnUuy2AnqpaBjWmeSDQDl/lphbq0xS1JPAxbc
7JIVkC+DXR3S3XCCQn10py7sminM4tcYSLAFdGIipmZcegt1K9nLEsiskeTcv2YV8exQMFsUbYV1
iRZhmUieqR8Hx7DqJ2OJUG/qnehY/5pndm0qg+wlUCIk/NzGGsUcZK/RNigT1OeXaMXmDohsSGhk
AogOfCWMKTCPlrLHCQjmZB61FRuVlwVXO7s9QC0Hki20TU36+ctA4vhqQBvTEJTE7Wxfe0OnzMIj
YOqWkEQE1Qpt5cdznc0l5RyvA0kBVvtI2fkg9Uv8h3DoTTT+dIPTR1+3d/zcpCECRnubBNThBGcc
tH4GQD2GFI8l6ZI3EAffNjA3Z6DFA8SQ/vwJzLfQ+jISC1Asx+A87BsnUp79JZaWmRsecyZDHVFC
pwr6ERhXPiTVgPc0ZZew3cQO77izvk930LcVtsbqQUAKaSkTN+3whqFLk8whjmWh7rIIJrVTcga/
EPjf35SdeBeY+gbCJ9CqM56F5+LkLheopq82ahoS4pQKV5+8JMDF5OH5iDUTt/I96mE4y6Z4J1sq
SSwBj+LW9I/aNjX5hUT39HkKuwpyYwp8iQra2usbqOKbYYgb2mAunMCOSVwB+a/I7FXLFS2UR8Y0
W/DHsyO9sEjPysWd1waZGqcu5xIhlc8j71tw+XbMg24q4V60iF8wN+esLgdIJ+DCXCgOgjJWWFM+
/5OkT7IHERkEB6gL3T4TM49hYBrAhgK9VORxQR97bcjoO6RWZWRnake/9zfgLsLLy0ABTDn4x8jc
4tgvWJTwE5mbHalpHEAAUwGqYE+IBxD+EPGwqEZEXqHkX5nQR39CJdVeaffj01IqY8aLKRQr/Xvt
gC+eGaHcBgP6tGn+aTx6OejoTU0wpToBpiIiArewcDN5OaT/BKDMYJRWb5mVS5Ta7xQoAZka7WTg
n3Hh1GTYYJiWYcfPklmvus0/z2xe5xyZCydOVB68i+jKG4acSN1GqRdaPn/zL8yqoWUMhA7gnsJT
noUKhEXoFuDlS1H9bt9iQOFI5Y8bD+AtwvnyU8dp7ZYLvEMcR28JN+57DjRpXVhuy1g9hk3+gr4H
adVUUmhyYC93FjYV9XHs50EI15Bxb9DmM2aRwSCbaW7ug2sRqmeZl62pqM6g4m3XGiDq8kCi65pR
9ycdVCsUPDOE+MztT5i5XSBKhD5V+r7ikdG4PkiKFvTGKEA9siw2HpRCvfIMntvVbSMze1mlEQwI
mCkCgWURCr1cdPMgRFpE+Uz5YyK8wivU/Xmsz9rSfTwXHNIuWHh1xLsoKTIjyuQqkVtoOpuRdxpR
NgDyQAUgfytz74ZEQvdBLB5uD292Di8sMjdZmrpCw/EemC9CfetW/EpIgK5a4m+eKbXj0rgwQz3U
hXPVFL40Cg8DU1eKwx0/e4BEAeuwdNBRkDgm3je9t/T9KjqVZHhdc4/+Nn/XlpEW1BdMdu3FhzAR
MV/VjZSBS4726FQNtMBSMLtB4wmq3WVNXL2x4mKra+BmtiRxnUd7TrAbeWVIf4YW6lr7PIH0NLSi
0AoSClZTvOsh1AdQuxKIbmwKf2sgXCtbzUq87zpai0ZqB8opNXZJcB71dZYVaCR0XO8tlxxJQo7+
lASOln9lroXiy9D/8XCjB5EzcKtRPITemRdXbv8sG6u0fRTHA1LC9u0dMHcfqQZoshBy4tkzCZ2L
TApdtwZlYbUFeY//yNsQD33jBaICiKas1HX//mfB5NyuuzRJ7+KL7eC1oVoBdpVBXAmZhPpVRNJR
AC+vWWpWtG+3vfmEPPSSv5hBCeAZdDFSxmWVgRGJHQ96+vEU7nsnWFcmWHrfs738VRL+vDDIOQd5
aY2JX8IQSjBpAWu10zv8Sl0FK2Gnbrq7lKg12PNum6Pfzm7sS2vMJRhDNkVS/Qju2NX3A3SBYxUl
k2MehisJfTa3jc08HEBETVv2wTQ2DSjCNjfSUsb6NVCNiIESiJakeWZ3CGCRqMniDlTZakgLpUdj
NNDVFvGPgrKVRFuPFhIeM1gkbAegkdB4C62CKYuZEHCcm4G1s3beR6Khndg9KGv93pEeIKz0ne8h
CWeJf9SNeAqJ9DbsCTeY8QcwqKayUReO4eyUXnwMcyTiwi1rT8fHFIEAiVtI0pXSwqrNpQOgVQBi
NWBqQTLJTmocKeBHN2BD8exuJd/7ZnSgh1x8KDPL2/S2a7erYs/daY9msNQhNZMWx2T/ta4wXA9q
rxmqV4GbwztmA+ns9A/O/xl9X4atHbK9+JpulY22WQK8zlzgIE4A8A1kjmg1YRuNEq0XWjmkGk4g
v9cjomZPBfrNoM842ujpuX0w5pzplTXm0Oc5DyG1EtbkQ+8kR2Gv7bxttEKNsjWhrQYgIcgqF2zO
vFyubDJHH62ejefzACClm+ygHwIQOBPXMY7BxngKUfBozW0TmkZgLdidOaOXdtkWIgNyjXVYY6y8
GSVWuc+Oj6kD1RzDhCREDmKexMnvRWEh6pu5wa+sMjFSaAReMxQY7Qhi5WoltZFlKHe5bgbNDwhw
xyUw+szBvLJH3fzFXVWWkierkK6DgsC+b58Vf2HLzM4iaqLYokj7TAJMra5dsRzx80vtSe3NQvrK
6oU84MQEMjwoP0AtFfTXU+UAwBxzTtOhppYrn0m/MeqKSPUC0cqSDTqNF9Pkc2INRBJsDAZIRI0z
nwIsK93d3nKTSw4DwSmGPg8vI55k42PeVfioipvcNAQzbA5GjGqTbI/9ekwXLod5SwCU8GDykyDT
cz0cl0NpOklcnOMGgs6ZFuqW5xZAaEphjdixTy3eL/olBz05yTQylQW89qAMJEy4GQy1iv24HHKT
Wxun3hqOwVbKLPVRfSmJsAFv4Dq6q82l1qYp5gJm0Yf/+3qGZrbCROeYUF4bRExrs1XNZKU/BqS1
hjOcZela8qYDMsl0H41V+BS+qC9oflrJx9yiyNzGAfZpKWs48djM5zBbyXObKsw0fE48qqYYPIOf
DA28OyO2QYAT+Es514lDoeb+HWmgDxUYmuulTlPO6F0dT4I2CJ7dNtiE0XPU57ZQtxTMZYIy0hT5
hZ08t9JQJwdaEHBsyldxbdSIjaZ1dS/C01zdAvK/d9VHpUJ6xlcW3PTMwVTR64HENXhoIInBzKaB
UkaXqpjNEL1TkM4Z0UzjLUH1l4zQf39x+iOthCigkuH0+4dWdxRxO3IL19zMjIF9DxKYBmpgOP+M
308QughpAFH3JPAcTvHeqro4iNGXXxQLTRqzloCOQBMAoCWTclOQVTHYGeHKYhC1juDor3onTn7A
urtw3mc2OqiNdA24bCBx0D95PWsGpxQJusnRND7cjUj6e/VzFkDZLnNyKB4moXPbe85sdGTk4DWh
A4argD3mXlAquRvAXArK/LY6DPmXAjCKK6sk6IuNW95H8sJUTjMaqJSAWg56Nb/Sw2yd1UetEjs8
QgNqhy4gQWlNRXNf5Ewz+1x/EaGSp/XIOIBVZ6OES4nPuQGDlwIsRaBRxFcw8wv+mTw1oKFhuhne
9q2tgE6v3ftxaOnlu5r7DhCbC9HJ3N5Brg5lCBGvsQkPs6rGQZG3wLaO4netiqRXQ1MKReitv9xe
zJkTBxaA/xr6nfiLE9e2apij3zc3M7QTmUk4gMAP7US2GoCs9LYp6iGunpYKeIKAKBTA0IV9ozPT
6HOZEpSRhIjLSA6a1x3TRTaaWROo4CAGwt2Oy+/6JCReDcbcHPxH4r9Iu7LeuHFm+4sEaF9eKanV
i922490vQrxE1ErtIvXr75GBO2mrhRZmPiAJJgjGJW7FYtWpc8IRGG2rU2/0yvi4PI5vMP6PgSAB
PpGVAMAIf3/WOSyJWNWSHI31etKGT6yuYoKGW8PLB6PYKAzvWN1AIqbSwt5N7II+cmF2pJSUTdFU
1qsUAvWpRK8puvGbqtL2Xahn+wY3+QYCH/oBCa5kyyaYcjVoLZB7IQj00m70oEKJ2hRPQKXPbY0M
rXrd6uFTZ5vHUB1BZGoZ3QQqhdqnbaR+LTHZY1Gk7I12KPY0FMe0lu6yvHpS7W5AuMvQE6mikSJB
IEJ0M7qRTTRFpkWcQOuuzjaKw7Hnwi59NaKQ+0YCqoiMxaOfxWruVSUytSgx0UNvhWKjRuh2jEJb
2UPacQQzgsRvNRWM1aaiJ7dJIln7MnWgD8IdV22gEI1oFZl1tZHJwPudbfbcbVRjP9D8I5dQbKax
eEqHbBv2uuNGXanClRUxUctUck0g7q6cpseziCnySih9dt4nwSdovIDDF4B8iDb83EUiKwEm7wDo
4faNA46H+j5Sdpb83quvo4D4SvZvr9Zve0gpOZABRIFlFjdRXLkMxIygQa/fqXHNxFGsSSpOZ2u2
ZTGkvyZmtzdgHuOQKgVaWmqQlNchEK4NHXqIGxmtjwv3GKM3eiX2PXfas3HNbnMt19tQ5pjHkKOS
ntzooMZj8jbUbqP0kbONgQA1WXmjnHmAmc3JsZ74M4ZYyDRGzCXXOCiNaq9Og8vH/7xQPDMx82N1
Fskym4IUbH2CyjfBWWiSd8YrN8/2rLzGoS1yT7bI1BMm2pUA5sxjT+YtFMPRv77A42hyWhmNBSng
3t6VEhgNnW1JV8LKxRNwYmP2WG3a2kHWsYbcMKTOYseXk8pHmQYNCG40PDllwP/183U2qtkZiHkH
+XeG8FIvj3r4hQ4bQ1sld59SQ2en4GRYs1PA+VhCV7bFZTc8yskdrwADMu9C+gvCO54TH+rcF/3X
5e2yePJObM4OQYtOG3uYBibL113rNe2vuv9SyqcaWj+XLS0s2um1NKeWqCuwPdvxFKGn4Ph8ZmB/
QLIofoykbRY+1/q/Z+ab7kH0uOAOhG8544BAPwZEPXkG2HEkQxqO4dJysEUGksrxLi2KoG7Aod09
pNJIbPV5UGJSKvz98qjPgt/v0/jXWc/mF8SvWaM4JdQ0gXKPKRg4sW9AAe3mRpBL4NvpV8Lf8/Tn
zOLMxVRUtQolnizWNyOvjr1ZBWWDDulYQIu53KBH3WVokBnsF6hbHKjxRzjyta48qghddWPwBGQy
0a18xWjyX3zDyc01c03QfQq5Y+LTBmrvDavdKokStFn3b6PT78MKqAzaqZH1nkP8oNdsJVbYlK7R
oNITQ+ULwmRDCTSH3t5dXt7l4/OPqW81ohN/LsXlEHZ2iruxQQuH5NwXmN3YyIjo79Mo8S9bOy/t
/ByZM3sd0pBWRWphZFm8YXrAzaCNFaKPWxxhYtZBEh5NugmTjQa57cu2F28uIJxATYqY/yzBLMdd
nlsy0kJZRNE9jdK3p4t4rT6wPJ9/rcxim8gehDaYVQu6AFz/ecZ3sgAtbpO/lGbptqO8siPP4Qff
M/rX4CwkV/QKB8bEbZkZg5uUHiB2fuLcZulbDD2BatjE4d6p0GS7lagnK/eJfCPSly687tZ62Jbj
kb8zPE80a2pkhIAb4BEJ2XsZ2fSGEqVD5Qk0JzzdpM4rY0+R9nR5XRfcMnrKpm5AVONBuThzUKBm
iHMpRehFQXJgtpavaZS0ZrRJFUHksfFy23Hldo0MYHGhT8zOvFSql2NqG3AFXbLHphLSbSVtAXiN
yt3l8S064BNDM5/T9Q1oqkoYKrVipynJvVE+6Hq5dai6z3rzSNNmJbCcPv3sGj+xONvDMacouRWI
KyUZYB19FxqgWYmuUmuN3HTxSJ4Ymu3dSopZkoLM3m0rCfTOO2VVXWpl8uZ3ttZVRq1YkOfjdXvA
BH5FMTMIQ1fzBuDfiSXbiUnuOGwlVliyO+mAW6jVG8AGzcItrUu0UW4wMluqUEaG1iFqr++q4kpK
kJQrnm3a4fP1OjU2C7tSR05Sw5rUUJL7enji7EnqV66JxbN9amN2ymioVqYlkgZdaPFdMn7EqMyh
FZeUsdiMId7OSaYQeQB7cFr9F9tITMH81J1xVnqx9UTnlDeNm2RXGn0c0BrOzTvH8hAlm5AlzeQX
CLKtrODyIfhrdDapEPsAlh+kAe7YMa9o7W3u0PdIhOg/ebl8wJXp0puvn2wjh4nGuUl6YXYpcm5H
lVQhzit1aIDJha/o5btdFl6vKIh4JLcfm6Mdj79amZNRrEUbyw+uE/sqvu8kBhCi0uJBn8J2DZQ7
3bavHmwNq+sWMUTuij8p/cht1G7cvvkYAKJdGf6yF/g7/NlZcTrDaZIQIYiFi1Jt5Y3dRX7bp69D
987GXgKNwlfOOgXJD5B2DjFAtV1moL2+A0Owub38NYvL7qCaJAP1CUzDzCXpIUj/aN42Lo2OAsV1
C3WW8GH412S1063918zcLwHdpGpDMWmgi/u6DnLrKY5/cWPtCbE8GjDwmYDDo91tdndYnAuANsqJ
PNpVxtbjKXjfB0tdWcLFFURLyv+bmbzhyQYClVmDujbOShdemZXzCwJfK2dkbSCzZWlV8K60Ao9y
2uy6+LPsfqv5XRiveJpFRwoQJ5hb9UnDYbYT9cxunUiFnAw0NdzKjogJcoVR+ri8xZYiB+g1WLgW
VABa5rn2kQ+lZrTYYlD2cDvrkeMKKpIO0hBg1LTp/WVrS2tzam12uLWoCvsyw06Dti5DN7S2xkQx
Tf3ce50amE0a6DObwk6At9OtknRog65Bamd7cXnTqS3uBxR/VjbD8pBQhwFeBBWSOYlvyRupwfQi
Q2Nex+JoQn3z8pwt74N/DMzb9erBUnJVxoUjNBW8csoWDCVu2fbBZTOL40BfKh73oIo5R5i3I5KS
AJOiEQYp5dF3VpvVF7caumBwMtEVqMzbbdo6NSKqYCCZbgV9nxBH/2PJzZ7T50LW3MvDWTb2N+aZ
zvCJF9DqIVNCgZinpoGtHkXmS+JNKR/TZCV/vOQMTmOR6UNODCHFZJmxJCBjJkTshqGeH63ReGEC
DMAGMv7e5XGtmZt5t1KKNS1mKWJIYXloHIcm+GNlgH8/TzeXLS1viL8zOPNytMjtstYwMDO+zZ3r
3lwj2148q2ilBD7DBJ3vvJzNa406Uq6AJjGmOeljaJxWDUnZ+NJF7Kqn7V3IKaEoEq+cqBXD8zJY
VipqWoJZxbXQ3qv+DvNAGd+HRN0Y/a5OJhnEtVL3tCpnbunvUL+DrpNNIg02IOEgbQE6gZMwf5dz
XxV7B8fM4A/JWny8uPd1wHaAcJ+gIbMtWYCUpoFIKe4nRnJD3TThTVcGeJDG+biyHRc3yYmp2XZs
wP2kACQEr2HJUCkf1LfE+bq8Dxf934mJ2T4UoOkyMgkmsthBwh3ZtMil9p//yci3osDJAum9bTG0
oqGSEP3qsD7mNtUfL5tYPLl/xzHvPKCcN6JBGgT8FDsJmx1kP2Z0xddkcBcXH4Q2IItUvqPGn/6o
qmS5CRHEugV6DqimkZp+dvSxsd8QrK4cpMUhAe8EeR1QWaEr8Kctmmtg3nCQcJCsIM63ShXY5rsx
rtywi08CNAL+Y2bahCeLY6LNoDYy7Gc+ZE/IdbylcnmsBvoRqo95Bf27MPLROL/leUosvMEIFe8o
cK4xdC/P7N/PmDbqyWdg9ShDznNKELxk9jZJXpv4Iy1fQSO3Mq+LDupkwNO8n1hiQ2sIQ5os6V+9
faV2OTF1UEAVxG4Mz6Jbtf/4D5vzxOLMZdSJgzbuBlLpUrOP1RdFu4nNR1Hs/r0V9I3hVQnRLutM
XbseIdumWtA909hNDcYYM3k0xdWgbi+bWVqoUzPz/dLwvBoidJBisYjKt0r3Wet39viujf5/sPTN
jGtpwDvMg7+uMnOVlbx29XhEzackRVT6GfSKssBBh8plY+dgaLzToOWANvtva/NIMFEoS6waLXJJ
XdXPqtRpD5FadYEo1fyTZqH1JHGKpoQq+6AcPYhaQ2/h8iPIJyMi7k31rk0H+1anoAFMk3otElq6
C04/b5Y5EFBGM7NqEgeKddDHgz5srd675G9OLag/z0UR9k2KPGcNaJ0EVbsbqfyIspv4P23Tk3me
ubUQkoq8GrCqor3qq8DMvLo9Gvz18nIu7tITK7NdKk18fbWETjReytSXRcX8MeshCCmnspf3HUUZ
Dd1pl40u1rM0dFYjMoDs91njTtdrbaipWKSmJqar7aZc4JflVtdfYKslgN8G0QMl2RVIS18gkXrZ
+uKQT4zP/RrncsZ1oPl73VcBjnaupZ6UlUqMfO2wnGsA4bCA+wJMHQAh6WdC7ZVlc013wPgfs3JT
jc+STnf9gKKkSO5EfF9azehmyu8UpA2J1u10SPT2UBnPZKR+oPTScmgiUejGKVPCLXTD8fnyXKjT
Zp3FhGAFAK82ml7hE+fFrtJkkR3ZiOT1DAXCQDZA68MjkC18oZtp4lx4ZooX76LbT7HvSPxQBr/X
isgLYSmoktGiCBYEC1R4s/NU25Uj9Rza74q1pXYOulrS60GigSPy2IVrqb1zQivgtE7Nzc6VDcJA
JACQ/2Z/ei/d675zw47DW/OId9O9YKQm0b3+Ah4DUr9Z7pH6Grm/POnfqaz5pJ9+wuzQqWYhWU6E
asKwZ4RuBpd6bzrsAcXMAtDTwXVv3h2/IsYvnTxaQCtH3keO/jLNlUnzzlbuj3MU9fcuBYRtcuya
Mg8KKyMUzOGIO6GKSGJfnf4k+Zu6C8A7u9F9SCU8sKABk+UmQWfR3tqV1xknh9izwJpyeXKm+GU2
Nzgxf79lthuMuqkthPMVOGnvmih8S9rfVqi+Xzay5MLxIgG2E2grBVnAny7clnrTzkMI1OSClPTK
GFPSSXsarXF7LA/mHzvz06Ul2sDjCqGGre7bYm/9HnlweSQLhwcEFZaBIgCGAXjgz5EkrNIdNulh
GWoEmvrAoLdOP5BKjkhSfYr092VzSxN3am62OjVP9JEJ3H0pypas8nkVv/VFeDWa/WrP49rQZgd1
HCF3ZEUhajhuv1O2eHOZt7xFzxX3h3dzq93KB+cqupe3azotC4EvwPSTpgH0EtFbOtsdqLnQiE7Z
yET9o5Q+11yJ7Up47T5OPSn60ytrONWlxwWqDRCallG1Bc/ezGST512eKrjs0bJhx0D+wQemL4WM
6uZjVnh2VrklRMPbI1WDqF4BsC0sKqpIOPrQTjYA65528Umgj2yOXbRRjJSDJv70vHrgcR50SuGl
5tqFuFSb/2FrdvmWktloPIct9U4DnOXlHc1ee6PwpIZA1PMl3clHYGqg5b2xVgBmC2cRd8s3yhKc
/GdUEp1RxKKzYzhbFYwjeMWUki+tiZgsuVKwXUKaTgHNiX5GfVDbtS5oj9vFKVkTmOhARVihv+qd
TYNBhkDV2Ba113YmkB4VWNm1rtj2yMscnbIDj4aFmB0tqvdm3o430hgeE+jZ7WI1Q7ht1+yR5jXQ
0rGtk7BotmYp4a1p9YwkFhqwnLBUPK5IK9cV8nXnPhlBArzl5MnANj9FVCcbRIO3VGSLIYudYmmg
QWVjk8ZDENYQ0LWm1sQqZ43HlCHb5E0VuXE22r7RRTKx0izaSnH+mTGTbxpN6ryCFQC4gD7CuTOj
QvEss7gbdUCVc5GaG2GCIpxqFSBdVShBHhIY+3wwHa9Pebbtpbz3rXaAXlLfSp5ZS6AxZtC+kegg
HeoqSQ6xE/ckK2QHD47iowe6H9m7XrzgldTfs5I9lSiabdTMjomSjrumkOi2BbHJYbTDgiDph83Y
m78cJsdbNPiqG1U2kq1F1U+uGMKXmP3CaWJvHXz3VKSQ/FySteNogsvB7oS+75OmwuOoOOZyq7rg
Y4ZAgFb0IHYa0bLgNFUAOeDwNwScA97x/qpnqbzXkgHgOVaBPRRoz9teMx7k1mh8CW37nmjSjGRo
5SMVk/9Uegnq2JKNW5uJ3huk4pOGSemncjPeRrF8O+Yy2tIR5UD5rU+v2GBphPX0GhfJVWLy+0gC
C04RT/o3mlV6mVOm1wZU0gkIgKG/pbBrNR8w67Kak7aVPo0SRCEpiou7AXT4kO/Oh53iRPfhEA/b
YpBucmV4DLtCe+g6efyV9eWtwU3b5UWTE57jf84q5yPOlIFQQKmDyKw0WK2+ImPsUbE2SyJoNAZN
UWQkFslEVm08OWPUHZ1I+zL1Qd/1UDl6T6xGbC0Wvo7DyO77AbU72zaBR0Vw+aeOKdvqHfbMUIHb
GCVky801s7muErrRui4OQEqS+F3bDRu9g5Gi4bovTGnPUdcITDGWt8LRccHobe+W9XClGKXhm4la
enqefoaS3RNVSd+qvEiPyH+7RU6twJC6OjCT3vGGJL+HEhMjEQCJ28xKZICPrNjTAB4J1EL8TmSH
AzlShpuQ96OrRnHz2hsjVEBbHX59ROOz26PZm4g0AsfCgK019OhKtenIN0Oe3Ygk/BypfB/WY71p
lUoiaa9+pGrjkKHWeFAWndix3LIOFLBNMta6GojMRrFGsu/UFMzNZppnnlBigPYlCD2CibRAbq7T
M7/l0qscVsI1Q+0BL/xia2baAGYSfjXAXaGmoMg+7bJxC6gzJql2fqmiwCbND3zaMbLe+xCsBS9m
zvdqTp1HhensmauxRnLLeDEKBV0KfcvFLz0d4rVunYU77EdUP7vDdLDlWzWq1G74aPrREV0CbxrU
Vd3wim6UmvwWBFj+3Vob1BJO4YfZ2XUGZvsCdwHcfW/fGOENtjrPNlm40YeDpHqpctDABTHCBV0O
w77DulmU/MPuzCM7DTTgbRN25eCF3+R/0CS9zeqtvfvICQuUHH6XiA/lLnlyAvtGkM/L9pdne3qu
obUG99wsXGGtPYxw9sDyJF6U7EqE0c7vTFnL7C7kcnCZohcJtWcTzSizCLAKIWA7MoTPxqje9nL+
S66NFWDXEvwSNjAGXMWoc9uzADpXhCW6FgFJ5hBeEvVOIsig2SVhEag+0Siyzf9DuHVqcRZD64nh
RHBHvduqgLDaT1INuYLy3lrbJIuxlv2NQJgeVGdMFEPeyQWVJ0Pm44iNUb90fkNCr97qhDlE+tJ3
+UsCkYy77Ony/tAXYnfbBmAASC/0PYI/+2fEIBttnWWy3rpxr3pVuOXaAEW0TQQ0jT74vHfAveEW
g7GtBdDK14V8sGQijEPbHgfjxRzuRjQ6UBtXImSjEjiW3ucNQGqHdNwMzLNGV1Q6KYddzqGMWwkS
2xyNgYY7YYMa/tTT0m/b32oXpBSUOBaeeelB1Dd2MW44BaoHckEG0daIyZd308m4p3k5iZTKhCK+
HqDjomi/ou7KQr96BT5Ho99wSds6g8edawU5Wae708Xm8qRPczrzCeDRn5AaIEY8zzVB4b2vjcgE
8LKtEYblG1v9UKJtEzob7qi7y8bO6SJsDdYc/EJn7vkTOmk7ZoAubXBrxFFIE0ANldT2pthmT2wn
e7pM8tvClVbOzuIYwTUCITL00eNa/zm/Voe0vjIF8UJsaf6GLBqFEdCfh2uaMktPMrBlojA8tWSd
S9m3ILvLsjwd3Gw3ehxPMvL8W2xAS7ZLfPCN2u7KhC4F2RCBQJcw3oBg2ZvdYGwwQiAGYa9CdIoU
UE9AZNTarhQUbrmWA13wrGjlAY8KVlADrmfm9dDOw7XUHOBZVbv3S1sOfU7ZWpfZghcAxgo8a1Ny
Yqq1/FytTM61PnKa2uWtiQhU27DuYawN0jLnXaENiRP9dWUWl26mU5Oz1BqkTrQhma6MyHTT8DY2
npPyvsmDVs7Qm+LX+rUTf4zJ1s636AUbNQKR8noVVHBO7AcHj7MI6RJITWAOZvPLm3a081Kt8Wo3
PKXxuHi35T2rD7QKlOEAVZaNGA6FeSUij3evoM4Qq8qdC2fFgT4YQFuTMoMzZ+EbE1ZSjqZKN1UP
uKCZVm7jcKs58b7s1hj/pvHMfM9pGnmeMjFEiCpsAVtRHbu57IuhgfAEAv8sSBJvRJeK7snjRi2D
y+t9to/xIEXB8B9loZm/LepucFQBzZ8iRWehfq1Xd5cNnE0irk7cYmi7BbfFueqhLMWJOg5dBkx7
03pJZn5CyBHJ+kSVfbU3hS9S0BJftnm2h2c2p38/uURUqWRWpUFzwvHvvMPKgM7O5OyHTwM++eFj
WKRKEnKocXX1tWTf6Bk75hnb2/RGFXgomeVazsecjvmPzTEzOVskWJNj3LjoTGRsDJwklf3eMCOk
mCQ4cYOCJ7C7b+s+3RWOem1JQvNKtJW5EYAdt02XS78aq3xIS9P20HhVAEmSb/HaRq0T1K2kEUqy
zdKWIWVWdNEVnkUMAAr+Eult84AGtRGBRJYja1Lnh2xsurcm4TrhIJ7YhVkKqmxZOeIh1GxGXio3
WcNu0Dfed0RiOid6ip9W2U790dH6K6Oie0L3SkLkQhn8VpPa98hUJEIToyWGRelG1utPWocGUU08
3VQ7pRsOmOYjM2WkaURogcNAMo5QX2seGmuwXkAVhpxfA9JWNa6fraSGZvvQWf7lPXVeicIiGIoF
fI8MOlWEuj/XPRp1zFEIjvDa3kYOMfSvkN/hXokSYO3uzRDUSz5Sfop6Y7cHULckBunoHvAxmnxm
sa+sahKd3XfTB6GIjNsH9/hZ5jqaeOHjGKWxikOCbs8Fuso39XiVTMXjBIKmHl9TAzj3Fj9NziLv
0lLBqQWmSqgLdT1BCbcJclmqV7B455EDOm40YDARowBneMbuOVBINkKHN4Xqph7BQQiEpnKXXxtZ
LHlqmvZuISNTl2iGCJAUEvsyVuubnNeBzgdwSUZrHVhnqU9MNcqtDlRfwRhzdhNQXZVLJPfQTKuo
AVN612naJwxhJcOKSGvhpIPPFFQtCJ3Us0RhPKRREYIKCCot3ssTlAU69/rpBXz83oY8vIGHn0Bt
wSEONLunePGtIjf4Pel1TFLdtx8ft88fz1cF5JLIM+Hu1TOkCvaTZsjxCpIilOzv2wDaLJBbgFj3
wbt8RL61fOZ+CoQmqEeDzmrSK/h5RHJWgSl60hf2Xvrp14G4fyC4cpgGAB0BD7+vvV/cM73XSUlm
A2WOza+r11ffP/ryhu1eC8ieTFIQa4Ix03P67MOQYUVtAJ2vUJX++WG4xxmkaosMnSS4ekKvoHhH
3NLG5wzKlw1R+hVvsXRQJjUFHbE9ULjz8NCpG1WgIQCsuPTOqODt5BUDSzvy1MDsJHZxhCdMCAOm
RtDQCr5Y5OXzX5cXdOnu1kENhcgTlPRQ/fo5bUjFh0XWRRIaRpC2ruVmJ9udbwzpXeqM/mCuKSQs
ztqJvdk9l9lhXkC1BfecfDeOnqKsXN2KvHSTno5olncZk9GIG206X8OkdZGSay8lhzuo3T/hv58M
8q0+MgnfQO9jg399gXzP9LfNFwRNbm8/YjcISEtuM/zRk6tbEkAdZEuOELt59nHEoN/zLQbiQTLJ
99zDv32+fV9C0KmACJuuAOP9c0WUHLoOZQtRMh3FDlMHmagah2h2tXrF5an4yEx77Z16PmUT1wzk
N8DUCxqYOXcjGxomEhvOOOzfKuceVcRK3TbVZ1NsaBRECAR04Smf8kQZtkIsdx7HwTQY0VDlwfvn
DAFbIcMu+gSmk7QBNYu5o065SezoLi/WuloWPe/pbTpzEbFlsrqLcJsWylcpQT02yNu3Xjtq4aZS
QS14QytXDBtDeqlU17ZbpD+8Nt+ZbKetQuyXDvfpt0zn5CTErCzwIaEDHO6xealNy9VALFzZ8eby
6T53irhlUchDhstw0CkwOwt8NDPHHMFDpkZI7VIke/X6V+Nwwlr5ScLfRw1PAmX1nX7uVX7Y/Rb3
OhmdTQ0ksxzYbTfJg3Nv3Cc77SXx9JviWUT+uEXmNfKqB/U4rkn6LQcWf4c8z1UKmUbYZhP1Gn20
QtCX7xJtOxQBGpzBBX2bisRDyr4w5Yk1I1ujYztH/k1xzYn5mdMOs07JGwvm5aC/yuxAdqG99oVi
uFoS4xoZur16qDagP36+vNJL5+jU7mxvpzYdaseiqds4kPpDseerH7Qbg8XV1qDayrZaCJR/jnK2
e1mk5fmoYZTgMFDfRIBU5c1wnTz0WzBx7SA/AxEwdu8EJiC3pNmtbevVRZ5O18n+EjGSiKoK+yWS
A0QO8qd8X0NnB+Qahj/6oP22Vnzk+XnFiCeBdRXZMxWZmp8WgR410krH/Ib556g9VTHbdM2KCMfi
Gp7YmO2dRIF2bguWZ9e2PK0KavakUyLYf9kpJ1ZmO6WXkYTgJuauyY19wfadYqKA9wvtqpd35OKM
adN9osi4WOaICdQt7cFxMJrRelfy3WA/0mjlFXEeTGBRTkxME3qyDag1OgpNY/TUQFVjgFPpxErp
Y3FJTizMwqOwqjo1iWEhjkAKqrf0etA6naQOk/wMhemVOTvvl/5+Fv2dtFl4pPK8t9i0BUIdIMer
xOr9Itc2tbpvFL+175U/WdOTywu1NouzSwJwaVMpG7DTJM2dnrxV5soqnSf8Z2+92b6uojHO5Ax3
vD0BFfpIASRAJrURgg8H+L2S+xzALL0wjmWVbvEs9zS6crSWPYYOeShgM1DumSffOtZnujpikKHl
tdC2KwX8v2+lvym/EZAQYqqf2QhAdlrqVe2a9cUp/mt9jnGTTNrnoQ3rlnPdcdzG1wzoFBDx99sw
27H+QaMmUTKNAGGamOhm/l8/YOa+YhVC1xD1heRqeTd9QLqlkBNh0rMIt2aLxozbpjimAymtnR5e
M+X35S22eIzAoIaXElrIzoR25VZQIcCE5JpyukE1QnSdJwQnHRhPLls6rzZjs53EsvOya2TolS0U
bDYdBDiYS7351dQJKYEoKgGfKYbdQD10hKNBf+XwLg0S7ZJQYgMeHDC12aVUSYisOyXNXB4nbmgi
a3TkGqjm14jeF+3o+GEK2POBmp6tZVFwK3acKsVkvlZQFoqPXfJYrj1vF10RWD1BKo2OnqmQ9NO5
FlXPe5liIiU8RFAaVIhiQlQuZp4aYukoRDcrHFWp0fa0XsmSLMWP0GNWp5rS1O48G2LDob5VmBZO
q5kdwrE71LESMG5uGhvi3+zu8p45z8jg/TEJBUBdGz0bc+gWFFlQUhp56lILYkZsCL/oQMetE+to
TEHX6EZ0UAPRtHLl7bM4xUg1acg8qcg4zXMWtZ5yFbThqavp7E1vZE8Bwa46hMC1Cy9kUPZJ641U
DUEx1itjXnoZIPsGtjqU7tQz5XgkZJsCgChsIlCYFq0flWCJfQvTyNPMzgfafq37emmSUZQEclK1
IGE+Z0hgTtWPlQIXkCa7sZr48SiJVOpm4Z/O9AcQXF5e1EVHcGLwG7B3EhzU6Fq3eV5DitEBkjKm
6OYLrOq9myCVoLdu9krqhb3XF/5lw0vH89TubO+awjadosNAexXkQqqbQETDrj3W3v9vdma3Ku9V
qUos2EnEbT/WABDVgPQ1RA3XXOrK0s2bB5PUdPp0okeHAB9DVxt/jrVNxDuSUtBU+ZHtx/TaBOZw
vG3NPaB2ufHFQniH6tqW9JV1XbpKkXwEEZeKMBxNGT/dUoI0cB9O+whi6gSQXNLFaws4rdDPVCKy
shOntobWGxt0yj9NVKAr7qUQ3OCicCroserlNQ6kBKIN+Lw65+qWZvFTGSuJ15iK2ORa5ZBcUTW3
KrJ9O3Yh8OXIlXQDWlPUurtGM5TimXL0i9MGcmJqAfB5FGme6bQMuD+QTOUMQclQ4jEDCTwI5YTS
ZzXkV02jg3OL3SbQtdkOdZGDx6VWvY6r6HHQpG2TZYIAcMaQSNM0V2mTmDiW1LixbdhezzRw4CaM
Qc/KiamPG1fbRtN+zMYSPUwlFb7W95uiQ2EwasJ9WNZi0xgDd1kkFOIIOZm6vaHhlPL2Nx1QXIqa
SN1kNbvTLXmNO2fJH4I9w0TlRUdpAD1BPyc+AfcRSIilBIKmEilVokWk3LYojLrRTfx++fgsiFap
qPpalgm3j+znN3zsxD8Y4I4u7BwN+U+Da/8pr+it2D9A9fDIAtmvD/Gu2qHr6bp1i6PjAaRxJ3uC
/GtCF8SiwIiAXByA9nNFUL3qGSIjgUdS8ZpHGxCjE5R2kmQl/ls4wWiuMlSoO+IBC22FnxMbtQAr
Ip2MZ0wyvpc5veq1/JBqySZDxdGobEj3AWpweYIX/CAaZUBIjmw8wCHzSoFVmBDz6CZGd+C7ndDV
nGfAoZ21hPLipjm1M439ZB3LXuGpWtaIU27iO3ih8DO+QncssMSf3crTeSEsMQ3wu8L/AM2D2s1P
U7bWFJmY7msW10GNHiQzqNPWo9FNWa48PM/x5IhjLR3PZlTUp+tk5oSaoWVtPA1LD7QH3S3Ra1Vc
sWt0fLkvONpev2WHwdfdzu8PpTeS8IERNEBs+T5+CF+qT317eTmX5hkqYugFRnytI187+yBzHFlS
9RIyW0/54EePzReSeZ4yXOPtJoIVY4t5NGAaofcIWCPkeKelOFnVxFQqalJIn8eprvhjqofHUho6
QIOVo5WwL7PmvSCKknMiWeZ90jT9DQOoxTNyKwHPZng7Uu7slDCsXKnLcD12QpL2Y9+8DY196Mvx
tTNKaFZ20N0mNeNfRdaAghlNBwct70BSjPI2+FGF9ATSji1v7RCEUqg+6skjlWUwhNMSLQr8kBux
FFSV9l7zkI9EBgQTaUW6j+XCdotqMLxORXZZCkHDLYpxHxqgPhXAuvChAUexXcqTLt39KEEaotKg
UMcwdCJJ2rHu/4+079qRW2e6fSIBEiWK0q1Ch8nBnnQjeGyPcs56+rNknH+Phk00YX93xhjoEsli
VbHCWqq6a6rghmnkcjCzW0pa0wfD00tv1sVDTmnuxVrY76JKqbyItbWThbS9BCVSfT8o/UVjtfd2
UTceICaGY8bYI1nQ1KDltN7VdtT4kRJPvqkO6Z06p/vALN+ilh4yRMteVSbKt8psUbE3op9tXbId
s0F3pydZvZ9HthaFH4AXnvrM0n8oLZv2agZs+qBGo5CmjOByJXmBACuoAVCOVG+NGlwCj+uamXpX
5hhWsLL2viNo9APR5AziiuAhYirAmnN03mcMZrCKlwWQI1W+K4C27hsG5rUHPOSPVQGAJbQZSCov
p/16uHNAYrDAKAA+8pNn6oisPC0KpMY0xR6dSY2ecwW5RBL28ON6o31vAgOtlU3gRlX/3lrZS9uy
+xpFOmyq/p3lnaxcLAjTv1ic1churgEt53KsiIFkHeZlLikbMR2haBfJFGMAtsJUUJREjpGEl6Br
++uZ03U30A+BiSBMXYFe6KvsOAYQyrig1IuoIZgerM5y1OzBBAToN7uTPZ6FSSL4QRPZGYRdYBL7
Kk2xk95AlIWSQXDL2EXS72bY2P6OKf7A/BBNaGSXjB5wAv/eT4F1CDNPALaBD+bbcI22rkhYqyka
LBCoJzdz+qa0u7jfnTdpq2/gg8qtGM5NjfEwtaGJcCNMD5V1kbdofJGlWQRuHkuBhzLR7YWXI+ef
JpRvizm1kckrv2XBccm8MTwqExjG44s5kjhD8YI+hXGqmdc2xI0LomQ1ulZGwA227GkKZTh/ghvw
ZU2cI0gRg+b5gOPpAuNbSMFl35pHe3xUFVTFy/cgQGtt10hSOeuPnh7W59q4w8LwyoKBDqTLMJrh
EOrmkxdl15F5Ofx9kR+VOTg59OetMED8W2NejGV1twgA6yOLfhDMpE7R8bzqCZOfWyHrm2pjRXRt
BK/ChKNCnOQ1k3kZmMxTpvpWg/G9K70b1VEAoLiUuptlpuR+iQ5wK5xTyqZpaU9TCNfCfJdpdKe2
fo4EmeIpF79mJgMVFMYpW3mcXk5lWo1pCoWZDIy21E6LRm/tVoufVbBU54e+DV2Q/5zf4fU3eX3Z
yuSVNFQGtcGENGBOVzCIfYJnW/yDxvvzYgRXDvYRRXqqaeiR5ztm7UoNio4hJpz0BwMhRvKW2xIz
JdB8NPXAUFkWgOwwmvBVVay2pEs0FngpTM6ceUt+3db3GCtIdMmTRLQW9N3iEf+ns41P8ZF6VJJ8
gqCiOY4hCvAfqQxrWZAqQGsvbhVyzgyTw5xLse2wyBL0PLqL+jRHB738df44BKe+/X0e5aWuu6ka
0hzOubopxp0VXWqLaw+v56WczjGtb0Q4RRuRANLLfI9yjRHDXE1RE8KIlHl/rTweg90thgadnysT
5JE+RO+9p16hOdK8yR+pxBQKuia+iufuU09rQ8kTiNdumyvMJB7fY5fdIC7E4KOjPwS79ohG5ug6
vFUkuii6ynhngF7KMLDRJ6RgAWaeWjNGPEaN3Fvi40h2KyVtsuza5NLKb5fqV0A/zm+3UGk2MsnX
C7CoYWxoCQ7VqjN4ltYZFolBFIU62zQHD6enjw3TxgppjhgTNofml35Q3Nozfupu4k/7+fn8gkTW
/8vjnztA2pdNRFmPyKNDHuhIrdvMQkEkeUmqQ6/uAAGUTW4KeJmoe9M62RmKDIoBbjrURYB9DCBm
bj+jILPDDou97r51t/YNBlm1Xe3qgRu7yHS8VQ/KMbosDE+T3RvRSW4k89fTtONiNoo/2ST7dvGa
l/YGtLQ6SMqTOwCHeNmH8hZfYc5oX32A2fu7oTmHtQLmn99/8WegIxGMRYxq/Et2onlUzAU8PBCL
nRnUF6MquaIiU4rC5n8SuGglGzJwpK2ZLAXgj/RJHW0wbUg8nFBpt0K4czRQw8zrGrtZP7Heobtb
dCVmT6NXXZBdvJMh0Eg2zeAygcUc60ado/jU24+W/QA+hPOHItRKgjB5hQVZ6yBftRIvwEwNVKR4
ezSPhK2jAmMJmIXGVRL/+t8kcYcTLGXVhCZSb0DCQ3a8sR5BUJeH3phLliTcss2SuANSlAGzgCGe
irp+paj3g6zZ4hSQCn7IQLuFgayMAfAGLjRYtCKt0tZEQs9pn/ofua+/I4X9MTkU3bX7vnCQInaU
b/ltc4FM6fldFKr4Rva6+E0Ea5LcwjA8AnILnbZJ8x68RzKqI+H+bUSsn7ARgXldPSUW/Nz65J/R
CG7KBnFWQ8tFiV82kDPEehkGyzKgqlnN1kNlPiEoPmqs9a1WkdxW8VpgcREzrK9aThd0gF8oRUTS
dbj/KmTBHpgOkhMRiQDsPDwLBoIxvsqJKCc7UwoTsWg6oZfgiDzI35/45vf/xAab46giTa3bAhZA
6/eBcVeB3U6WFRedx1YEV6mLtIL0i4ol1MWvuk49mgBBzAYTSCzjOFk3gz95JFJsFEWoejqk3eBi
RnmA85hxEMCKnH4sid4eASL3Ug7qq2qHpY9U5U2Oz5Wck+jmbNPj3CKTFpSFWY5FlpZrGTea6eWN
JMKQiSBfb07Qtnlkqsj0j33uZEnlNO2VqT7+gz5sygmc9aETTeB/0PXQF3eJjoTQr8CSxSrrh54c
00YGZ2V0owBoRLrSeyKXWid79G8iB1zriaMA8wH5W3uHpLM17SxZGkDkj7anxBmfEMOfWmQiua7k
sxtXmq/0xn5kAMUaHns6H8/vpfDubtbJGaIujTFzNaJFPsnsi9gEjluxPP2DiLU5DxVUtFTwrQ2Y
s7bJXJp4tFjIMNfO1LcSGyfcso0E7rDiKFJb0sLfdeB/UMmuGn6ASboElEQtkSTcLjwhAayP5/dJ
r0SmdSTssjB3Oy1yVDT+TbKu5VOIQfhWuhHBXSGzUAelLqB54z19NAC4l++TZ3qL7ribFjVYNz1a
a0/rnDvudKG78yHZa7/On5go+/3lG7gbRvJwHmyKb2heyN64iFFlejaApuNobveBnq1vkX84L1Jo
FteKEl6YGjC9uFXj0UfLPIDLBalpdcw+wiv1J3lpD0xSTBP1gqCt51MQtzS9TLo4BKSPOzcPcbVT
YhXe/Q1sfAN6w0FDrlRAtNlllcygrMHdiUFBMgW8YWv3MD+v3seZktTrS48+gqRjR3QESswlilP+
tFMHXTdu7LWX8XuyBwZuK+m7FAk3UToE2gEigRMUf8UumymtGSaitDcDZLVGcxjQ3NgcEwyYgqXi
/FmejnNDhZG/RHufhTG6k0F2XWEgwrDhaIaX8pI9Tt64nw7z7fjaHcgxuxgeCpdIckjC3MRWJmcD
bIUkeRm2yLsdl6v2mviJZ9/YbuXr++QDuuSoN9Uec03sTn04v1yRTVhR6HQk2jEGx4c/Y0vDCTTA
sD7NcQJNCqb9JBsq8qobCXwA1PYJILYUPBxM65FZu2Q5JExi2GQiuNjAjmtqzxFMqDI8JsSn+aW0
H3N1JfwN2K6Cu+Jhk5t1slrpQH/piFclOzI1DpWxvwp1HeWjdcYF6XL+PZcGBIBvERShiS0HSJU1
G5wGmFTDI6gyXEX2HBHaSlTE/pO3fs8mOl2MucKgEqKR0dUwqflQ7n9bxw5ttPr+O/jrLwrJSYnV
7VMeF22TBB3TzIK6WSA2ClMFa/TOK7Twgb9ZEj+zE+kksGi3FgkumsFFn3bgkl9l5BU+LEjnoNmp
kZhHyaL4mYoxJBmmg5FqC5KPKATs90/Jklb9PVW+/3aNR821s3Qh5jQhZkyyO0oMN6q/j20N1Jvi
qp9MAKSQ+7kHyg/w5pb847x02eo4nwP+HFrPFEcWxdUhwtC90qWH8yLE9/dzfesnbLQwBYXtPBGY
3Hm6TfTvVrYDQvB5EbJVcIGpkulhN/cjslfah038OJRh2YrCuK3arQZks4a+s7tm1GEg6pzdNKbt
6ln1c0AEnKQB8D8yyZZJDIW1fs5GnJ61AWsbGAotBwPcCi+ws+aXor1SbcWNUv9/2z3OTFSsD3N1
9RJEux2N2NHnl/MCxOb1UwM4uzCHWjoqDfJYRWv4qEEQTIfE+eB0spWIVQ39GYBsBGUmX4SI+7TA
AAGCCTM+WpaXd/vx7yfwEUDYyOmj72nFEuEuTAgAq6Wo0QFg0/fEOBbl3VhIfKoo4FwbC/+Utmwg
cn49fdZ3qI6P6+nXBzz88VC9BpJmg39ZgGOiD1TW1iDcto1Azv0FtQZGuhip2Tk99KEboul5IrJG
jT+90yd2biOF27luKes5T2HnauYFFwCjNr337q71MgfoiLsHp/Gx4ovyaPmZQ93CPSD975T+eOwv
o/15hRQ1buEUP7eYs0kYx1rQw4kt7t20doPI7W9SP9mZXu3R+/6oeMVH/G35bslCwTUjfG4POEOF
smhlJAvcV1/9YsMOzeZuA2YxfUSn+Q9dwUzxC4D6zy9WaBxxITTcCTCr8Gm2IUS+MMt6pNmy2E1N
wElHP89LECZdkZ/+PxH8aHbRWENV9jDxWd4+T7GyK/EGtOpp1y3MG3qG5qTY7/r8qlPmm9kaj/MC
MhJwCCd67oBM1Mns4GArN00YPmREYn2EpaXt13H3SQNSDKb8EAbRW/azvimu4gvFBTvdDsNFlmu8
yGiLRRuO5DPgpk2dAbGAO2QQV4xF2cNZjLEJ+EY0uxP//IaL3BFK6wQNYDpB4xPnH1T0xaH7Dxe2
tBLXMn079EzDS1LiFLKIS7iYdaYU5g4GiZ+IQNcvbbUO9k5vXib1ojYkrls0pYvH0X8C+AmIZVir
KAZ8dxnVARRFu40HIPcAc/gD7QqYObfso21O4+iwFiSCKUlbH7OO5JdFmo+kUfFIJsZhmKofRVMC
eLm2FF+vuuvEttKDbRTfz2/9n04r/gozdEOvHAfo+eELdpgStJYqx3VqvGVnfs+d3o8vjNei8ivN
bS6zw/TdelBG1Bjsw3nRq96cSDYIsMjwTlujka9+YVzQ4gfWS1jJFHhc4TXCRSX++5mmNYX0nwzO
VaNDElbEgAw72mdrN3/tBPoV/YgHW3Lw4tVghAFjNuhj5FsrBtA8Z6yCYpmI3dsbAkje5P78hgmv
yQpgA7Vd3/zcYiI6Bk22mqWZ3WnNQzNcp/Nd+kKhRucFiQIcDCn9nyBeJ7QIgxdlBneS4ra3eMpP
CVCBy4MmRWQQxQZbSZwtC2sCcJkENz/GeFCq3ODmOI1ROvrKYDP46IsaE8lB6UITwFZOVw04Mhof
VS1oQkXnPZzWCGaZbyVVP4YEa2wNGHh0ITxnwYQpiMgAKZjG3oa2v0uSuPBiBkyOGVUDx0QNycsB
XO2GI4ZwcobhynKceg/MwABf6y3iE6VAt5VdNbsiwrRIbyIV1IUDAbVTG0MUWkqjUQ08ljPNDa0e
yOuDQdxqDJjfF+FyGBYqTYwJ9WdjmrjNBiQzQPBiVHdszKAYmIIZF9Wrw843aXhN1lkYSp0YDBep
brspAlrMhjjZGHpl3+7rFXNbfbOkDUNCFdh8FRetjaRCOm0tCCnTs2XeReZFHvkrOx+5qKuDYcgQ
AYXKDRAfDDmi+fQEfCc2ZlQ1Ax2dGQ7oxekt8YNXkNEre/XSfGzcztfujMN4WCSWSGgfNmI5axey
fpiHEK8Ss652pT7eavQ1KGTdV2Ip/1lzfuaEjBQjogN0G69tv7EXp9TaHa6AxEAIUzEbr8Hj5SRL
BAy61UKAmai56u4oc6aLxLlXr9B172nIsD6dN0nCS/vppkwuRCh6oITrA7QEcOxVDQg+PfbOSxDr
xefWcQeUp1lZAGIgc0mCGQGzsp97xUTgrgDiPpnbh/PShG1W2x3kjHkQt5bVtrB8WYpBRbsbX0vA
43tBZg5erpk/RiN8U0vtOm7G3CmKSqKO4hPcWMF1OzZv8lEbxqrpLXhflEON+4YeI5BaVZc086P2
p9kCAwPgNYBgeDcNN/mX/hy2kc4dJ6OhPqQlpC8R25W2dQjMfP8vO7yRwR3oGAM0oi3RmB0tN6bm
Nybgwsp9HdV+1V8B8GiOj30nsy6rtToJajZCuWNtVIr3dIwSHDrAYOi18IjZPVfDwOvAukPUWZ5W
pd5UBw/6XHmJgr/Pkgln4VX5/AT+9bI01aQuDB2YDJPGk3YLWJrzOys0MhsBnB+hUxfp+hquE6oC
WeI1IMSpUSr736SsO/1FQWNgs5R4dmS9fpui06XXltuASQ5MuJZ14IJhDJ2dAMbPaZ5UugZI06q7
aKanONtR+nx+ISIHh6kqAE9hrgyjLusnbBYSG1plKauDG6pv03I5qT8moI2vvdLx0ai8MJc1oggr
bxiWA7QcRhwxR8IdkGnGBXiP5sztkrflbQn3oClu698kfhuHQ12CCwCw+GooCaxEegdmonXq0ABk
D49ql80AKWTozXVpBgzL/JZmktqa6KxANYEebMBQmxgX+rqRVhGi8Rd8Gy6KNH5rRTsTKYaZUYlp
FIpZu6TB9Y26hsqJAf2jWlUZ2gKq3rgiRXGZ5oA1NJp/EQOcBxXLURGMcGphz6VVpx0OqQ+vUyAt
m75S7P5B8zYiOBtfmyxvdAUidOuYxx/m8G2wXH2+COIHfXI0GbTCarR527e2HSApg7oIxjW/nk8f
6IORKbB9KstdCkB9/QHP2WnKnVzGQSnUNTQGYIoXo5onzFAFCzD+XePVakfqQ6wHdyaTKJsoHAAG
7H8SuL3rAi3IuwAvx5FgxnMlLW3eO3AumPfnz0iobQCqxyQU+nRP0GbRfgLmMh1KrSk7LbsP5l3z
D4i2K/iOCswJdP5jEJnztvZCUBexkJMwF/XYkdtlXnmA2ht0afpNmhQOqG0flBqg6+iTO7+81cme
6MRGNOeEl9iIlGrCZUo6EITFSC4bLPFqQBvaeIJ34Lt07PhfouDtejknrLUYu9EivMWD9BCo63AI
2iVfzy9MqB+fCzPVr8oOZrImX9iqH23vBtYTqAGcxXRiKYqQWJBuIHEO5HaY86+CFgy3guQK6b7a
Z87wSD5+M7/1wrvuwr5f/LWDQd1n/+AVYZnMFesBCRL+GcEAiQ9OMshchsd6eJ2nHekkc5+iG7wV
wd2vOTeHuAlQh6QAbYjxtA4NCfWOTAKn9WaLzjJE0TBH6SXSck5uyzoMhUG8jR5DjGhT4BjzFm/U
63mJ0aDrLsmV3R2m1i/ALNK92nhM23hUAmMCGeHziie6UVuZXFzUK5NhjzoUT6vNYh+T+Z6Rp24B
7G7yqypBYJZkTCJSZKO2IjmP2JnjVLctpgwRv6puXES111bVCIByGU+JSNm3ktYz3cRKYWcNQxUj
hsgBNsImP6/dvncKZITOb6Lw+bMVxN2qeq6ViYYIkoPv5YxR+hmQkcZrsouvwQmQPNVX2b6UaLww
cb+Vyam8sSwaGRM8mlWIiw+g8Xknx8ovj7ND72zPkFRnBKeGSX4dJBeAq8IwAueOR1JkS22se2kM
Dhpfp/zSGGSDvKJYc83PrP21mIbALfh6YoSBfowAeR5lfrKvkbBrR+IE/XDJanBzkebA7OrGBKD5
tIQ3OYsl7lO0qZDPQCaBQBdTdJxupnEWsSjHdaC5dYhmoHf3mtNWixNHvWOWixMWg2Nnt1n0kk6v
jTG5RmB657VJEPh8+QZOa7O8tvoSw+IgDnrWlIus/agw/su8TFYQlgnitBbNbibcNASNCogFAfDh
JcXNYvupLnlDCnUHfSAISDB7YPJDj0MZsBAcfgCOyn6H2mGM31pFEmDJRHB2bAjDLOpa3IbMjMHm
px0Nlu7pHEluneD1heKVRgAwz3Rg8nKxQKCqMSgUoB+lem1llx1g1RTtvlR3GHCPmBcOMgYb4bo+
BfLPb73K+p7GgHxYHyfG87IcM+P5vL4JRQBMaIVJ0vUTVJC2psPcoh7kVovm1tV3CyicSyFRaqEQ
cKDTNfJQAQ309WKXJAjCmSKIAj2pX0aA1gJWDlAA/fNrEVh8kLWZq+pSY23t+ioGXBiFnq6j5tWo
OQBoLJjqNiChiiTLMUSC1pAGQRQ4ZU/meHV7HIHlEaPQlcexEwdgrrUikGtYim540zLOfp2UhQ/O
xTd70pIdXcBNU40WaD0WNdgtdWS4Vk8AfaKAuaNi2UdiGt/rAjBGtO7deEntHRiPi8fIrr9b1Fjc
crGr/dinPYglwQq1BGsuxjxOpGAHfdDezFG3PbCufgD86X22ehXzgWF9k9vFM7Dv9uZA77to3KVN
/kFYDGyvgVGY2Sy7JF1qPRkkJ0jdN+Hu/ImIDh7FWBXBraoylAW/nghNV27jBgefUgCHgJQi6q9I
sz8vROg38G5DRgQcTCZ6db9KsROaleESoZg11vTKjJXa0/IVlXTSL/Namw5dNl7MAxm9yNCPbd7r
gJOcFsnzRPgZQDtcibswsYOH+NfPCCrwac4NcllM7W/U1IR2UC+NlH0zZ5d5+tpZ+dGYFI+G84Fq
xe/zu7BuJfc6QiFPNQDPtwaR/B0Dwnmq1gFezGP9DjjdXatW+ySenbb/oaFOdF7Y6oXOCOOreoUO
JuUoQFDP0K6p5W4bqZLdFISm2+UwbjMrTPiGjK4S0p1KJleLHlh9Gaa5q7aeZklutEwa50A0m5Zp
omjIq6mNXwdPhUIBCOeU/XFSnhEVSLZP5EiApMpM2BBVhzP5qilxxwybpTgrY3qbGB6UhymLHFJ6
OTDPLdccfp4/LpG92spbj3MTCvedlpdxi7dFujKbPgHVzjQfOvoPQeJWCn8NaaKEIH3B+9xAyj94
WrLfTSRr2ZFt3brUzVLqnGpBquGS1WP2Tbe7q75jXjk9sQRosTb1YmBwWLJYSaQeaCWB8wKkDkBG
ufOyQOvL7Aj2vmiuYfCbCAhK+xqkarZb1xJrJjqrrSzurPJm1rJGTdZcdXmL+uIF3INnLk9GIgO6
FBlnzJsCikK3AUzH2yugOtm1EUPpRzXZjznz7aq9NPRR4gOEC9qI4e6WrRe9OiXYPNreoyxetkfN
8nNbcoNFzSdsuxr+jMquqVIVdyrCWHzV1cBKmb0svxrs7BptG0BUNK5boMGU39tx2oOe9yeog28D
0oJUocv2ddqDYkbGnSteO8MAB5IumLjl/N9UN5UOWC1YMfNnhtRRqnQOGtnK4uX8BV+VgrfHxPyU
syrw5lagCSka2z/I8/NhyumeWoMkxBatBJ4VLVsqtYAozF1uDCcnoVaYCEWX9IqYg6vXyeWEwc5Z
lbX4ijrZ0aj6KWv9ls1qQJnTkH5E1GA3ZnmV5nZ6YVRs8cNJb+/GkC3eTO3HxNDeWh0dn2VT7hH4
625Torno/MaK7sjWpnEH2KcB6IgqOwPkTOha7Iqmz3l3+N9kcIfXL7SgTQG7SYrLYfhAlJTasqet
SEG26+Ai8KZa5q5akaUq9nOanIU+oMWQ6k/MeCnNXVfd1ahTN6NjWA4AmSxdkgQ8CU5ALogOS9SR
mIXsNJ94NDTA06NzC1iViQJsutBGgjMr7mMtA0tvUe7m4q9vBCSuwNdwsQTG7U/nzkaHlpwqRoX+
CBcN3JOX5JCdj60sgXayrZwU7lYwEhEQEGPkruzn1y6eQ2ckso7ck5vHyeBuQxoDaTlTwdAXLlXj
GGj8uKNdW3tBpDRQmaKXuPFV3b7YEk4ep/INUAcXkLSCOLRntwNobylbbscRrTwD+pFj5KZtXdbC
IJPJXQGtnMpKz+zCtbLsW9U0TxhO980q2AcqEJEpcv55aPvnr91JJMGtk7sSkQ2ue4MVFUC6i7uY
gajV6xrkJ4ZLEBzQ3B9ktRPhIpFZQnaJwRnwEbpmK2NHWgrqrKW6aPurTP+FWSrf/D1n0yG1JFf+
xHKty/uUxofoJYpa5gRuMCDTxt/nEcPPBukctbQk2yhZFR+oo3oPLMgIjsFu6h0DDnqxlNdx91Sk
4w0aWD0z+es5A25lXECxtGZgDaaeuZjVdzTQZzYd3gjRX5t+TgwXUJTzFNi5VRd/COkAtRuCPzKl
h/NKKNu91cBszBQBJHTUqmUFHJMwPrSLiUZZ9Jk4GbWnG6LGIIjUopsKnXMSx3Zab+CWx5mulA1D
UgwY+reG6KZR7rVYKZ1GAZm4He2MJXtVIwtpztus7CTTvDLN5AxaiNcWiv7QTDKUT+aIAMJhUWt4
lY6ugvPbK/I720vA2bIlAQ5tlBEA8YMCNf0V25lTgiwM9OHSWorQTG/u23rSm5MER28d15YFwNss
fxnV5zzR7o1SBa/1kO/Or0osClku5DzWwWRuVSlQ5NgIIBUXjGgH0r2GK7SmCpBDWf5RIGjF1raB
AWCbmAjmBNUjGSZIQjK61H52rXUdgvNk0NC+mQFm4/yiTgdPQKaprqytmIZSgRbGKWRnVYqCwjL8
DpDQIkw9aDae4Ei3zMd41slVGZLescr8W9lbib+UKVCSZhscYK3x1IdZdmiKHpR/UXKbAtNXcl0E
jv7Lx607tTldrV6WsAy0CrNNiZPpbzQ8nl++4FIQFUESKLWBYXoyfa2m40wVK6lWVt9gj/zD7BIT
NOJKNL+flyS4E18kcSZHm0AMO62SogSo8fojA3l1XoVeAqgMu5VlxWTSuFMF62vYRq2G1pT8kdQP
bXzZThi4HW7mVtIEIzyizQ5yR1QZE5DTg7xyB+XHTH6Z49P5fROYalQx0FmBOFpAD1ONSZokI0x1
GdjXRW86TdK6xtD6Y6bcqqxzM6JLvIPISINqGz1l4HFBTYwvCtOEDmYYVZWLaaDgWMBq7Yw+fMnV
6NhoWuGkQ0xQJLaehk6/qsxG1uct2lN03wB98Q/tx59E+EbtrdRUeqagdkNJcKf3gxcGtuRhKVKQ
rQjOxizgylRA8Y74AW3utp34VT3tAXjnaUYYOnYpA7QTydtuKRc96HpudyZFeIs+GlcfXAVk7pNy
g8IEGyUmTbR76GFj6E0AIzFg178ajW6M7TLuuspV48HLjOYI1DKJhojMxlYEd71ms8jUOEJDYFBY
F1pG4VPHb7Oss1G4Z5uFcFertrS8iQrsGbogHMKeWHtBrGskpMJkd/6SibaMENDQI0o2kW/jtAEN
UkVWROicLuvMfpijMnHSGaNv56WIdm0rhfPVBdGLLC7GAqAG5gFoUQi3miOamN3/TQz3wtDQ9cJY
CwDusld+28twNIMGpDlK8vcB1dqNBaYGfWWV4nMzVVCGWZOOkBOZQD2PQU5mXuah+nx+OSIDuBXD
aQGQ+BebxIi7TUwHZhi/bsKnimLIhO1nQKGoklUJ3meEgHFMRUFPwOoUFW2Ilhvs3gC4wmF0Eoyu
m80vC3khBXjzZnXILUmaQqR9zNJQQFwhQU7aHNgyqKxkfeWiaNIHb4Usjyxa0vb3OdsTdIaBZNZQ
AeXCN+PnnL52muHk+VsBcAbTSWWtjafQs4ipsAyw7QC7BlaI08A+6+dkGrTYncNdn2FKpW3c3Hop
2HVldoc2feozJEfCq4Epl1GGaYHCtY1HddrDpOyQTj329KYLftfpxVwez2vTqi1cmmH7aX9c38a1
GOochznsI0iJxtrvm2jeZUWVOHNEWhBLWX+No/Z1K/5U7zbygmnqGjOGMUbr1eXUTc7U2rcRGpH+
ZVmfHpMzyEVGUrUZlsq19IvRuOvUo126ZPoHAwYaU7CKWDCTJ+QitZGrdqdCUTs7+qHM4wHD/c/h
aEqsscjuo0d6LXOvM64nDQ86DS2WQF/D5IAJODdY3Gl6B16So4z/og6fovhWh55FqHObOB46A+p1
WA5BOyPj9GsCQ975ExJdcnC/YFwPhNXYQ87FzFnTElPBCbWgbC70AbVg/7wEkXtZ05wQgNZyAIN9
9ftGbthlpWItgO1zdP3YzLe2bL+Eq9jI4IzxNNZVZ2PcFsMhF1X73sWSXhfh0W9+n9ulZM4TMylj
vMYC3SnaYz7e67RyIiSLZdC0sqVw3rhPtUlVR2zXWP2idgkeu395va0D/muktNIAc6kcTdXsyKgh
QY8whQjQ/LyUNIiKLPtWwrrGjXVpMWzJ0gTvQ1rcIt+c5++s+2FCt+KfpeHrmuR0hFu2WRCnYah/
ppo24P4bc+gF2iWpdcktkS2I06+hz9JBD1ZXqNxZ4FIJ/THZV3PhFL23NpTIusREK0KeHnMtGl6n
J1AMANglaBVuESv3yYVe1c6Q9JIzEr6mNjJ4G9OSqQQ6JNY0Gqqbkp2VHEAmYDSaM+pXJZhbi/0o
kSnycvbaEgJiFAEC+hy35tKXEFmnfl/ehWict3KXAeXlvMkRxWZbOVxkwYqmyosFGm52V5O6Q/Dr
GNNlyvyc9W4ySIy1QNqfxSCJjVEDnQeHnDLkKBSKVZXqazI9mvWNndxPVgC6huf0r6Gk6UojisoR
+M8MTFVxlmioR9rHqzU1RtAl/Nb/GuKF+33O/MxaPCd1irxTWUZO1uwT8EkpYDU6f0CC+/RlFev/
bwyElffoxUpUSMkve/WgpX4LsFUyeW24Nxi4GtqX8wIFTmgjkKrcUEERhyXB2xDhM+CQu6B0MJxd
lD/+NyFcl05aKwFYd5AToUDhGoz9EjZOrUlMkWwlnG7PrWp1OYB3kWx5DZuDSZykkk0ICtzdl93i
PETYIgdqt0iKlYWnke9a+5HA4SVHU8p/eV4R0LD1VREQfVSluuCtmUXfw/EhtXxY2KD/Fite0FGv
AQ3k+TMSC0QSYmW+Qy6H8xXZaI1h2QP5KZmeK1DDmm9RWHrx+NEpvtHs40iTqLr4vD4Fcq4jVJa6
bmKEJtGkaFdW2Y3gL5rNfZQAyeL82gTmFTOCKCqj4w5FNZW7u6WR42kdIkCdAEoI2sxKRVWo8UL9
X/QcCaGV6kQHhjpng0rWBIteoJpsZoFDo+eReJZsAkSoghsZ3FrWUlACBrIK5No/lOEjbL75EbrO
D+d3THg4GymcHdKDPFiMyk7cCH2yNV55wMzYK7HhnRcjcOcIs/7bMB7/P1SqaKAMG0arCJau9EzZ
jRV58y8iONtTBhHob1rUb9vZPC79M4ZyMUA1uSaLPFLQ/Tz9VMPsEeN9krUJlW7N6v3/C8UpQ9bZ
dj50uMEqudcRTNYxEMePdKokyr0eOPdChk36lMMpxKIWHQbwIKcFZ0ptlo7d71RkCvTwImYHIuug
Eh7ZRhynGSyKmkDDyIxrs3c7+9DL3XmVkGwbX5CulzLO7WYtdaahU1S4rqGjgGRXlkKUbBtfkCZK
bdvtmqcHWLJbJ7+UOt5H+bLTlgDQ6cl13v31dMyfCOK/g2Kcg+qrOir6GOHQVF9n/d20XMfzz/Ob
dzqbwsngHJRmzyDMVKEMaJ1358GvCQbEgDeixRgVdDU8YzvMvemuUT2n+Wsrw6ISmo1P5WCr8mzC
l1ivYhOgQUhrAL5H0dC9XnoqlaTfhBZwI4T3VGlcTW2EkxvoewHz1DK3Vo5xX3tkkSijbD2rsm7W
oy0gUM/WeDmiAH67ivWrtPt9/shOMcG5I+PsREExYWNokKH3jn0A9Mb/I+3LlivVlW2/iAiERPcK
zH66t8tVfiFcLhd9J5AAff0dVMQ9NY05Jlad/bB3rFixnVNCykxljhyD3b0Yt8mde02u603+jLIb
WCw9c9OeH0AaNHU9r9aEWBcvNQbpTbQUAQeZI1dpHpOQG5ggIXZ2bl1+Ywj78PU6F7/ahYnZ0WBg
7a2tDM0BvU9OehflB66D64lFw4srLFy3sdh8bXHRk1xYnJ2TjhmZSg1sbCrtwHYivxx8hVd29P1r
O4uH5MLO7JCYVU41o8e9FlXkxel+rG9EvbKWZRt/M5hZFLOaELnSABvEfjLqF51tMmulw7a8XX9N
zNxTATk9i5ZojOb8TqbbzjxyVCbycA2aveh4L5KxmYtykwxTkFNRIupfUvfR4eM+zEzgZlgJ+QDb
q7NsrbCzfPb+Lm129ujgJpaYYgo1820cnUS2i1nhJwXm7NfUZT/T8U33+WJ9s2NXUSekdDoOmD4/
kW2YQQjL3Jpvg9eToDtFh+ocnupN9FgdfkU/h5VKwtruzg6jnmcUGgNYqp6/DeQ1caHXeR5/ORiR
bJO1Ucw1YzPX5cQyT+wafWelv4PtHoQmtgi9VAe94JasMUAtns+LXHF2PlNhq1ZjyBXjUL9Kin6H
IcLa6ywDwxfyXx5DF7bmZ5TkEIfOYatSNwyNJdrcsXTwbbKj1o+ujDyb/0Pj4UOeOjuj4djmQFRj
L4vIqD0rwYw67ZON6IuVouCiK7lY2+x81tWg6oqFqU8RO8FYdCI0Coho9197xcWQcmFmdhDzFFgb
28J6KvM7ZLCFtfv67y+evYu/Pzt7QPdpkZVNeX3+W+XnTHtn0RMtFPgrMaVaBV9bW4Idffg808+5
yATaCUrV1ggmw1v2O3mpH/i+ueJ7xT0AxQ4UUs0e+QF9pJVdXFvlLNuG3DOzIB8Es/0D+O679thU
p47dyJZ60RqUcfpjn14Sf7f0U+FTA9d9nWGNpCPAjKQgltx1VQANBI+FXmd/y9Ye5muvM3MW13gj
B84yjlqrofth9ECqTVRDkDHdg9ywsPbC/uUa26+/5coFMGeOxOxMW68xhufTLvIMdI7dOr/PtTVl
qxV/Zc58iMXGsOsmM6H+WGqopDwAl22nK9fgf9lBU8cgvGUbEJ76eDATMGn3fYFwA/D6dSrAKWB2
V1EHHldW+U5o/RxjazPq0L4b11Aly4fzr+nZFQ8bqed9imxfpUNxX/X8WBktASC7NY9d6xbXRNey
XSbEmuFF3wKE1bRcimA7+4KOMYi8rBDkDFALDYx+c6jafH1Ilr4emDrxt208AD+hsFP0MQE0RLnX
jOsHt6L3HQBAXFa+gn/52tTSeQSm0YWYCmohn9Rjhs5pNAFku+84cb9zx64NqjojAUv6NRb+pVWB
exHgSXTGP6u5ZeipYBQTlMeY8/AVMYNcRHuDQjwlov8SZsAEhUVh8vkTUUmblBh7aCeH6W6b4p5p
p0FfMbF4DC5MzI5B7rRZVTJUEHnOv6kS1IHFsGJiccMuTMwusU6bkvTT4ywDt14EXVGAWpPUQy/g
Hw4BVH//Z7umtV7EF2jtsNwyUIdH7cFru2Dgb4m54isW9wsyyZh4AYEVKCw+2uAOr0g0gP+A9M9m
CXkW+vD1SV4uP1xYmEXJpLfNrO7gjLTunbAh0PgQlM27zB+zmG/1lAaxIpsKLBKGqrZG3m7XncPS
dSIXv2EWMqcOV2NNuZsEnS+ahZsSU/XoGa58sGmzPgXLv2b+PAMuPlhjJANhoG3zu0RuC8fxeZ/c
AGcZDOW7nouVT/d5anx6VVyYmwVKxyg7R7PgJLoyTD2zh1S3o3aa+WIJJ+jsYiN0GtjumPrQV9jH
tbP2Axa3FYRDQClCewfkQx8PDxkdHRhPXDYSMshQ+LkOLVXMHMhNbz/BLzrJqUiekvAk23uI12Aj
xjViqsUtv/gJsztCm3qQgHghpew1z2o8h+t+AzxQBaXStXbI2nKnf3/xedsRBGo8AliuAaMX4dhq
Lbyu+Rp0d9nM30g2+6yt1akOlKEIoU28seMbvXO9bM23fD48kLS7nJScNvZyMbHLctABAl2NIAZ5
BEc82dUmDxE7lTe4zxRMB3ybr73YPvmbySxFlJ4wQSAEmt3EKNeLlugA4sk83NkJeIf0/1wXmUxg
Jnnq+8LMvGsloYmM2U48ZLRx8GL7rtCOyVpR87NX+2OEmqDUtIE5nVfH6rjXqlGHkTEH0fqx0O6V
fldKv0h3MRCUxAdjo1lueg0IgXYlAH3KyWe2Z2fehbyrJlGa8VEWf5TcYZ6JXT2DDRmwZDpCvzLp
7w1Rv2bmmlLup9g3Mz27AqKQ8Ti44I9Wbb5JeumjO8wd311TRVw8JiD8cQFRw0zDnPknlUQbXFFj
jrf5XiWZZ7QrvuvTJZsWcmFglidAxCsF2TvIALQewilVse2d+6bt/a+D36IVqNqAW2NSx5uza6Id
yKrIxTL0/MiybxZYTJr7/5uJ6Ytd3ONQVxgb1EAhxsRPtCmke11r3742sfjRL1YxcxV25PS2IiD6
yaPkULf1VZjek9Lxw8FaCaBr+zXPFYSWDK7CftX84Eq0ruRuoCtDqkuka5hH+vtRZi4IKQCYrR0A
xYeuZ7vSas5mjra23UXDIetNaycs+kY6IJUBhK4COkAw0TaTB+ULIBRcunISV3Z3/sJGB8iUgDCi
Z6G3xzCPzhaLvxEC6jBdBv/yIRGqMd7oQllhFq9Di/WhAN7bH/XH2tpB2N2rsju1psi3+BWdCSGJ
zjoB19HHI2mGtI4jA6KpzO22GgWCaeLUXylNL3oI8NiBUwOD4Z9yD0d2SRjXcMCdpTztJTfWItXS
d4FwKHpzQEETx5mtQssI41k7zb2H8aHkEoIL6Js5GuTO3ZVjvxiMkYMbEMzFqI4zjyaJlCKtIuyY
+UZBQxZ6ifdubhKIWMab/F1bgcdP9/VDmgrfZ0HLHQ8LcHd9EgmxFWQ83YkbTFYH3bjO+5OIb7Xq
PkrXcv8JKfTREliNwGBBwVgzMXjN9lBwt4awAsj/SHLvlK+1vKsgDjpKX2g+RlV7SAPY4f7rQ/55
dbAJxjAsDGoy4IL4ePpYHLYRAKjg6Jfa0bTDoLHBOw1+89o0DyZZsfb5rH+0NvNYTlh22RgjFqfa
Y48+fh4f9CZeCSOfj+JHI7NtNGmlbLBNg4RHL72qKb3EvbeHO7tZmXldXsyf+QW8LEBY83HrWs2h
tdNjMZ1+i8RJ8Cv6n8HB4FMAxdQ0IvHHxLTUi3DVhj1C/mSCpE+JfSA8yMZrUWxra+WQG58dBIj2
JookF+hGh8zpx1NXNhGzgNIvMi9kuqfVDznELdNNzO/y4VvcQsfoKh5f4A5rfU+z3219Hdu1x5od
c4+MvltQAu/IQ672TA+GuloJ3EvnFJhVc0oC8ISaIyFbg7Za3INyWc+OWbNtyKkERrb4ZWDi8esb
8ecRP7+GcCsuaNTAMAYezo+bDsLMUXMbJDsCOGzXfYxzDYlx4aHO6vHqynV/Kyu+sxy5zdI7Xbb7
fnAfMV8S6IT7LKo8aXZrDxC6dNguf5Tx8UcBFsA6dwTrjnFMNvz0YiDKBs0mfGl346bwav/0vTzQ
LQvkiSrvuQiMX/IYBZ1Xg1TTUxH+N4SK8tT4Fv9wqV1UTxFewAv3SeJIRjRPRkgDojfI95rB/TGu
9yQ1VsLxwglFZgiEL6ZLTfxnFo7TptETVGRxF5ziimrNhkH15utPv2gCUYwhTGIyeH7IRrc0yehS
mADM2zJidP7WYteCj5+EpiwTFOggg5xHexLZ4Fs1wLMB3feA9/o+L/VdlxSHonHvkTr60mjg5SGp
Y6+M7S6cIDAR4I2gY8oEmvaz/ct7F2kOBdEbmuDgqMiPMaSNpBE+fr2Hk3ed3R6YmTjeMQyFyfmZ
923AgigtF59JD5sXE1X0slCHsIA6U2hfu13nQYK10NRK03ZxcSD+B3B5ktSeT+YlncScyMSba5Xf
XHdr9c/pGpHDQljBRAOA2EzHmKw1d/dGiAyqmwjZXe2lD6+j+Kmpbpy1CuPSQi6tzDx+IVhRVnEI
dq3usXE7z3jTWbJyzBee4xDtu1jKLOirhmaJIeHs+9g+lC2EEqPIJb7dkXEHXb/Ms4rC9lPC40Cg
SncdEdSKuqRMz6FGtyop17hNllYNYCnyHogQQIVi9oOGqCxc6L+DkDjjRxwWPw3ldW6GK1nwQhDB
qxLIAheU7C56BR+daBSnVNQjWKq5sjYA6xyakQDQQkA08IMWa6/yz40lBu0oIFlxr6bX8/yu22Lg
KYunVTmd5zp36BKX4rm0H1X6XJF72ge0X0F2LR1SBkZlByoY09TVbCNF7yRmx/FaS+VDkR3afh9D
O8yma43OKVGb3/JLO7NETli5mSYK1CLMiO5iI75Lmrd2rAIXLEKpgYkP+us/u5Wp7I7qBphnQTM1
uxfSBc1404B6PqThfWKrfQfdUvD8BG3Gb/vOCvQRsjxFvvvaLJ3i6nyhKOxBRtOhYMuYNwcV02zQ
m08lnErRp1FhcNIcqgdMVEY/DRUn+9xNrnq3N48ijuPXNNLCLTcUJg44/qvKh13rhuxE7Gj8niQg
XoKa2/emL50blZlnWVaD55rhSSnkqQwizg7Iko461dptlZmdr7OSbRy3f+gtXYM4mP0chk69w7x2
tlImW/qi0EAEBYI9KUrOa0hW4UAFfJxKPE0N0fQ7U39yy1NYHQzhR2Cs+Xpfl60h1ZwEpag9v/BN
k8kiiVG6GIzfsQYq1d6rq209lbw341qJ01i69xQX/v9bm51Ws+zGLjZw78vqh10d7PZ61EAdHN92
7abWwW7JfEN7S5HB5vQ1K8pgxEu5dwMoiBTqyiq2VpwD4LEZceZMzJAwsuVoetteRl7tNe+85Ath
ESIO+AwovMyusN72zRiJyUmVbWAKtYnzW1rcf73/y0ZssF0w+F28az96Qu7mFVgs4CcSOqGO7L3j
FJ5MzO3XZpaSAYaCL5IpUF8a7iwZIGg1VEYGM8K9lc2VWd5F9Bn8R+h3/7LEe/P8tbmlVUFnyEJi
NSWj8xRntLukLuJ0or3u3wYjHwER7p6qnpUrVbHFdSGI4BNROFlrFkhsu6HCAXOCT+1DkjwM7BAm
Z6he1uOTzvd8+P4P6wKpMxpHqOB8agM0EM5LrGiax3fFWQj5LSxfxKri+9ItAXx1mqP9Q4My+1gN
pLv0cMDu1aW7zQbHa8rrmLi3qtplXf4PJ+PC2HxuIQQhYWtMFWVpV/so/K5wKMZkCDLCrxM+HMHo
cKq1dPPfNxLx38KpByjhU6G81USvZIbsG7OPIyhzR2dP6MrKFspToJG5MDKFlItHO8DbkJqeRAkb
lqKF+hob3khOeuwPBEPXG8M+0vIdYqJfL40sHf5Ls7Mz2RCnA6kTetPhHb2tD9Ux2jg0aIMxyA75
DnQvvRcFX9tc8uImMHXuJMnqYsT740rz0hZVbuIj5l3j0QiAmdibOEUYDSwjEGutvqUDOqWILiIU
xjznbM7M5SyN0xj5lA4Z0C3P7sLoPgOCMVkbIlzMkC1Cwe6N8gvIPmZ3QWNJXWqTqdo9jnoBONUG
qvRtCEm2p7jY2lUgs32lBfEf0pGVULygZY7+x1/rfxLLixPEupGFuoP83KrRzMl3UXmbZZ4pGvDi
3abOEFQN84TuHrX6Wo/OVehr0QANmcwrnQG6DMj+7ow11PHS4/jyR80+tu3UsUkn6Wepq6OLkQEI
ij58fZ6WjjDcN2o8aCl8pvvXTUGNMAZRcmYHgvs9+cbTFc+9ZmJ2Oa0eZXyUsCcen1Nt5F5kPzHr
P0/SIvG/XMf8KurSMmqVgXivhKIAdJL4sP96pxaoeyfpwz+K0lBTI/NQR/QhohGbsoQsRaEKWan2
2vbKy6IjQ9nTth5jw90P6W3Lg9xeK8FP2fYsK/6Qjc8WWEVgqHENPPLrVAFFADrwVs9/CIAanP8+
rodk/zLzn87lxWWojLiICwz9+5hpR46SkqDPFeTwqvOgdb/Ae+Z/vbVra5tO0IU9GaPm6tTY2bC5
RWEvVQAv4yv+d9rLaV2TyjmKJMCSzVnB83jSR5geo05BNnongh50nslKMFpwmR+MzI67QbRCgtsZ
mQOVN5m8ywUeJIJ5YThcV6W2+XrrlmLQB3Ozc9FpuUpaOwcqmrOf+Zh5RXevSBeQKH6HCrWXuk8S
kDxBf9R9nmzMhuyAQd6PJuSH7HblLbxw1T/8mNnB6eIOFUMday9JhNZQ6nXuNV1r8S9Fe1iB5iBG
BBfIZiOZd6V00JCsCQg8DCALIFRtbwxu1T8YUelWNsaNkJV9DVKpq0bkThDqyUptb/kz/8+P+DTy
FyrRE4I3iaSpJ8MryQ5J/VLXp1Uox/Km/rU0jwIg1k2A64dM6fAw8j7o670Sa6DmJSN4c4NXd7r6
n3g3R9XrynGhiG1F7k5rFEA9/FdV8JXjumTGxutzIo1HGjPPJ6iELFs5pdUGyJd1+5ypW8y0fH0l
1mzMDmHUDTWg0iNueXe2jcOYna1iLRZMez73xogFYPsG+BUl0Nk3wcPWVpmOyNxDTUOmr1DAJs1V
WN/zQXgGUGaNEXSYJaRizVcu9UrQIoHoKh4leDjM8yQStsrkHEVl56nfQUvsHmLNmccO5m5Hfdv0
Qu9Z90TrWythfMlJX9j9lCGROimohhMS6sxTWu5lxSvY2XzOV77f0s2a8FHARllT5jn9+8to0DZa
VCdYoEzb1zrWtnn06hTaTdQ9VkW3ciCXV/XX2JRvXxiLq5AJOqDJRZwrrh64fVcxyBuvLGnh8Ypv
9tfKLLdtRjOmKhbIspzqpMLvwoG4MJ56aD70WfrYoukcIan4+h4sZI+XRp2pL3KxtMROBqaHU/W8
FseutK958fq1hYXHyAcLs1tgUiNnULOFBGF1sOr7NPGY/S00fqbZKSlXrtzirbaIieANxq5PArCl
TIsUieR04/qggyY5KDWhKvP1gha/04WRWexGfoBmuQH3ZOK9k7qvaedR8x6jK1axGctkl5cr5fEF
gxAfRNnENSBB/YkaiITEENokbhE5+UtNfuUKKrMcQFHa+3nyxgR5juXjf17k1G8m8CF4MgNZ//Fc
mFrh8LjGYSy+9dd5kJ3z++RA/eT5azMLxw9m/ihrw09+4ndNimx0VAIzIN8DUKmAyuHKkfg838RQ
oEF5Bi1qQHw/1e0YVOkgboQ/HR/MUwWSwU14VjsmvPABBNXb8fmXHegv0T8s7NLqzGWAB35C5EAY
gUevjf3UrrE/LG3c5d+fOQtL63XKTfz90sgOlkz3Vb2ycQt36XLf5qK8eH+7GkbRwCeSKeTcBabe
j4Ievv7+C24cJBXoSU7QGqhV0I/HjGelXmbMxossfydmDHA1mj7aRssPxRq9yOJ6LkxNO3rh6VCE
Yb3MGUg/0ACwm12knhu5Ev6mrzqL+B+WM7s1ld6iiyzgf6zR/C5L7bbSzH1Mipu00wOho+tP1vQy
F7pZDD1Dh1AkukiW5sWeUTMdhpLI1E16JxhQLVqPqxYvl3ctexhDn+u7Rnz7+rN93kvYNMCphO82
9dJm0bfoNV2CMhsB0djYSeU52QAk1NvXRj4fcRgBFzqKZy4Kx3QWOKTCbW5MECPrwE/I5zJaA298
/lofDcwc+djYhcooDFgtBUzNQIvFPvSK753Q9hMyeHm0xtH9OZP4aHJ23k0RA680CSfGePukQ+jF
aFyV4nE1P1rbvNlpT5sM9CI6g39IX3rtrVnzDgvAl48rmR31sGjHkfQ4Aqno9M2gmueilSDHT9rf
btcc3Dwat+jAYtY35QJ1D6L8aJTgXRJgSjCj6KEk5g8TrGA+qbPToMBtzweN7ToXs4sYW8ufea6Z
vqwNUKLmDTKu7HtkNtM/uNexMK/SNDwPNTlmDgDyhtFaoIkp2bbPDMsvShOP2jDRV3zi5xF4hlWj
qgqEyJTZz7nYeuWGaRMjmESgvSm83jfu4tvkNOzrbXk6l42fnJOd/mBesa11re/NFXe5eO8uzE8n
+sKHlegxoNCKr6qp2I9oG0jrTuVrna4FbPHHVc6CS6b3sodQCrpQGd4teChUR1vddtqNmRwMJPPi
HSQsnqNd2drZzoKyXEG9fb1MlHk/LjNSaRKnFS4mJEVFnW7sZuuE5uZr97JQIZhWCdJotNpQI5hP
WLQJj6tO4ltWABS5HvkenbKrPHvAkQqczSpUbPFGXpibXMPFt2u70OVq8ja2DD3eohy8JraGN+Wn
+PNxSTO/3FZ9ZchcS/2shQRhZWnvordrtL+6B4dLiCe5BHgzEFtuyDCUnmZhyls1feyBF/TeLZpy
39GxvkMedQMxCRwvBJZAgSdY2DLeQOAm+tYV4KalY2Z6kMH4XVmy2fB8uJZdesWpedtxdl9TSN5o
Y11sNAO9cksXB9ICZAGJPTi70XoFaA0ONk+f3JFuQBLTborKeq9MRQPh1hM2OW89CgB5lvDzEDW2
Z6X6DeH6b12l98IodXgQQbeVqacesJgCpM0U+Mi0p56jWBv08fjDaYHFMyPzm+XWLBBN/Y7G0x67
bvv9oIozKM+LQKPW08QeDuppVZ97jT2YBVrQXEXUQ30wxywaLQKlk6NmGo+pLN9MNmbPcVi1vmnW
wmNUvJq1EQZ6z5srFRVdkJvxuMll/mAJlXpG2vSBAXIsP45EERCe3NaWOUDRMLFvRi7UfdQ0Ymc4
o9q1oxzxdFHqp2jHyJdhU3l5oue4AAxT8RrXt4VCScvW8n7L4AO8WsToilfRuDNgzO9kEYPxkmZ7
1KATjEGC0CEW4e9QK26LErN0OUX/gRn1WeXkp2rHBlAXY9hSCzygdlo+l1n+kOpq8AtI8TiYBpUH
lYv4TkAFTnmh1Hc1x+uD0uRW9JZzFCJJNmkYhzuOZrWILM3LwMT/FkFR2dPSVtw4LYD0XlhXpSe0
VmzTMY2CQUbkUKQRWm5m0kPuzQQgpqyssw4ZO8+umenRgVY+U1iFkQH0VBWT1zPNENjkdPRkO7zT
0XgZslzdijoWB0cM58q18Ldpdj+wtH3u4tbajsJh+7Sg1Q7kJWe71aGiR3ruUSiyQcAaw2LVaP8w
eq09tEb6ZHFmBsboovLb4ILkozP4ulRXJM2NY+zYz2bR3WXtcMtTq/XKVB0MrX3sCqPfYnuzLdSj
dYGiRzY8Rnbe78YEOxIbGdR37GL0HTRyA4MAOj6C8QODlYMGcEx/P3QtCSq7ORM2ZVNNyAOekRjM
BIIek47fWQMZ98ZI7K2etJiED63Yr7TM9qdinS8xCAJlXdvadJXKrurGqHe5Bp0+Lanj5zZV51Iq
Y6vT+GfLs3BfZkmD7oMQ9x1mRt5sA1LzGnO/dbr1KioAv6GkC875NgWaRwKUOITRz9I1eOQVeTfk
AQNPGm4Gc31FKeDVsuQHoxoMLzLL25HL4aQP8V1bNycLlbGNlnEMpoC+ENDQUMOmxtXVEKsuAIfz
u47v7EUhk4EbuwczMSMfn2afKYykJQX5FjE7Ooqx/d2Bx/HaHCz4rsZVwrcyBe65Vo9CzDQADRQM
4CWwNkNvPwCn9wzCH7BODWBUydCk3zrYGC+y3Pt+jOWhGqt7YHke8Z0OsSMoRnSsfW619Xm0xLjt
k7E5y1hP78EaBKaSUBtjL2w058wxzvIQ07DZFkbNTxVzC7Tlc9dvB8TKsQcW26ieY16Lsya5flXw
PvqlBtEdO7uXQRPrgHS0OgtoigQwMZ03wCWUL8lY+lkc3ogG3M899HuQe5IeIJiw39mjhlRU4p6E
3Ix3+A5vndWPPxI7/ekyXqC5mN1EsQPus8GOr1oTXPeD6f4eBblFgZxtmglKl+AZvjEnJbluMOPv
RVfdUto1Z91N4gNTFXmMDKr5OZEU8YKMR9VVNtrFg3PVR+zQGQ3fSKPU/K7hxVZTveUlNiTOiF6B
mcSO7iJJUMuPXOh+Q7jknTArxsN0uJlYRTfAzIDnP4yAnImG7A5yQibaw0MdhIaRBYVsdK+U0ZuQ
bNvZkAI2UxhJaEGObs6Sc8dFFMRFrTYOMGh43/AHUEBLT1XaXcYAGHDa6nsHpo1vPHQAksgrBy19
4tzSOCEbNc1MjyKMweU9PqStQ6ABQEt/cAyMp1j1sZN2fkfxoL7SRDmgb1a8sH6MNnFd/y5rutWb
YpOSzNjQmGlez8hZkcaBlncDPnip6b5kceXTovkOI4aPyslTCtHv3dhghFJLs3LHndDdx6Hd/zCj
OPKV5pQPxK6NLavi9EpaoeuNxfCtJsmzbcn3ONJOTJj62R2jR7R3dQy2t2c51g1SY6G0Y8WZNQ2y
KVSUpfLMPHwYBml4eRfv2iy60zsG6uOc7BrVTbOboCbutUHsbZ5Hx3wkD4rYvZcI2A0HsitFowW1
HLnH3eRX3wNkwlrL9NxMO+gOpiMxifzMuA30ddueQP+YHppmFF6Nhe+tvvtNtHSrcXmC/96PXGMn
4A/jbYRmqBfyY6PpxklITByFBXGDyqxBOVDZ9p4DbvZauOEZo98/G8vp7mTD7mRmRX6EkKd50hjq
cxrH496yuXlq9CgKEj2tIC2f0RZyTRUX22rIb6Fy/tOqDBLYWc0Og2WqBzctjk4V/jBAVzIJu/0y
USvZduF4tgYcP8wOPdGuxQx0bvT7qlJq28Zls9UyOhFUt+EG8oHGdkzUTRIWyRVm7Z5QhpNbQ2mY
buqYe4oTEFPqKlJ+rppbxga8BxAAdnkura1B+YnohX7OOO50mjQxpHgrsOBpFDPuGs/lTrHoumXd
ySowbyNMYBYD+744NDlIGJy27B/yAjEpZ/TUtZAdyaKK/IbGaOH3LU/OPCyvCK9r6GcoBqmAzvKs
oUv3pYoHv2X9Y1818sjxT17JDMwXhFX5O9HS5Ll2i86zez0PWglJ0LRxUXWBU/WTJEquYuaUt7Io
EP4QGfa20/CD6mICzbjwd+fqjR9Xybkt0TET6KP3uMbeUFDjiBm2B0OhCuEAcxLWIX3lJCquaR8d
ke2oTdaF/YaYo72xQ6Ft2qFMr+pEQ23MiAb3EHYy85xapbcNqkLgQLTIr8YMGdATrRR+a+XZptA1
C+zlHA112tm+mVg5lFiAjAwLGZ36lkWBm7JoUw7giElyVPlyYLf8oqFpYKHtchhCUL0iaxKAZmiG
X5sV37kNHH3KpI//qzyiFPFihiBxbhNVbZoyfqwrfPA+o8nGSVp3U3Rd7tUsvIK6/BEOtTqYvXnX
A6G1sTOj3IMR5aeTEx0Nf0AmRcSeGwVhKgmxj6BTGdsbvT16bu5YqPQnynNC6PPxVJ6l1JrYI4U1
gsHKjnDaxmM/lPcg1m8gCAe0gCvdeMeF0e1cF9+s7bThdXAK09esAdKrU06irOKGYKjAK4ak90RD
6VEY6EERmr/VMgTeP9Ju48J5loV2QMgBgAXoq+s/yX+TQuldstTcc0rqW16PVyx0XgCNfeJ19MSH
DmAwTDqhNqIQyzHWF4YRJgdoeR/nYQ5F1mFA4pZXB5dVYovwHW5r1OARpcv7iunX9WDdy1Gew9Q4
kLw6iSG9NnuHBKMzps/SjIo9G5r+BNXCfCPQz9lXbhN5Q8Jc0HdXNy01j1at3dgG159CKW6QgstD
Qrm6phjBo2U5Ip9iHJsNdjqr7g96NuFDbaQPJdreTsvPVluWHpcY5yAt1KhDPh7QMki9Po4e4Xlk
gPmj75SCi4LKOjpKt31oMT0RNHgUnOooGSG5qUB7F7tIf+DZ/DpL0qNOlBU46agF01d4N4jaJYkB
xZlisKMT14dua2fwr4ALW+85xdhSavYcQxjgXCm05g0n1NzoErmxarorpwAajbjqOyLXO8LyNeuB
eSqYxnEXrCwIm/63rJ03WdIfI6rbXhI5JwESzL2bpDcaF8kmEukdU1YPnR0yBINC5TvR+YOuVxC9
a2Ok1ZS7pyRsXmvlxIELAgihQyU1iVTilaV+rkygqaoovSZjTe/A3ZJx42kg2rNuZA+aWfrghhwx
sJIcx/B71gLgpjWNDSpKbvvxqJIth1/oWsy8m0VRg6cEma1oWuIhU5cbJxY/4P37ADRgj8QoyYYN
bbIHMMfc5UZioRmfor6QA2iVWq66qZK8vunyBkl3B2EUvajFoexdfuZgxvaRJkdbWzOR4vVZtEmk
ngbu6FabtCrxLxRVgLoOCO9d2oFwtInAPq9DEx3vR+GTLIJ/FuQ4Kj5VoOvbsG1OdplxZL7lnjtK
+k5T435ZDCMzPXhmy675f6R9V2/kuNbtLyKgLPFVoZJdLuf0IrjttjJFicq//i4ZOF9XqXRL6J45
LwP0md5FimFz7xXezUYV19DOy72sBPOeFc1BG4LidyX52raNqgfkMAq8U2HokcrjHiiT4IXz4UFF
RezXkOHaxf14rylNjb5eRTFQzjUHSKibRmnLj6bJcIy3dYdkSDAvVnwIMaj8K/Y7buD69GNP70j8
2MeKtBmvQLyFZLsepCsjKQ5+x5ibFAZOyno8r2A32dt1qLOvLDLoqs9y8QLl83gVVdm4ZnP8LKsG
gVDaNW0WXEk+Kmh6L6BDm4NlSPD7W+Hbfalv4lhDYhhYX3GOZB2eTpsqgZZfq+mfup/fpEp40GiM
ml+m7HnIHjKYsd93cfSQmUO7iStcDr3QnrJeFU7i95uwJ09xSK4GZfgIhbiuS95cDaKq7SYIH806
+j2KMIF8y6iDa7zyGqmv3CRgwU1rlngMqRF8k0shX/FODeBKSHoQSazoGmyyxkUu+GX2KAy0eYNL
n/fBVY4Fb5sRTAtV/bEC4QYP0KZx/Q7zFzRas8LjVUfdHJL+Q5dbdus3332a3XedJQFAQp8omvqP
Q8keLleklipEk+peF4LFM6RohsRwKujuTWXh758tPh9VoCZlPdDmpTo1IZZiAZDWazZlz2F1H7eP
l4cxgzYaq1CwZ5VA2IMi16TIDV5Fppao4Do0e/ObrVy4g36IunWnuxXbBf6zBDhqtsZZigqUa+bX
Ivxr2hl+wdg3MIDYV0BOPK21tZnRgOaGMnsf7rn5ZvZeTJZwl+NsnfZ6TmNMugd1AskKwhCjMJwe
KXKoe6juuyS/EfFjld8ESyJBM/BTdGJHhiVaIqC+T+fV4EXBezgTO+qDcSdvw8ZW7sTvDEC/bfxc
oYt5WH/TN2RxLnFN9+8/qgF6pKWhSgaJuKkDAKlCHmojCj3obRV1r7W1kz4KFM6eUVq5FrDZ3nXf
nVj9Q5PmJO5kU6g8Ba+gR1w63KbSQwymR+iGcCrRjVWZO5dHOf5lk296EmyyQ8YV7Q8lSsKkXSXt
XVCtqBSsZFTYKWDaeb3EXZxr3hmwZDJlMD9hMjztf+ayFUNbpYWKh1w+htab0F8DOtzpUJJuoW6Y
aEDHcc3W8oU9enYUQHRLVSQDwhD4nsBKnG4QnTBD7RnUmVgL3gcSLK+XDXvwf1+ez7NCvq7AvBDt
STDlocA35WYGZZapNYMnhRzVrmI+R7Bi8ZccHWbGgiCgDYDYCuTHlB1chFEeS2abOZ3YaunbkEMM
amUU68tDOTucMRRIYeNbwcgURYbJodYMKPYJgsPT191YWkvW33+Rk79/jH/UHoBsJ16B4ZjlIZO2
YRz/0OFJABvkeKtIWbC9PJq5OVNUqBiopmFJUBA6jVYSosHRA3RWQ9rn5jXNvqLoXguW8MjjMjrZ
T+OkwSUCPD1Zls5Y1XUvMTQEY+yn4Zb4Tp/ftP67X9vEf748ntlAFvhFsCbBu3CqDaAMAO12ETpW
lQSZ8mDL0mClVy4BU65ZXQ41O3VHoSbnfkujKNMy3G4qeac6FkPN3ZK1QPIu+cicnw7j9GHqQOEA
K/bMRy/JlRKAchl9MNQZOgne22h+PPg5t5vBkcJV09uRtrDOzykWk6Dj+I8WoqZFxEoNnIE68N0r
Ketf4F3TrfSY1LhO63DDifHAuZ7aehheSYMaPeg12HZtq1te0xOycCaf9+nwg1B8w2GFTh2gQpO1
2hkQluEDGsXad5W+CsVE8vDU948hf6ks5MXMRlsixuv48neeW1LHYSffGZmNb+ktWDO+1LsoQ+El
164tIa9HD81Yi//hqDwONzlfih5vdgKgNty763XSSnbGhQv5ePfyqM6RoZPZnJwzUco0M5IrdD3z
NSlha+r5/R5l3bJbByBT9tm6lPDGLm3OP30LDaO74d2P8Fr/dfmHzF0Nx+Md//xomcV1U6HMk2YO
2K14K3DjC2hcaMB1KPVcjjT/ISHghF6IBfPyyaWe5LLB4shHBmH5dh7ukk0beArdK8PXfwpkTtrW
rCRlzCos1Fx+R3ej99Fw7V46+eA3C5HOcs/xI4KLg9oVkluQHU8nj/S1XiH9hNC/+NXr6wHeBlmI
WYSedR2tM012in86jJAyKMh6QYGC8u1pzLI22hI9nMyxRG9r7DoGwgmdi+YqrVZt7+RiXy6JIJ2l
Y+MwFag/UwmavhASPg1ZWKDqKwomlNADEho0eB3au5G2kbV1usidn12RYJLDJxiYJjqFPEIWXEiR
1aBBj955WNmjHV4P9vrlRTI7JghiQLkMhvbaVAkgM9FBHAjFsVKiQatsUJ4PVFgY4ExHKaisHy+H
m10pR+Em6TPVS7NpYB/nxMo38a9rAMQGN2gkmKFZqNqiFOpeDjh/XGvgj496AMhpJxtbiTMDajBj
Dp2Zv/KBeiIR6xCdC9GnX6g5OW1MbEHlzQA5dHVo3y7Hn7ueUeiCoiyWDMjGk63RJIkoMoaUo+81
eR8MJgWlbHRgQyerdYKKQOrkv0XUTlepzCsaZVWK8wVA9076UNib2boGf7gcZvxrprkURI9G+QgJ
MOAp5k6jPao9IfKOJryu2o+m/VuU8bjZjv7+yUrhMAKwUEXGxAH5gyaH+pDWsfGqw5N4L9WKvw3j
TnGyWhRbOZKThc82t/mA0NXRvpCRw02Z20qmirgfcEgP+WOFRCJvuJcEH5encO4mOA4y+VKRiDQO
KAWCaAHzrDZ/LIws9UR4U7btE+R9L4dbGtNkJ/DWCCJdwoHCRDryw32AJWMZlCrSBQuL42d+zlYH
npGjFB4W/TQBVptk0MrxOm1wbK2LVmoeUa2M9r0f95+KJpI1eqgVetVAxzEewHC8KoAPgH8gCnvR
HSQwDnHtF3aUWPBhZCYqjEJ+zRlKmDLtTIerxTPKfNquUsEslCFI8dChueq2Shg8BVSoLmxeewfi
Q9pmYAmkGUg02tG12ZoxqGPLif9oDP3wVBux78kt6iboC1fQ7G2qK7SRxFau0Qmu4hoOmrQmpdur
qf42Xg9OWYEUSktccGWlGm6WGmjbthGFwxkhAs4DJqChmk+LDZdL/bEcRZQjKBu7RUqTD6I0Glg+
0oMa0MStuehXqPi+Sm1YrGG9suSufXb+4FIGJwXYWEhV4QScXJOJkbUNutE5NC2gKxu+DmjehmKw
+ZIq63miPkYCRBtpAP4FverTcydPm67LGoM5rEKdfZtqpZMD8kQYFDQOJSRL0rXR4WniwGG1+Wvp
AwS3IJ6DE1YGEGp6jZFQSLEuwNdt0DYMmbmyZGGDO7i9vIXmduyoUAE7BBgWnMm8UCZlSg3VI0en
1VXSSXZY5BvUkzdmbLkZKiSXw519PJyBUPgAwhM0t/OPRw1oHfXj5RGrv61yZ4IYOGwWachz54Km
jtxZlPGAfB0HfZT6ogcsR3QkOxji3gp2irUGUffyQM4hnONIRoVU4H9+zoTTGG2Mp2lYja+4QxV6
0U7xLDeCXLVdrftVdGt5snd3OeRcYnMccfpe6jSdwHckcxJ09+PyoaZbAIRCbR20N9pSLfQcfvwz
vlEBFxBO5GqTOcR2SNvh57byEKXZAD7laHbn3RpO7Mqr+i5cZVtYQ4GCNgROvIu36GB4dNXY0q67
Gly2hueM+xBf8TsgbxYygnMW+PjrkH0YFIUCGWSk09kHZrUvU3QzHUyFdE8etCd0o7fZ42e2Nkbs
5+WZn9skx9EmL/aIyR16OkD2oIR0C73HDTffG5Y+DvUbU5vN5WDa7HcGE0mD0QIUaqYHnNBKtBbb
H+ZkbN7oxnVRw42Y0TR2IMj6W36EMxcQOSrpurWv9fAWJNUqM3u60qNUXxGrTF3U7Utb8VXpYDQ1
geg/2qhSqFqgADXltmDswBT+VJEic9vOt4BmtPEfZMzRYzz/0aKDr0eXqF4ZGKEnadUAZYVSdUIq
nsUIjdDCEjNRdRZkUwHKrntTWkHnu4R1qHTfSsx0EiCzPoHVE6u2A35DMCC8ur5cWgnngPFxJRzN
1mRXhMFg5QywUCd6fi+cYdu58guEIfe3vbseNp8f0IZobtjaWAWry99pdg1i+6swDFcg8zN9zjDI
guA1mgCqnphgO/OR5R1fxyicyPJL3gCum9YOmNgv5eCvYA2/1ZXXhZ8wt1Rwbht4FkIEAFrVp9ug
kAeYqpr4CQY++QHXVPE7/YbAk/eom/ZL4wUPWWOLLd02QCosiHXMHbKwg8HpoI2iitOqMM9EWpVD
hONIL3p4Cqahiyu/t1Nr6cUxO8qjSJOsslRUP5WGGlQv5ZqzTcG8zuC2HrkAMlji+/KcKuOCmSZ6
xznsJL/odc4MK2oyB/3RwstttH9eg1/7eJXbW8CG0PxWHdDAmaPddA66JF9svUTamp/aP7n6ZE3L
is9NMRZUgAl0SXGnqutAXhIHmw9iwssFFCAFBdDTtaMiUW9ahnGa2oaq7yyzLWPJNGguxlhdhb8C
tM4gv3kaI6cdUToDMfqGAXij7YRqXuflEvNsLqswTBO9MyxDCdWT0zBaK8zQ4C3uYv6otU5keRbf
K+nC/Tv3PjQhoSSpEBkcBbBOo+gDPKf9Ct3BCIBAX5aB6d8srL1xbU3X3nGIyUrXQepWAwMhBuDG
V+F17ihbPCeu2hWY5C6zLTd0Ky8Hdgvwi23gWN7CG3VpjOMHPcqcjLItdOBLwO9t47UcVBtI318e
42wE8PXxtWQT7evJsqNBQeJ6jGBFz2F+Yyw6S84tBui8/y/AT83/aAiwis1zrQSar1HQxtxBRjAg
nwl8Sv7TOH6qNEdhVAj/Q0wMnbcwetKY7mSLm2d2IOgdoWgwEoWnhZZctIpvZNg8hs9t4MXsLiB7
BdpLtZw+XR7MeSMErw0DGSvEwcYOz/Qw6LI4wuWM2gdaPK8dU9YVAGgl7ZHbZduuzp2s0zcyUImM
L5y3s6OEijJonejEnFVd6t6KkrRHCZJJNwVKjmNHFpDBlIbu5THOLryjQOMtc/TB8kg0KSYagpZl
6hnirSRL2qBzaSJepP83lMnSVvI05kUOwLqV7AjU+aUxGwBjj3+KpVtq9vlxFGtKHs551uRWh9EI
3c6+LZSnv6nNr4RqV7AKfCd74yFx/+VeOg46uRp9UTU07uHiojUfNOvvTGbBuOEfWucG2ghIayjE
gZDgn34ofWDodg4KRHpli3ryAJQQ2BLyptCAHitaIDgvL4xz2AdSSAqjIVnSLBRVp736zCcVmFFI
uPt13zvCE7/Nq9BND/UKmjb7t+Ir+f2i2MkDd60FOvPsZzwOPVmUFpfUETiWOrnNv0rgdIUd/E6e
1tZr/gXY5H2VeNb95eEaMxvBguA1CPtQNUMpZbJMO7mKCpTPUwe8o2yVGbEBt5ag/yAttA/hTBTI
Hs7n8Eb3lfzAG7PdVaQnm7KXqwPSCRVKIHp36PNGdgOfaTsS+2THLWlEG8kQCe1ifQ8SjNrYVtVJ
q5GSd0cpkJ4Wi8ALAj5txwjluyakvy1/UECja7UrQ4ZsWA1VhK0MxfMNtRrj2RTwzCNx77eOmpIa
iDBL2Mi6a69R80NeFqnXkibbYjyPaosquBl3xh10OesDhPkghCEFkgGYK/kcRJva+cC4F3H6HSfp
KBeUwGxygDQtGhF+ddAEi0sksxVqzHIK1FyQ/KqRiIU2GvCPGo4OO445AeQSpLu/hVPh+AXqAfVf
LEDIKEyWfJ9FaaMTC/KgrW5bgExGSb7rTX9BGGr8sifpBWxDZBS4DaTroIdMC1pEp4GWaSjPlsYA
LK0XAC2SB1tDsc12wzUvW1prZ5k7Aio68NgAQqAdM30itTrFvTLKM2nMK3XX92+b5DAYIIvEu5A7
lxf2z5U7HR6e6aM2yXiNTfuQhYnGR1dAm3lEZ/v1mqM2EVe/2+JTsT7y+hp5h2NkW1PaXg48N63j
t0P3E5WSsxpaL8K2zyukAoLGTt69lfUTAVat8Wii2HVwLfvdwpF1HlGBUQoOSRX+mNpZDTRPE0nx
rUI4RbRl3OXarTWSNR3NtAuxs6TbywOcSQ9O4ymnR3KCNnnaaKVw6h3g2Kg93Evb/lOyjRv49V2O
db5kULMb1exxFqPsOYXBtSKANApQ/k4r7UUFTmOKIyC46+UP0NpZvbAjzrIPlO6Oo03OXzCKQm4G
qHsMbbSOq/S5TVVwumrUs83N5YEthRq/6VH+AZ1+M8sSuD4aSo3NsGkU3Qn5jS8vbYPxY5xug5Mx
aZOiAI16WU5TzGBsDmDWogBjMDdEvzXJwfEyZbfuX/o8c2jX7FVhrQCqX/gJ43F16RdM8oQQcr6F
VXQFDMmtx0gBHlmpG+GYki+t/mVSTbhbWqiSoxJzOqlBXhCUMIPSkWS+KxloOtBGjCA/HqsewA90
oeYx/w3/hJsslwKMZCJkJKvcUtsDWjHSdWd1XzjdP5RELIztB/F2Po1/ok1WTI0eCLZCBW3JxA4d
dm3smKutYTFVbQf7Ntrq+8p7k66YfRu6hlu/fptbIN2v2xXY/HZrw5nRMf9WOOBnv/zvJ+F9czrf
nRIrMpypmSOB+FyQ5k4xhjVr2iXc5lmOMsZB6jNiNoFJMibfVS2IkodZi4duCWaDotiG/n555Zwl
65MIk09ZgXCXULPHjZ/u0uQxCHAbehJxyfAva+ZoKJOvmGF2GFMESqso6IRAdXXoAqoduGgLu27m
/juZtCk8pvTbhkcNiK6l1DzTUrG7tL8ho2mnDKokaBJ+IuAO/E4zAcqPsaSdcY58Op1Sc7LtldyC
XgD6gg4Ece4tp3OzvXxlbC20RPxrRHZkL9zVV8PC7TR+qbNt8meCzcnlJFspa0CsLp0i2ZgQZUCR
hLyibI16EOP/bdVMa0BBZSYMeQY6GtIdbWQ7TCvPL8GqMcBSWrgw5KWBjZvk6MZgGuNcDgYkLftu
Fd3rm2AjHKBwgVh2IjRjyFO21a4ENNLWdfYv1/DRpE4yUk1vk6SFhbVTD49C4NLnuZMUHUi0PQQI
1qHycHk7zp6sR/HGPz8aK9i0gVT0PkOrU98a6S89gZgAdBTDYUmrdX7jw2kTKQ3Men5O3aNIXFR6
OeTo2qrti5njEzZPKd6URbYFt+zyoGbvQWS9/ws1+YAdRB1EYCBUHce/DPCmJFbsM73YXg4zu07Q
poNXn4Su6jTvTTsZkiRdWIIJ3Y5kLHSsUx8ggrqPDgHJygfW4AUTpYW+sEJ/pK/Otp42bns8KSAT
OVklstJbSUsgc/kLLR75OntS7/tb6bVw35hjur0j26Ub7rSr1o4XpXrmR/0n9mTFjOWkRtVq5sDU
Z2Vq/DPVlD3Rs08FgL2exjYRysLtN3MrUVjEAT0Dr1mD/ijhHS0dmohB1bIYm5B9KRRpcOJd/pIz
C4aODxeKsgeQBz/zfRRA8rnc5vB7Qf1Xsn29fKtAsZbwZrkcBp4/c2fm0Yeb3K+R2rSxHyS4Kswq
9nrSbiN/EE7DUdYeILcKrzslvOKpUoH5FrV7qxaHuFX4o1oWB8lSQZe1cvAxpfZKgpgz2L1B8JUV
ke52utk/9BqDg4jJWt0xqNTslKDkD1lVmI9y3AeZW+lSv1XT/iB3eME0A3jZgd7U69zgv0hpgAAj
CuuDGSTe+kqJ7qfPhWkD1HcnylSi4DomumaDW0zumkynd3Toq+faB+kzb+P6IxZV9B3mjfoVmnlQ
2y2ruccjXrqdUpJNL8TbEMSQShkZlJkWB+C+dJob9gZ1gk56iHqfO0HtA4YZ6/h/BM0z89XKKZMa
t6iV1sq65GBAGnVDQaaHkh7wr72nVxWK9cA+up1EIFJimKHD6zq+KjPK3TjVQhcN7XBrZj4s7Iyy
XOt1Eq6jPnwMIpgLg/Pc7U2R+vsc/6wHqe8+h0A3QTjX8qtAE0+UVsazqI3PyJS/crOV7wnN5Qze
hcxf4fqVDk0+xF4UZOoOIjS53ZaZv44tiDsIWQ2vQguGNmXJ4fseSNlTbVrtOgC7dycNPdsQS3m2
uq46ACcCHr/q8zVRLJPYudy3tg7ulJf57BCarbLmsm7eaiQwHwjUyFye6u/tAHmhqB3IdRRX3RPa
g+C9xE1+TfDfb5qoN52+Qz84hSoQEpCCKQSUTxP64k3cxp++YpVXQ1tvE6WM3VKuhmst14ad2aTl
AcW75AbsLwCNAmyHLtReJFKtswaUt8iqolchU2CUmNaRT+hcQM7DrL5EnX0maQLSQsm0W7OTzAq8
o7DG74iCTUUo5IdS0tBVDEy8GwxQeOwKZaRrY7ha2KOQSoNnHz0R2Lbo8W0fWGIXi9y/V+Ih8qKo
j150mnYrgRRkVYLFtIMGogl9UvCmrJIbbzHxlde0K+RPyKoEXhyy66pj6VXqs9qF4ZjvgK+7hQ46
kEQsVOHYmanB77jWLK/uA/IKX5d43edJ8drnbcEgZpw0KM5R1RaKdNVFkNCQUI/dy3lpbcxIqrZg
cv5q1M5YZ3HLIckj0i2zssy347D6XYHi+h5ClrsNrTCwq8qKAJYwzVWi0eGbZHnpZIR3dhFkEagI
FmbOkmIVyDadeElXPbR1U4DzgUqf1NbcoTQs4ekFn5SyhPhJUQZg4UfDrUR5t+7r8nasabnwrxxA
KlNq9ZFCqd+TlRCmav1AHaWVTehtgK1Y+anqpXAs34o0e4HMtrGScqg317qgtkZRT9fhKaJnsC+z
avCnpRDSNBwaoHZC2XANmR/uVVymr2YWgK4HV/A7JpQnJhu/aA2vXF4E91Y4YBEAD3D5MJ05SnFW
/xAG0UaFuvBp5pJKoaQHrMGF1zwY6a3lf6PVD4EqqYUKwAOj5UK8mUzJAvJWhdUK+rYoq53GiyAL
mcKsL3d4ei+HL4TYVeuCeroQZuaugxAD+nNURgkPyP7TMDqppT7hUF3JIL51XxAYeVs8rteXJ+8c
RAELAIidI4GwgAk7yyDAxyW8jxSgd6Q17V4qc5dzz+h2xFxHya/BGFvtXXEPhN1C4JnPRoHyBYBr
TNDQ0D0dX9lrtQaPAOGQzeBy5Cr5DkoN0Bn6vC4etYNlw+Pk2nIkF+LeC2nTzBdE6J/6nYwZnuri
dZyUXJWQW1vFShQ3kBWwRSdjO75dHuM5hguWghJcMoDhwnc8M3OJReKnrQahDp0n7S8ew6XG8uXh
txSa5raqOxnU8DbxOsGhDhTW8WfbkseyiNt7eFrzu9FP+Ctru0OXp3wVGiisKNkg7/suDA7wF6Zb
2uUM7jqkBxgSJLrHKO70VaxlkhfGPg428N0MiVe5GyhKviM8kHcskj66tmye06EN3VxqfpMBglt+
ly/hN2enGQhKGSqqKqpAky+MPoYcByo0IKKsKA5hVHReKRNyywd6J7FKWUj25xYUQPFoH0nw/TgD
CCswj4LAlVo4ou4gDZTlvs1pveq5VlxbOCQhc6Ye8LAdr7BWWgg+N9bj4MpkNftY4VoJ7m5jZS8W
r5qNElmlZ9Bav/PRClrYPUvh1NNwIPonVqXKudNVyDOuQshwsGE3hAsv+7l0eISngOqOnjQ6c6dh
jKaRzNqCioE/vIUxoP+uIl4v75HZkRyFGF8ZRxm3EelI6huIB2ZJ46r0SqlNV+arXlp0Vhp/7OSt
RPFogMcuaMiAPkzeSkoXk8SS6XjgQJK28F7ZynqDpMsaqcOGfliP4rZ9Kd+X9Ofn5vA47DgBRwMU
IEASeF8LJ4fkY9TtDOU3Ut3Lkzi39I9jTL4TBMS6vgh0GCBXHylEI5i1bhovHLao/Y796JR8XQ44
8/Y7mcvJV6PMbwMe6DlK3ImdJ9uEPynyqw9xHC6/k0paqKzNhQNrCVgMGD2jTTcZH+krKGRRVJh6
vdmhmrfRG122SWE8wkXjWQ8i1wzMl8tDnPtuxzEnQ4QyuKU13CxBqgvXncRvYLsHYabg+XKYuU8H
UjfKrKifg0g+2cl1avUZlDqEU14DodVcxd/sOVpRbssLn2yuOgiAyZ9I2ulCbI04komCAZnBMGoY
unDe/FQBbqfme2+aoCnGq3RkvTIpvAdN4QZIhLVkPkmpD9uvbgen3hVPgvvL45/blce/arIr4eHm
F0OCJz0rdQjw3ER+YKvSHQlf/SVI9c9cTk8AHcbQ0PQG2uCMmQaJSGgTRRagXHtjHToxs41b6bZw
jc9iBUmmNR6jlwc3u4bQWKYQ6aAU7tSnU45mRedzlZZwWoKUmwl5qOJWjcjfF7ghJ/snyuTu0QPV
LylPUT2IK7S1ykA56CoWrZWbt6AXisfLg5o7sWG9B38cHKPnTewB5DOO9xySGtI6VRZvWv4iYFiK
esTC9TMXCZ8LVAXoK5xrUecmz/IoBusjIzdmi4rPAeQ3my7d3bPr4jjOZKsDVsUbBvMyR0qRJSTb
sgLqe5MYbqNsc1QvULVvxCrMV4lv+9Ac+/v5PI4+nhBHF4QKkUWJsDZ3Ut2D8bXD0t+V/NrDPfly
nLmd9ifOmeY0nhOsjiG651RQkWIh+o/xyhgIWDSroDYWBjW38o+DTVZ+mZWp7ENI11H1cpPG4bYT
X4nI3P82pMnKzwUTdV5hgRTdvg73bXUQ1lNB7oL+1+VAcyvRRH8TgjtIEc6b4lBGS2WVAHNc+Ogf
qTat8KHy9FbiS2Oau+uOQ00WY2OkaoRibwkf9uqhkSMn0oRX1Mp1rPYbFALcpNO8y6M7dxAZrc9H
c3noUuvw5p0cwi0pOqXmGF7OroTyrtDbjuxD6TrTPkGmVYd3M3pRsm1KXyxrQ6Ff293QeL3wI8ab
bno6A8iPni04F+dYFThllNBEx8eE1sLDoNy3zFhXMarYTeKo/YtFgw3xw0d98F0awWiiipy4jJ8u
/4rxErz0I8aFcLQZlWpAnS4zCyclPpyQBluFetPlELMf+Gic4z49CkEaQ8R1gnFWIvRykJRV9Ssy
lBW4DHYJ2zQYfK8uR5zLMY5ndrKkei1TutrHkspg+JeAp6yChIp60g7HXay89X+tVzMup6MRTk40
wAfbNi0xQiilQa7cgxhdaHIbRe7L45qDxcDgHm0XEOjHev0keULaFFA9wCkTaY3Nk0NW3Lb8rjK9
QCo9ER8avo+WZALmTrbjmJM0iqPSozYaBleWxgN0U4HKNfa8WlLjmT1xjoY22ZK1VpsxphAPyrzd
hiXzfNpu68bacFEuTeN4GJ8terzQNQvYd3gFTL6XnJhQv2+73DEq+qkpN4UhQYQ8ONB62IXh8EAC
awWkIWQc3ysIly98xNl9/yf6lEPDjZZQmja5gxYWyAOKsmu027AHfFzBawJCMCB/dreBRhw5uwnj
heTp/7OG/m/w+uSmYkNRF1CvzFHo+iTmm66vlGbTRU43wI2+Xoe63dH7hSGP99KFCdfHPz86AoJI
qmUWIGYothxKjWWPeqw7+Nt+UB2p3LXSU61g2zxxbQHwOr96/4x2smPiIc4gRzrWZFQU7/caHHsh
4rEwvNn1BNMcmB7JcJ+wJusJkqvwmRklGVIkpRW55lCERZ8wyd/MJLXLbpVQl/DrUFr4lnMZDmB5
/4tLJ+CYqo9hf+QjrmxslS6zFQhymmD6c+zPBRzC7DyiigCBC/zvjLwDpUtVJKkA1NwAKE+2HFVe
98rT5Ymcu4yAFIYYl4zrWZ4+e3PgblhWodLcJO89JPUFas2XI5ydMmijHquzTQ4zw1B6no5+wVnw
2qAnFAHrJDa8ubsc5mwgkzCTw6zMGVxd1FEEjq6tAJhCsfBSOPvykwCTa7vs4zwWvT5KR9wn/ndU
jn7nEgAbbOGsXAo0ubzDUlfDrAbbsYXTKvMUlCFSqKgEKm445lyetbM1Ng4KeGS0e9ECOIPFV2nY
SlDdAGhJbCXjiaY2yRZykdnvfxRikhnIDXD9+ehO1vJ7vfOC8fO7abe+PJC5KKDRwnYY+n+jLt/p
cZfC/6iKQshERGXk9gkEmRp0gYpEQJ0aPMnLwc7SK8yagjKHbIDdZEpThFCiNiNjEp0zLXVNdBHy
0oZvQ+pfATCXU3PhG80O7SjaZANZnWwAto9oglyjPNqZd371mi5RkpeiTPZPAmELP8HR7eTqYxe+
iQhnjQt80MLUzS3u46kbf8bRtVRAHECTWQadF/OJRG8VdSs4esvQBgdy7vJXmjsRjkNN9hG30kEN
VKztQFY9+KlC823JVHI2xCiaCLYgKIPTvmAAFpURMnD5FOSeVvTeL3Xoxmvs5BYfV9qfAD+ZxdF0
DU1Z5BwWsE6741vc5S8oE3jRagnyeZ6hTOJMMhSj4cAUSohjPsirZgM1kZVvs+d03S2wIM4LIZNI
yukCqEoGv90QkcCbhpiyo9toTRc2fep2li0Ohi0Wbuy5I27MEiS0AGEMOxWKaMBuj+oY3yhTYdbg
7yrqqekSCXZ296AlNIpFwHV5Su4oqdlVnEFkUJa/9fIBT5+sugrEws0w/5mOwkx2jyz7kZwOFcYS
wgVJjFLqsB+AdLUcAqTTwkCq+NatCpgQS1+4X2c37lHoyW4KWzZAOwkjzNnvqoQR8nWjXVt4fJXF
0+V9uxRpcmFAS5pUlEGFR4l9IAcqfLSNHu6GZFfmq8uhlNkNTNE/RAEQirzT6ikUGiGBIIGHZu1R
OarviUNuMge+lnvTK9xiC3i1hzvroXXZk3YduNa/nFFH8Se7IcJtVUO5BbPavSsoQtAliZnZhUmh
NIfWO55e0zxZQj+/k4Mctk/4VGa9MwzfThqUcdeXZ3IhzjQvVgv4dw1th/SLvPfKi98TewCxDeoZ
l+OcA6BxfmAfQwsXt6+M7Pj0/ChUiFtEEiQJinAfNpBc5F6XPZjR2qLrRPk2tD0A3pG6kIufYxjG
sDqcNC1JBT18etL7YSpytcPOE2nxaKGZsBFCXpnF8GrqABHVqUAHB48sN8h7ddeJ5smkEfwWeDUs
PK/mkg8MH/wK/Bz0TCdHdZrznCoMv2SUfGSqF8OTyUfixlELUa8S8/HyhM8dn8fhJis0MWKSRjpK
uXC8GNJ9jWaN8nE5xNza0aCMrwNZY6ETPBmRETdIeQOc0H7yLaASTTRXK7ywW1g6syNBjxkJoqWA
rzbetUd3qS4UuQ6KnxdC5yW8RcUzsJPu5R8GM6ofop0AFV1rMhhFiP9H2nc1x40szf4iRMCb14Yb
7+iGfEFQNPDe49ffbEV8KxCDGFzpaI9OLEUta9pVV1dlZXqBJtJG0/xXIHzzUE0a5K2wlOGbG8xo
P04DA5WJ8d0ByqGV/54jekqYA+N83h/KLTidbnpEuaAeRu/bDedCx4WpKkKAA4BHdZcgIcp0z/4Q
HMVGvgAnuSsA6ki5B0F9SkPoWoqgS8gyS2LRFVpLxlBAQqBmNnU1LLjtuQ0jyNj+lBYbrCiTOZa7
PKq0AsF+iZpX4hqBdhoCiFLL5/sTMDvJIzuTvV8OQV26ECHUA/YLICYiv4RLJKRLQ5m8W1pHSQoI
FOHdwmtrTvkuhv4jYgGDk9PN/cHMXXXgdQZ9horHHjoof25/t1UqPuhwkJP+JLIrBVCB+wZmZ2tk
gA51fL7U2tfyHgZq7hEypzHbEQiV3Lcx74dBMgJuTCQSUf75aaQDI54XOz44qmVwT6EH5AvtPeBu
IpW45zXIUO7Rc9qmG5ZfsDw7fdDsBMwI/afslOYk6dueBR8VcKbNS5pdtHoJPDLn1yFODyoViLjj
gpusTwXmWzaX8E5WpF/o9xSHvQrZQEjEaGD/dBce5bNrNTI2WStHKSXedZFjyNOvxN2Fzr51/uXw
jExMAkbI1DEK0yDvIxRo97ai6AEiT/d3w1ykOJ6ySaQooZrmQw0MU8YHKwVsDIr6LgLEiMODmzFf
2AFLczbZej003nq/BX9G8dqjHYJTzbZY2mWz7uDPpAmT6AYd8XERs1gXtCCAvBop1ENU7XC735+4
haFMVcF9RuQKh4cZlgV5CjRSGZL4S/1986sjgwtYBv06AMuTo9pxYt5yHjZAfMyLE8M95qmOfg2F
udwfzS2dE72ngBb4P0v07I48T+8WrFi7AQKIp/AdiqAQXSPylSet5e6EAxoUPviPTa0Lx3IjgtvR
cN6X3n/zfkkDBANRKZDk8uRKEqEP5Cg1tiKzArT/nYeaGwCWprYfdPWgdiRewnzNu4s/BvmfY0Zg
maUCA0dYCB+R8y5gVNol9y6RvyqqBW/xmy5imoYQWR4UkjJlLpjSSfCh0HWug5iTb1N49Ty/Rgk6
fgER7E2fRZOAx+d2Ae5ZaKcK6wooP6OFHuOqSzmAKRw518Fm+sKARMyuBHUdZYhZs3TY9QBWk6zM
/D2LkjqD6h2aIjSCByCj800GeUtQrUB9jntNVHklOepCa/gtsxx2zmhg0/MGoSv4CR7LNhxZiIFf
kgY1GhIeNHM4oCy+dh/ztWBCYas1PDPaa/bSxpk78CDLxJsCRwTX2cRLFlXip4mHmfXET8dZud6F
9yHLt7p/QmatcGiEwwkBbHWaHXVCPmRDIP6hsHocJFyW1XslHCDRu+BX5jYlqIf/szM5iF5fBoLs
uAiYcrPtj6ymV8pDmR5j12iXnmSzY/rzDpp2xLVVpPhpg8ipZk4+NEDjF9CQoRSkGffnbnZMf+xM
H5yQrdUCRcXLVgaksw0OYOJjuKeyNLP+3ApL6TF6idyctNHzYXqsgbHU+BghZ2c5tvSgnj1Q7gG4
52+yVR4QKNYrm+6dvYLf1yis+yOduxWAg/rv6TJx2KrTQ4AvhhsFvwXH2oW2y4t/SMZR8SNZQdkC
zYyTO3TQWIdPIEMHTMCu5oC1esj6haBg1hWjqiGA/wSAeDDS/fSMA0AdeRUqSDEfE6OBVCPJVv7T
YLeW/4kWDrRq3p+2OakueWyQ7tTR9VNFKlB4VBKss6KraNcQwLU8XTPdylDOroVonnLufy6xk91C
aqjzklWeA9+LjO6UyZ3DgiBV8yMt0tnzFVqee7Ds6s6p2KLBBtnb2AJdfL0VPhdGS3/qzQ4dWZ3s
UDCZsxAGhdUAqubYpBDpPgtv3aBDFhNVqoXTN7snR9Yme1IKWyg0g3VLl5+zBExYzYELft0f0ZKJ
idPKYlBfFzXqK5DP5gMFjYckiP8l4hIVPFbR8QnG1+m7RYD0l+BBch5ihBAk2cZUF/nyD+P4Y2Ka
ggP7eNbHPHppFOZNyW14XpAy3TcxF9KNRqFNdhwvswOyBDABetieW2nVsyYYPWcgPfu/GZpssrBL
FKaSYSiXUSxMe6LiINd7OA4lGMh9W7eoZXqONB4oeVDmAp82uYMhF+hWAk1zNB/cQ7YbrpyRVSR4
aEh7LU/iw0NtQNN5v0QvPTuZI7P04hm5Dajco6MOhHV6isaR0PMRySEYEg+BapdL74rZPT6yNfG7
EIMHtXAHW5Us6qjW67F/gdze/Ym8PyC05PwcEIckqCwHmMe+20MKAHxiYnVNEytpFsK22av/v9Fw
UzGjCvzwTN9iNGIKJXGXAyOxZNSKbDGssnBhzb4tAKzmQAEMhDCIE38OCgLbKHLUGBSC+MFSHiBn
STiXAN96MsnLS23sTNOUyapfYmeYLfbQrjWINiEfoE6zXFordV1G/VLYvSXlQ9waVXVSC9KU2wy9
HgD0uNmSTtTcPhnbnJy7gRF7V8pjBFXKCfUlHLtD5f51NyXO29jIZEqhZueXXt/DF/ZHqCMppekK
lsY9AnoSDSvXeby/LWfv57G9iYOXkK4H0zlurNzsjGabQTeWMv4q+ot7lHR2y156tKj+w8U1Nkpn
enS6OYDl27RG2AhNcKOudlBbjXJhIWKbi02R0VOpkgk0DKa1zRjz3ChU78p5G4zgiJA+Ja61RAk5
F5OOrUwcVVzHgM1WGW58dBSqpNaMLiHtsIfacQz9Zqda8la3lIl0h4zGNXFXQ1fVmYPCAyIq8Tvc
dgajD3a6c0+MXekQpVsvbcmFifz9Thyt1jAEnctTekjOS8iQmShDyLVZsye3sovhen9Dzh4yBKc4
12CjBCfrz60RRyyThQn0GDp+MNqShZD2Lv78exu4zwDpAjMzamWTO433UikEAibWB8kjiXqQG1vh
FnbfnL8f25jsC5EJxJKDaLKeKU8tJEZK1CEC7blxzAE9t/fHQ8/oNOoc25rMWRlLg+8GsOV6IQHD
/FC+3jcwOxgUFVAcQpAGfdifi8KGLsszPBRVgISCuLnhYu3VV1APeOICkGzWsSPQ+M/UxB+JueQW
rgNTHQCntFkwlwmLvrZUXHntSxtbtWMJyUIOZ24CFRAXqhpL3dI0QSVEXSGgyoYUgPASCpC41+SF
JZqbwbGFyd3RSz1biB0qszLa+FX+o2ZydO5/Ruw6eb+/VnMHaGxpslZ+obkNuBbABQ6plh4Jk7rW
xX95qoJjGnlFDW+rmw5uXo6cVEoxHK64upxE0IURLPU4zg4ERUL0b6P/FTXQn5sOtCse11GZr8Fj
9TAYdqhRopW5XQhilsxMNlwgMVEgeRgKz+4dbwMQTBQ931+S2e2FnjfakMOjSD55GcRlEEq+D/hY
VdVI1GnnoVjK9gtzThqSzf/ZmGww1s3AdwEcN2aICW10/ChmIXvomPRUDf1FXGoNcX+uhuSSRY2G
cnwKsc2m3iWsmEIku4zsoIg6XW6ijmh59uFLzqX3xXMopvsYP87g3DAyVd7fi47cmWLvQfrEZ1jD
5ZiCoLC7q0BJsQ3U7jXXUkUX6spmMvmxK7pqXboAZ/IJp9o1I/N6kBUPqBE5xv1pXpqCyYYBo43r
sSnoWsB6QMLgUClPuReQzHeI1hqqsvQ2mj3Toymf7Bwl4hvHa7CsWQLMoaKdxCw6tgK/5YLWZvLI
vj+8WXSHgrZfALZkYHKmMW/AVnEPIgN4KVy/MUo4uXhN2SvNOisOZ6r4NKSEticksUDmEv66b37u
XTG2PtlgMhOGTsMAeQS1KDT/fDP5pwyGPe37vpnZSR0NcrKIZYf7WqD+P4/BisLpHfiHUrAjNUT8
6xYPBFLjEU3Wr4w6tojdINSTISCqCrwDBAa010VFjaWZox5oFD/FXdzLgYqZS5rvrgOl9bo7BGhx
uj9xs35sNHH0U4yshKC0YEqHAQFviQJPt3HChjDMwh5cMkJXb2RE9H2mgwITytjDRvZ3vmzn2YKJ
uQ1AOVGgtAwqt5tiUeiioyGMRcD4wlUj2Q6oNJpWD9RT2z3fn7E5t4zbBU2FtPvlpnBTClqW+Qyg
tYXoQ6MuBynzQkpobrpGFqYVlC6LxAC1HmBEuG+t+/D4DXq87w9i1gSA1gJPr8mb6kUVlm2jUhAs
fFCufquCR9jyX9ALIMwG7Q5oGxAhTQ4lHypp70TwrCpP36I5Z4RLhP40Rp3GsGMTk8MY803lQ3AW
ztt5iYKVC+BzilPpgLLkvRRk1EkXYr65U0kRCzxQYhqQT5OgOR1KQchFhBe1dBoqG0x6REguiv8P
bhOUCZwmySh+4uX288TEgMv5ToipG0BimyWW1tYESOhe/YetpqGEBXY1VaW13p92uMhpJZqd0L1o
lyMdI4BplFsILWdvoJGRabmH4XgGkRo1wnQ6w+4cUCbUiqm6ugQ6KhXS3Vx0crva0gTvH/b52PQk
hpLDzkeZFPOY+U95G4K37z1efFrP7ok/kzhlUh0CNVCZEkYaqz3nz84br6MnB5quBn96yQ792jFZ
+19gruORTQ5XUfZ1XtPDxSc9UarnJl3wqHN+bmxgcrRqTmnVPocBLzcDpwd/2lID85wTGluYbvIw
A3khMvgESFeS55asvLf1P2S9oWcIlBYc0K1QYynFmuD2iUs756A7SIqBDP4p6k2RX6oz0hm/8UUj
U3SbjG45MMu7XTBgOOpTZaWkMZQHfpP6dmmBvskuV0t8WLPTJ0IPiEpdsvK0ZQbyMrHSFLBXdA8x
iEC0Q9aZ96+JmdgYBP0Cz8kSpUybejsZqHEhH1JP71Dyk4WHEv0rQMJ7VtIabLb6a2PQJAQ7Bcsr
IpQTJ1FCF7tC1aIxB1qvJZFKQ4MUnIAe8nVGJRAW8t0zu/uHMTry0WIFLDQy0D/LEFfZ5vFRqZZ2
w0xA8sPAxLNqiczzva8yJI7NzmJNQPciS91Jl4i0O8VOTO3crjo7MJfgD3M1zLFldVIzSPsiD2W6
DzVeb8/f8XdnDOSr0rbt68tgxuuNZoRL7VtzqI8fRieOVhDTKk0o6SUwxznhN5klnipiVxuoKspE
JU/SOrHPwlo9MAsufq7WBOA62GiAQOYBYJ14wpZ1RNmRMuT+rN7MPpurZLnvGolTq/jlnwSz2mu5
LqyD8xJeaG6JRQiagQgMrew3jQBDyniJBtF03MwHMR1I6V36YtUEW4Zf6vGa267QKQScBd0wAJpO
zkbP5chV1+gACKQnqd8LqKneP3zzBoBKB3QHsuxTqKRSZ13E9wnodUQ90U7ZUi8pP+NKVNQ5BaDR
QVx4k/vRqlhJlaL29B51Z5e4drKLLOmwr/UGqWjXLnb5XiQx5FCFjfoQXeotNDZJvpIvsrmUfZ/x
nPgseAqDOwOu5ndWZHT4eTXQUHJvgU7iaVfrxmNNMTPuT+iSjcn5Z/oEZBkBbEDF0ovXqbDzlsDk
M3HHeBhTxQoxzfwenL2oLDmnLjrL3lOZEnlYCEUXBjJtJQiTpJT6vIOnFB7L9qxk23RprmY2H/q8
QGUpINbFTTOZqzYp5YbxfWSis0PKbqV24Wah//3kZh7//ClXAZjc3Er9DUkrzCRbgzhVQpWg0vnQ
9HmjLOz7Sz+z1fEERTSNBmDIcU27IoKEy3IpAItxANWj+D2CZrOIwqKErbau2oUreq77b2ztd2p8
tJkbKdDQCo40fspbZXVihysbrATh2Gmkh1KUsJazN6+rESciEQ/ls/tjXTQ/cfyQjPYcnjaJ+z2J
+X0LOGJoJoyRpitZhIqVMXjH2DcqKOPWxYLTmnHAP4bO/7zEc7TyV6wI2z2/ybsVm68GHx0vOsiq
F0Y5t4NGSzq9YyTgJL22wJIqBI0ERIFyCMgfjPzg6d6v2nAsmUC3JTUcnSdBSZYEz2bOIMVRAPEL
78zflJ7qpnICvtDgsOKNlJyGkjT+wqadAaTiZpHhnTnAfvkb2gKeimSoaMrSYyJYvS2kxN+q39Uu
JmfV6jco867TvfjNmyKpU8KvxStgI4HObg6QOQa/UqUvRjJ07/w8t/hIaAYHEhmgMwAGfq6vNkSV
zIKTSh9AAkpibzhqQpavwD6nQRCt2TGI7Kk2yCUHHaWZCdlV07SFQE67nXvafwrqNWRLwD47DbOl
VKz4qkeXAopkUMYkMel1qyH7i2aG+toyaojd0n8q43iNyXW//5WTIw25LieL7GzQQJsvJ0zabkde
zybZmbpZkO3KNs1DQg6k018K0zZ1EpDVdqOvPp8FEpKl16I0Owpke+Bmga646dSqkrpE1RyjwEd8
Y8jb3gJ3b0wMKH6tTbK2vgghL/hsm5NM6Ie0I0LMzRnyA4ph6EvhjHJ7dWFS/3ycqdPSxKgDAOT3
pO5D0upXA3ABcgXxB1GOvb5fX4J1be4N69KQCz4asU1imvRfiEVsIhOQAOL3q6nrOqAiCZ3WHYWN
mCvj8/7Zvz36Pz/qxME5YYoUlwyvokSueOYyTziXUbmtBwUCJnnog0uE+5XHfbNFpv3jvu3bixEH
ABSTCmWSuG20TlUBDPFdCYwRJXxEa0QqPN+3cOtCaUsHj0OPDBAwW5PRsWruyV0D3A8nryLxOUyf
aONPvy791/uG5jagTHl+0WAKZY9p9TwQmNhBYRuIsPYhh9YM/IuytK2g8TjjMcZW6NU8ugzRyAo2
05xqytUy0Fglo3cd1SxhRLB0ZV58qHPfW8lt+ZmDCWYliJ1oa27WHvykY3W03L2oLvMRlmoOeh+U
xcRCBoGRGED2sEl4C00+nJlpA8BKbobsrzZ43x7e/JvSdTZ5CJYlv81VEoEM2oQa9VcWZuVrGHLO
kZGz57JghbWSBigY5LKXmgKqYVulZpnHRiieBNbxt6ycSM9BC5GMwPUzO88z12LEuthxbn6ppToy
QIug6Ek5uOuy4OOHvPEVkE3xxaPaK6nFCv4ejqww8pLtV0rGQwgbag++4j0lmZDsvVp4koAYJnIZ
Jms3TTdZ1qcHt24OjOw9D1L0BCp+YQ08qkBENgCqTdOA9u3EykAXw1sV5gDixsGa8wuW1K3sGE5a
S2u2VlrbL9l9EESu3aQ9cywYZNpapkhQged6xAOD9xrmubMCh5Kng1zmWymZwvRrVNicmAF3U80X
+Urto18DKohNB87ToBN/Acv/7EpBaMkcE9uCVvNo7GtUXQuZnRLkgq4AGHd/r84g1Ci5KdIetFUT
l+Lk4vESVvYb2jgGzdY1i2yepgdH+fQouaRZQVY4e2ZAfu5dHoQNCxlMA8xMTbAQ3MxEVvgQClYD
XcmAnNzQ+2l14dHamY7MiN5KRp+vIK2Ra5DEYp8cCX38TxFzaloIVHEpiSD6d38WZnz0D/v0+6Oz
JA6Ky4NPLNab5C1Wj2h2r5ST1iwFkDQdMbnkYQaPIQDyaBPiZK4DsYdYRwCcUKPaVQsURbYKOqQ0
uccMYY6MXJN2YOuv+2P7fcHcs0o972hwmcZAkwE8PfqgVXBEol6LED9F18NXE5opY7K86S/1vs5P
6J+RUuc1slloncMHKHfrknbseqC7HRAxfOCJtzSlM079x5ROVg5qm5yfcihRsbby4PmkN9OLtC33
zsnXq+/6M01Jb6AQb+R/jYqgW/bPCOkHG41w4OtaBAEmUkDo18pXfmGXysI9Iszdx2BlR+JTg37h
TaWPKXyZkVRcJNvr1drvV/vr/o3GDY/2GiFLbhzI+sXkdHNnfhvn88IA5/YNCJ//WJ88OYYiSdCM
joaOcMhNhhWJxOZbTW7PjQPVVMVBhQEceEMFuUp34TzO9I7TSJRDtRZd8EiTTvZPVispBB2RYPNC
dTWISCT2suH6zykjrORK2jDqA18xEAgujZKCCPHQBgBaIMGQ4Og+iYG3EmtglZeilJl9DR1eCAYg
rgQXwNRbakUOduFOAF5CdE7yUH+XXLbtwiR9ivs6fb5/cpeMTQ4uREZbASwD2NuJW67kwTngi3pd
QNaHtJGWGvfNiTP20PcCTW0ZASuUMidbukTwh+cGtCsrAwBhi7cja7BE3dk3PO4C1nxzDcFSjj6p
tiJYTtAmKxOIjBAPUX5DBn3YypZgBxfHQGX9XF3bXWLLV9pNsoIw9t5fClfndqiAEIv/nZWEtO7k
A/tiFPVejzMoMw8Nv0N1n4BJKevfQs8I4hrScFBt/esqC3bmaAdMdqYmpnzKSYgiec0/8rW09zTB
lh28D2M8jdylwtGt9DjNhY7s0UUb+ZlarDoJkRb6YFEWvbB2Y8DBrZydv5NRlyChLh6790SPt+J2
6SU1F5KPTU+m1xmg3VaKyFWBUeXgV7wtN/nC5TSTTKfDQ5isIoGE5pZJUJ6WfhZqPJ7iwU4wgrVg
dIZqZABmELCs28G3+6jsEQHhkjS6jwwg6CVPM+djARfiJWheo9trimystR6qZXgxoiGJf0PLfLbL
0bzBvoJS/tqgcWMFWdyXp2IvnLyvpZY5OoGTm5kFghddlWBHF6CQ93Ntq16sQHOP95YvSHri24Nz
1KLWSsDXN3gLzoT+rBtbKovuYpQHeXbquQI2HwDlwDhdsF54ua1WHHH/niVCYgHf+8/IxGMxCcPE
Ij0cA9qcdVZtO6tNgnTh0p/xUz+sTKYta/M2CEXegQoVglSZO0RddZG9X9wQLUAgliZtcvjKQVaz
ssek1dohYvSc+5LdhUt+dv+NpmxyyOqwAJ0ZJeTRulPjbFnIDA0rTt6E4AVKUCXIFvzXTD8D1ghv
U5VD7UMAnc3PTVdwYMxhC/QbQkS+NVsbj5YDVDWzLXiyJMJaUkYSm3toFsZ5mymW0BsFsioRLuVW
xqmK/RAPDSB9lJ7xbZaveJOTnXWWFcXa5YPYwJI7UL1tmqUB0zhlsvN/RGqTh7IYxWHfUWaR3Dnl
TYQ8tVmiGTZLV2W2L9xz1qx77d2FBufSs2JubQHRAlu4TBHbU0EXztXcAeoKDlGTgFSBpWRU5p4L
Ob0WdiIwLpm3cDRmKoSY5pHJyY7NOi+FrluN4PejlEgvoT45rAOjQkV0OLBHyRbA/mbqYItZL0QP
t7NMq9koNdGs7c1dLCRB3GmUWqUsfN3TUjNt/CVfPXMcEQrivsd7Vb2FCXOQIUmKHoNDBtQnzRUy
b8KqP0OhFbjnXf8hQOAbeWnZvD+0uefpD7t0h43uYEYdQnYASxY4IOpnXk+MFjlwEm0hTGlDva1/
LBdj75m7F7kwjYKhBUD9p7FYjMd/5TNwCwb9tbeOVkmg0LPxyePjr5L8OnL40rLIGilCjljIcW4t
gyOPR8BxiG9y+MOBWBbeCevcIA96QfTN09Nm88CS1ea7BzNdpnvkYfMQkCd9pa9a8oR0Pjls8HdM
/WFl1ORTXwgwZ5dvNKbJQSzVTK5/A++BqDbLOgTh4Efp5Jf7qzX3akIbKRpjQDwFefDpTadlVVUi
QQWn3YvZti/BWt/xKVQF3V4wu7qODbFq2G3Dx+JVkuuLK4dghyiSgqR58BT2skq4klLCDMPZkeP+
F5tWny4YkIygqN86p8PNGXXlYKZgK9h0DhetCglKzyUaQPSO0y6y7EYP2tBmRgwlEtIUak+gzvgo
gnnO7obQNwRQp+uCqOTEYbl8D0xiSaIsKkwhAOXN/fmY20kcSEbhdvGGvE06QGzNaVLspEhA64tH
vGSpeDG3rgILcCVQqTz26+RGyQLHH1qfdteAPdfHOzGESOpS9W1uGGMj9PujMwgGVj9PJVoAYz54
iGwq3YJ3mYkqwIj3ZxR0lCMDbVOEciXgXiwYeePlESqM2pPHskSBJt39JZmBCf5MHtCLY2QrcCpN
TSjfocJl9sC5O96VK0jniYbP1KixhRJIm3M780JjKMvPtrje/wAzKwYQJLwo2uQoG+LEfqV5it9S
3pA2+uKdryHZ9r5138TMeo1NTMseZd9B87JCBkjOn4Rkm9ff93/+/Bz+GcPv74/mMBuEVspcjCHQ
bDm8hqlr8L7NKLqjvCY4vZLusWt0c9w3OxOy/xjW5CpQXVGsMsrnURSrIngX60dfMB11HYqr+4YW
lmhaECx6ZhC1GOl9V90y/ipOLDk175tYWqLJkUJav2hUDdGtoqw6BTzK0RJvwcyZ+jFbkzOF5FDI
JTmqmp2yRgmbSMGqCQ1GWOiJm0Hc4Dyh1ZmSM0LIchpoxXHFiwOFhwAeFZ498QFBZnUVlaC05YEH
5WZTpLtEAEmV45ervlY6o0Tlx3Hy6DAEbIpGkY4zlVh5CSqhQbMI+4srswPPZhF6K8KvMpMOTFH+
qnvFlnqhsuuM36VdwUGjONUOtSw2C2szu/wo4UqaAMrJWyJIOeXqvsJLymMPgWNk2UlNFnbY3PJD
XBRyOhx0Am5IJdqsjaqcVdGA6T35taGUC0dlbgijnz9llHADx3G0BpUFtKaBuOIs5Aop/x5PI0Fw
779BTDklUDSopSjGecy5Y6ohTeAtEKYujWJy4IVWqIeQhwER4h/dtSuJXD/fP4dLJib3Zxi0bCgL
yGGD6lJqvipF54L/0cTkqNcxC6J0KCno7ABC5E+Iof2LfiVaH0DyhdcdijjowqLjHHlkD5KWAbSW
kfTPxEuR5KTrUyP0KQJeM+Liq/Yly0sutdyYofaK7kWdqV9SNnmEuibJg5QE4lJ5a+499OMzUQ81
+kxpHGYQXcVnYuOtArDkYLiEDWjnBHcBY/hJsmUQdLyDImQh7Jpf1D+TMXnXa8XABBn8B+TaPBLy
22RYD5x9f+PQgHn6sh1POP3+aHAsriKWrVE2K03FqvGkNSX0ty+93GdHgpoVbTkHqnGaIWO4puiQ
yYET53eyhsYJ7twJS9Scs84Izxz0Z0Ag+6bZhE04BOYBpqtwLwxz9SLz/lTN3URoYvm/nz9tNMqE
Mg05DqU3PnjpGptv7dC/sEtwuBn2KByBkZlJOjOGBFoj5vB5YAT/ztbVutkCid8VRP4IjfjXEi5+
JsGACheOGpL2aDyfJhDbEprKTI8NwNreKX5qNuicM1kiPf7D5IkQNwXFDdoqpwE+GLO51KtxiEJZ
M3OOITWXrcIQimCQyrhvanYfjExNHBXjRmLYt4hJtAiVO3bAPe2R+ybmnvOYtT/DoRt+dGyGmK9C
r8NwglO+T21e9/AgQxdLBU5nUq/Q68gvQPDnKhU/TE7ckFzkfaVSk2wMiIE8kLxYtdqzKF4C8aX0
IBXLbdSluZxLrv+wOvFBeFsWRdrAamUVu/jwyG/cknAvkI3Us2+0NSDzJ+3zD0F3jTrQhdf78zwX
Ko+neeKdHDXj8rzCUqYBqvmPsm9GYLOOTVdemN1ZNzhaz8lrpvaSwJMcRJkp/9hmT763Fl2DbTY8
qLiChVBz7oTjZmOR5KIl2Rtwj1hxWYI+6lAfXLPjweS3CyG0Exmx9szgsa8mT5LX6nKyKduljSvO
HA7YphQTyGpoNyTMYsOmXN/C9rYyrm8AkwE+J24ouC3ZoS9w85gDsPcW2xVyQx8ZgqEnaOWS11c8
La+SXVsFMXITMELgzzLkyWrSWZ9LH3LmtqDFFHTtoYqoQOb85+FKRTdEvwvak5Fd6fKOcFVMGmex
l3dmc/0wM/ETKRr5tdj3Qj01jcY6+jq/Qd+W8c1u1oo+WOuK5MToN8mufpbtNWcrb9IZfKoomnFE
+sAcuU+yIZLCzAjQrXq/4sm3kegH8zW3dEABEbSs7h+HmV0KP43KqgyYG200+jkxudMqieigyRk3
XOnsImmfcGf5KhRvSbEQe/B0kieBwQ9bk6A1afAJOA0bBfypD7XJIXmomamNyqwskJfeyMjpJTA7
O7Raov5/dOzN3Es/7E82QQ4mr8wX0YgfQyqi1JQHtsm3PZ6YQ4vzn3dG0GHPquVCPDTn2X/YneyK
UgS8UEbCX3fFhsSAC2UDToCAZ8e5QcirUEaWAcnj9KkG6Uxj3V/h2eOJPQ8TKLHcwDVqUAqIfoqt
z8WQeHxI2qUunNmzNTIwWdbAAWpMEmEA9SQj6RzCZR8C4uv7w5jdqCMrk8VTwFdaZC2y3QWwQll/
CpyjV24hgKB7WQxOlm5ht96GZoCNgpAFkQUIjbhp552XiUWGl3iiD8mRD0+FZ8WNzkgL7zgAyG8O
hUr5RdAEA5ADui8mBxCY0zSTKyfW9wbQthZy5kcLaXT6e22t14+XXM91JM/xJ8djCf8h6pZP1utc
Xz8+4o/2GumMtyP+S4AijimxOuOYI8f+eHwErtgkOhC67++6pB9e4Uc2B/1wIPrObMzD4bDRBV3f
POgrY7VdAQH9+2+vnmgGHr89YqxWwB7vCNH1B/wt3TN74lsPif59pt8wFnzR7UaiklM8Xv6QuOIh
N/bTF6EW3NQO0iN6VNc+GdLyEKMZseqXqPZAJToz6WNLk8AnC3JGdkU51o0rLWTEZLs3QrJvdfy/
wdtYiW2Bb0lke5VIbvLnPZDarb5/vh6P6+PjBQWO3enDtIm9xr9eUM8AQJqgpPFimwdz9wpY+Q6z
SQh3tk8vpRUBh46v31nUPFaYN8PYLmxXTp3bsLSyQHEnSG9NaUaGPPS4vpIwJvz6ZVm1vjW2FBBv
WMYnNWlsDePZOBsY1vWKugwGeP39UUJyDXH54ttb+seo66ytq7HfY17w1fprfbmQL9u2yWn9YX+J
xP54ecGIAKt/2em7F+wPgMIvwIWvbVr6wf8wdDB//N572Fy6QXcYLG+N+z4Bqh2zC/ln0BPfUwVy
xzoZBr3fPsdkjxFdn7dYzmc6HAufv0eziISWgT1dZXwN+u3fa07PGnn8ArjdJh+KfjoBK/SFL74u
tn15semIiEPPI/5abGMxzUNGVjgP9B/dOK8+V99nnAocEawoDplJXkUCjvYX8gLkG9FxZgzjvDDe
mdgZRwRk5SDHhcAhKtc/j0iYVWHn1L8X+ffybDEgLPHWaABToa0RGCkYHbHAWD6s5ep8xn7Dwu73
8BoWnAj1MFBdQ4UOnf9H6iE6QpfNpiv3+5fZGvK1MXUUnHQM28TYVgsLN3v+/gxj2iGbZAPPyDGG
UUIVO3dS5HrN+1M1Y0ER0JKJiIbW9oXJI4Ph1Varof+rD51mAeN7Eor44b6JmecTMrvoCoD4NweJ
xil3A3TMS75RugQU/dE6O8qKGRHeggiwo/dLpdcZ3zi2NaVwSKrAddAFkwCQQ9JDt1U/PUs2aou3
+OPhWz2wL8Pn/zY8ZXIzcb3XMm0Pk3lst+Yj855yxqurI5G2sBtmFMvAUIKsMsiz8ZZHJ8TPXa2o
YlQqTY38xBnRWLS7YkMMhDkMl8ds120VXX2QDomVG82Fe/UtVY8tgDuXuKdvg3dVAdwbDcwqPsmN
/G4W5qxf9pDBdctLDb4CvL9zM4sg0rYQysyg56glwLrQCYT2/ilCUKOdqepQx7r2UIIQwSh+NXpg
qHBBNfS+CPP/SPuS5bhhZdkvYgRIgtOWQw+aZU2WNwhZtjmCAzgA5Ne/pO+Lc1psRjN878IrR6ga
YKFQqMrKPNJb9w54+6g/2HdbrrRyMnC5uihmgZQBNIqLEBJbpaVZVIHxXXt0s71TbbxFV7YR7Cy6
C4lfKAqfJU41tZpyhq0H4IP41CSN+JC/6ZrjIS9MqmBq3Y38euVoYHAGDGqQ21p5+zq5gcORIDMc
lBdi4GMPlvbQrd2NiLK2LosQBBOCnYOA5VcntYtGjoWOjzboATdAXA/4rx4VWdCxb5dP3spNDjkj
uMacekLXaHEcdO6JwtRgaQYATtahrsJyesni75fNrO0b+lNAXEEqECJlCzMiZZj5MEEK5fVXlS3w
74fXO7vLRlbXcmJk9saTqpYEXNoRDEYMdmM6P2M3iUov0PPNMzVHo6+PS/DnnBhafB6O3KEnDgw5
4BrhyaHEPIiA3md9l/d4X94Mjzr4jYW24RVbmziv/2R9o6pdQxGUVrVeC+OaPuqo79TmFr3q2qG1
TTziZo9wkAF8NTNY1mSQWeiqxgRM135Lxo3UwpgzpeX+nVpYLKQphnJIYzidKIv8kCZOjAZyER9y
DGz5uK57H2SyYAYYEsxeeSqONBlDr9MAPRLuRs93R62MkrTor+JSuGFP5YcGmeRQxU4cIKkXkEju
4j2nLt9nfJQbd8jad5hjN7EwqUcRw79ukOb0DBOsOoJ3+aeGpnB61NUWPuJ8UAZMWjaqbJgIckDa
uLBRDCQRrMNH0I1fcfLH9m6zD+emjKQJdS4Qa/z7yTm1tkhtq7KoDNXjOqpK9Pi4d5sTO3KdFEzk
zsbDa+2QztfRzBiPXVoCLwrDzixeoa0bl7/i9rMtELzBoGHrr5eXtNIRxw7+19ASfjEN9uxYMKR/
es/kjgTgAghUiJcrhOhCEfnx8bMJyfEzD4Ah50E6QDpX7f9dNRHvo5lyE8VS4CCXLUG7dmqlIEsV
MHcSQH26+tFok58Ob7dqP2tueXqq5kvlJDxMfZxOXgtqlHK0AGRtbkd3OjR9v1FrXjPjEDz8ZkgV
RjwXZliMEt5o4gqMp3SXO8aOjBR8UdbGTbuW8f7NkP7/KVsWRTSSCSt2sZxxP3324Bv4rezQEjtt
p5X+Fn5idVEnR3o+jid7Z1duMiUzWa2bCr8uph24EndGSY+XnfLM+QH1x1T2PNc/j+AuETtZnhQW
0xvUbPm1kSg/p7pvi9o3x43dWzWE+aC5W4UKx7K8IQ2hyqnCR6oUG3yP279cJZxA61QCooj8/2ht
/jUnu9cbJHc1DfUr1X5vsv1Q5/4gDwXbCB1nHwm7B6ZfUDMArQFpmvn/T8wozouy504eZPhQ0gXN
qP67U+5GdD+HVc1mQBWDUo4J+u+/0/UnZuLUQhM/H0EK36RhUxwN8GUO73oSlM0VWs1+qW4r7WqT
SOS8rzLbddBWMZErz4W6r8vL0tIFmRNF1RFSWkkXNOLTUfedaUfKPIBRc58Aug2kjmXelVP0744J
qzPNIbAwAJN8tY3UrBqNBjM2PIZhK7SKLlTtrjO2pk3WvuGcAs6ZLZnX+9VQkrepxyuA4rT2UGba
TsSJX8itOdOzFAZbeWrF/WoFos1W4dRGFQzFEBSxfe3E/4zuW5hYfK0my2fElIYGwwgODXbD5Mbb
5ryF8dcCJMOhKAVU+V9ahRM/NDoXJIY9tgqM0fou89ofZolvwgqM5YKw0vE7GyKHtquJA1Fl873O
c+dQOLbYU9GC6l8kPeTD8nuOSxxTr+LKMqsE8EqgBTtmy5cGhP13HsoOe3CDJtcODta/O9X/TFgQ
HVxvy3KzoZwq4TWvwDF13w63iVQBMwNM7W/YWfWpv5Mc/2Nnkb2keufRgQG36qFkfZ9sRJ3VeIB4
jToxsGho7C1c1jRGW0sox9lIPQwiQgBcmD8stHYkJFTTQj1isIkGvLX2I74TTbdmKM5vwtkRgDoB
NhfjqGdvNMdgtphm8Rm3S2WU9b1xwMv3Z1vqIhIs7m8Su8yeC6vXfVFpL5YY3y5/yNUNBrh5fiSC
Gmb5ImB1YgvW5xU4lFp/TB4bkUS6+PG/MDLP4M9JxdzZ/HpmjSwmpic8jPORxyn5iLPIyzbZO+d3
5peXx7yV6HxgI2c232X1x1IQfm4cvQq6uPedFIM+IGy0Jp/WtyXGY7KoacOx2Hn2S+yCo6De2Mj1
Twl0JgiFZ+zxss4FXeu+gXxLBZUECKjIHXXuMrkT9Zuh6og4j2USOlu6Amu5AD2xuTgeOe0k1wfE
EWzLUVM87OX4o4yZj2LjRulwjqvL7bUwrYHg+5dwbXakk5AFsGM3mR6Wxw0jNLM3yyRQ0/KZfPPI
q6ttCSat+eWpuUXeMQmMwTkpkoFhGl4UK/A5pzwszXrrxTf73qV1LXyT9F4iNC9BCCimSBU3XB5r
/TGF/uNU/fz3YwD3AMAB24/K2eLh11NrGuSE+mRsThhXMHEDVyawetbG9bK6dzACfBTO21lpTuop
4yBSyjCIZdyqHNJdfbav+y3Y5ZrzYV5prrfqs278wiMgYj0MCRVZUE/cvGkadwpryepgsEpyoFpp
b0Tr82XpwGhBEBSPE8RMuriWlQAH/SjSGl+q9Ttrn5GP2nq6/InOveGLjSXDXNm55WSBsSXoM2ha
YXC1h3wCizSc6DS6bGptOWgtgBzaBCPV2UwZqSuueaBZCBqM9TvdEPbOrTU8Xzby16fO3PsvHRiE
usA5MEfNk2ML6CFRVY/Ms+smEnjOrFUEyCh9Lnr9l61nWuBAqn7nJhl7aaoCRZm+Z8dG6+0D2PPL
oFNpBX0H/qlxcNMObZ5E06TsyHPSz8aNi11sQKmnwTj/Rq6+5l0zc8s8rI98fXkxpW5ZaLVHAE1W
j9S8a9qDqL51xkZ1ZPaZ5fbMDjU7MFC9y5uJDR5XEFEETDzTHpoK09mt+2qkGK+QIPfx9AeCQGA4
/UZas5bEwiIY220U4nBIv36VkVGlqbKqA4NrVyWu+WHaIg9Z8WSCSiYoOl2AGs8zNAzeQB8cX3vK
recGJIKdKKPCMvbQ1b1yO8xkXfa08/tBxxArZvog9wkaqiU0ajSs0aA5nhk5ja8w4lNj+AYUVHn3
0A8jtGc3gsHq8k7MzTt84te2wwbCKpjrcvfW1GwM9yrtYSzi277DybX4Bn3c+Rf7urxFsDPNVss0
cyqDOGU7PZki0M5szGOv7SC6V3j+ov+A6tbieiBuT6txnvPAzNk15Cl0X/V5KPIalE/PkCTP/GQT
dHPu/zryd8BFMGsEfdvllUTMAiBGF3n8pCXHKqO+2YNla8oi3W320ri3BvdN2M7G2d6yukhbnH6y
CR75UC3A8KDeIaL4rJG7CQzo3vQJ6q9jnW0c9BV/mcmXUHY152nX5ePUzfI+HxPAKNPqoUjB+jJc
K3cnRHtdeBuHe211eOIDQjn3c890q5suJZ0gyJQ696WiLKhFxFMnwpxbaUERLlLOhuOsrc35++5G
ifF84C0ptbyGasOMYbdjPxvUTczVIalBMxEDOw2HvXzU1+wBAeaB2QKiENbfIfyTszclSU+4mios
pg94BTHwWH1zk+raJinQf93jZXMrFyXm+f9rbpEKgvigoHEiahTw3iAUsa9JtceLZsMnzZUTjpo/
8KeYkpxp0ufPerKqxs4zWs7kspY9jUEhrBYtOcx4gJ9/CN00qf1CI8OhKQx68AruBm6ujvFkgio7
kTbEyqwmcIGc2Q8N1Q9Z0z4YeQHVYcIfpOm+1VVy63Z1EmoibiNj9L7xMXdvkB60KGN4DxVYaJEC
VN+VQ4FhNfi9mfPxYPP6Y6pJHsTSfLm8r+c3LK7V/y7YWsSbmVnOyCuK/iB7cNkfIpHWX7Xjr8tW
Vr4eLjjc5LNOuIWH5tdtFXk84PGpcBpaBOmm+4QH88B0N87AyvNr5px30XUHdAnI7MXn62iSDRho
RV0or3a9p/asjJFW/enBTwea0UJW+6Qfw9K1jpcXuOE3y5RRr+2YgKgdZS+aVDuQBnd+3Jd19M9W
ZhDKPIOEM4dC6ddtzMpMLyRoBANtdG88d7oRfON1snL9fLGwCMox5X1WdnYSpCXcze6b49w3prIN
4OP7gv1JlNjIttd8A7MdGPBAUdQ564UPrmh7IawqoLhQGbr6yvQONLU2UpOVL4QKC4o86NIAMLG8
5EY8xpSez67hCu1qkkaHqq/1z0hPRPtTK4v9k9oAyFWHp4NdXPXd/WRf89rn47fLfrCyZTZOCBpP
eESeP7oQhvpBizNwbWDyaoyPvZ74prER4NeNwBtAzganWz4ahgT8Uqj512iCZ2FjO9fKIzvF6UZg
XzuzWAxKQriRUZleOvWoAWoBdUfg2434ETXL3ZBDHrF1P+0Y8l/S07934BbJOx7mdKuCub7G/9pe
fK5kGIAMlfhcHtuJzva74bYewssfa+1IoeYP3mOAVOwz3uMUDyV7kjFcwsBwiHdUejCOQdNB8t65
1slGSry2olNr8zE4ucAMSWMzV0kdKPeqqK4GL3Dd98sLWjtJJuh1wDULuYSzXgLVhT0KnYEDZYwR
UseDZ27xV6/UZAG3O7Exb+rJMgSSN5pXPZ75PKqPcQQ2G+8beciLHd8112W5ka2t7RoAYyh+QnIW
SEjzq7k8070062DOnW4zerDIo7NVjzlH7iM0YMQQ1X68ZLFzizsQIC1TQsgDaaeJ5MwShO4gcYYB
HiLiY01i+6iskaHbKrsIeBpnl+qjeWUnWiV85ehFSL3m+fKXXFk2jp2NiAUIqIuxvsWyaevQZkK1
tB6eIHkh2SdvossmVpzli4mFP8bcLYmTkTogCQRMtOteblGrri4CmSHUQoB0OntGuyaIS6YE7mhV
g7bnw0SuhqwEjl/DUO6/9sbRPHMgNo4JF1TsdbLIQgGwmmQmOVZj8CuN2t8727g1abI1oLAWFGdU
3/xIgb7qGW8akhXWggoIhsbab6FazbKI8xB5NZYJlIGfDsDuxJ+XP9ZKqPpidbG80UgSSSQqEpPG
fZYIn+cR5v5Fe8OJHVhbz7GV3BNcOQY2FGHfhSTRV/fDOclpz5HOdAXxTe8ZEtMY3T72+b83JWes
E5BOFNUJJACzC51Ek6EZui7Tuhr6Q7sxOXjuk6hfLm/dylq+mFhsHaNcszQdJvCACEBr4FeT8L0R
Eu4/Lxtacw34xZwpEdQ/USX4upg474RIFWJVyWrD78iv0X6v1FwjZxD6pea9l7xq4OECyHAjSq48
+bB5poUAiVLS2fMZE3vguE5b3C3aY8uexvZelHvyI98KSytu+MXOIvi7caObPIFfZNhDU73q1Rt1
fbc5knY/brVstha1cEJLV1k2Yqop8Dqr8TvpfHqlY32gi6MHFEcwLBOyNbO/scAzrZc8t2NQu+C6
0bW9tLOblneHxhh2HZGgGLJIZEkUsC47zkqcxP2DOuoc6nELLQ6BoBpJWjHUgRXfcCgDNzc2iS6b
WDkEX0wsDkEpKNCzDUyU8hdToWkDLPnRiI0m1MqV8sXK4iKFSmSDLh+smF7u69CycdqNOt/WVi0c
MAHE0CU5LHgoTUF6ykggk8E2lrG6Wai5QX/SxIN12T1vddknpjNWQR7v+uE9yY6lvSs3ARkrZlA9
h97G3HQCcd7ijm9tJeWo4XpUJN9LdRghPa8bcOtiYz0rm4b+Maq+LkVOCDHVr3GJGxmS37mzoEDC
XWAuVo5P1hZpzNpqUBxFwwQZFPKpxWmtK5t7nLlVoLF6n5PkqR28sGt7PyXJxsPkHMUKyDlmoCCj
gJoCtm7hZzofmyxrgXrqwvSbdz9icKEQoapAO9fiQXLTh+VBXdUHLaqjIvL+uD+1cGseciVr/Poj
Fq5IB3Bzao2D6Za7Ype8UeljegH10h/59ySKswNqmVtCPOfU1IuFLzZZ1QbI5GrYlIF5iA86Rr6h
6dW+12/pjXEwH63MH/fWkV/rZeBtlXDmP/61GXO6YGghfnWjTmhDZtQAf8lAHJvb5Ihc2fHZu/XN
8L0X9pSG1jF9n97jJww0vFyOX+cu/NX24mq123TAoUzLYOT7EvoKQEMAqLsRh9cWiGUB9ou3Lpgt
FuekGWzalSPcqtH3On+W7r5y3qh9jFPw9BXQYd/8nufLgtKNg8ob0gUgVZfTfHwcdaCNUWHJ258a
fW2aY8luMYvTT4EYXgwww0wPhuPH6UfR71Ptlm+Fuq0fsHhme17ZeplK0kCo/qptoOtbs/66NbyN
nvdZdHAhLwTCN4p4h6fpcthBNt1ojQrPeat5tvhLD6kFs/hV1xtIlrPrezaDBhcK+xiDBn71q4u2
LCs1KWWN98yhhYIGgEEkAPBin9oQihVboJYzh/lrDo4ys47inljEoYw6rGiEwlugN+86zYq09rtK
nx3jVUnBgfL4mWK2eMNLzz7ZbBQAa8gVmyjdLq+NIe3tduiNPOjzp744NvaLttVmP2cuwlwPJDmw
IgBl5vLI133EqBajwlSA2OESx2SUU97r1u8UgsJTfJN0e1d/i9kLmO4M8mQ4e2UHVXpd1w9iI9Kv
uM1cL8aUFjSaQbG2iHdkANuzpumYak/6kMTHAiSPxhCOauOGXLMD0AI6UHjsgOJi4TfSy1M2JTj5
k/XTVY+W+UNrPsd+6/G4agY3F9DVKKid4Uxpn+HN34Bsq0al845lneOXoNe/NnOhhW7cbTV9zyeg
8R3/YvE9NBEBcF1EtEGNsnAGtDBqK/GZfed00DiPiBsavIU20Dc9vm34se/3DYQq4rtsC568ch5d
Dx1ucKwjzp3RofLWddtyAKC3GPPA1CPpvoz8YJVHUmF8B3X/y7fE2v7OvW2KsTcEm+WoZqt3DhcT
yuJZJ31mhTmACfmL3W14y+rxOLGzHNNM2MjQO7LKoG1AyWaY6KZTv7R64UsFKveK7RjX8UDKO7AO
5iiffnKrRPmK7YYRhTMGwU3rT46hhMvLP6fXxueGejDx0EvFhMfSjVmNRkcGyacgUU1Yt1dQBqIP
M84XIGMf1ElAI71mtAaC6s3s0sPEh6OdtbuakePlX3L2EFj8kMW1MpLGYJklcZOWYGWV5i7vsm+X
Tcyx9Us2sjCxCFHoTSStqgZkBJnt192HNJsnxyzDLKkOdDQ2PvmKI4NJ4G8bfpbPXCJRG0xaaIqh
iCCKewVAn2PtquKZe2+A9qs+ury08xorYsSptUVqCQZgEP3OsFqrfE9d16/4t6LN/Vw7eAjBZvbQ
alGXBqa9keKtXC0QQJpxInPXx6CLPUUUMvFOrND4b8prAR54w8CQxBY73ery0CrDSCyU0DDLuYjq
NlRziBOXWN5kQD2TV8TPFfJ2AEN78NHM8i6mqPx+jllUApa51QtaubcxAkUsJCJosJ4X/pOsz6cE
r8imf2HVr2H4Y3SRQ7+jvjtyDHqFl7/nSlhCMQ0AXhxMtGyWKCY7YYpUNswRtz2gXx5ZjR0atUCB
+Z/HfuE5p6YWniN71apeB0hl0D9rcqyT35eXsuYhp39/8ekGWxYC7OAoNJkCPql9TFa+M7QtTMFK
/MD0LTYLiQ443Zf3ll2RptJ01Jmod9MPxb1e5c+XF7JlYf5mJ4VHTxIiqhwWPDsDkkfkD2OlNo7T
ORv4/DWAdsaTYm4zLd+pDqkwaD6XUVkpH1UGFTcvGe57q8UEQQspjFhSccyA2/Vj5j7GffU7o0An
q0Jeo/zgYjjdvS1zOw+Twf1TQmyWjiXUnIkAadQAjWfkb/p+MuwePEMMl/xofvZl8imAjghbiz9q
huKQdUcCp/e6fsiHrIeoAymPrdPqN7qTQT8p4xq4P40hELXDjhr1biWZtgB1q26DxArDPdA6OSvz
qjFubVnjYmZ08K36ypgUmDA3akMrN8Lcff+PkcUndXK7bqEeiNufXRn1K3FunP7FmYJY2zjPq6ux
wBaJJHx+kC+yRcPwRgfqVMhqAI4yNPWtVe+D6229DtfWAyozHXkToEpnjGsWG90i0RE2kuzbmKFy
Q95p99BZO5PEweXTsBahEAwR+xGNkZfOP+XkNLQJj42OA65nki4osne33HUYrinq/WU750UTnAiM
36FsgwB8Dnv03Lw2WkbB/FDm0y+dS/WYNR5KYHzgOz1vypCW3IRzSK/6OXVGdjvabXUtR8N5sp1Y
hZ2s+MYjY3Wf//4e7DR6jYuYBgGtrIpdFM+7MYF+YncPpcmoU/TK6Fjo8HF3eQ9Wzc0PmvmReo7E
5LnLKWFAzibxEJBU2+Eyfs4JOQBYdOs1xha76VpWCCUCAiIZdOFgcXGrF0OnUTV2Iui+4+n04VwP
/nBVlUHh17720O3J2592Y4h67YJ1oDQO+DmaxWfvDhoTT0goUwZ6dU/ch6E89h3eHWKfT7dTjRHP
jaO/mlJg8BswJofg4liW0LPJ8uIkTluQkVr3cdSFWagV0QTtJrHLf17+gKsbikon4jpye6D4Fw7T
0DjFqx/GOMghovqeHuuDce/eOIGIFMizklsHUPuNI7rmNkCdopUFrXPACRdBx0nSTlUTKmC2/pxj
+Ixfs7QPSr0Esnbj3lq7G/+GUTAGUvOMVcehdaGbo10GmZaBFACiUO7Wg3vNQU5NLPIUzDRJUbtA
CxTefY/TVu4cqLibAjeVfu1kh2mTDWz28sV7AQfprwQvCN/OaMeGqiZW0VsimIYqJOK6Ka4gFa/3
KL1VvpTHyQl7PVItIJMm5sSjyz6zFmBPrS/upq43bOlNBGdw505BBdYl8GNcNrH61fDyQxMJMFrX
XRxzs3M7q5SiDUy+U+JnZjxd/vtrxQQPyfJ/DMw/4OSSwHk3kxyQXAz7qWukKb9Ln4fQZYZ0yxiO
PrDeW+Ieq8f61OR8E5+Y1FqSFrQdAIPQYu4b2a/Mym8wnHbox/wHKEnfR+b4VcuOCfgmB22rrbq1
pYuv1k/EUHFNUOKv6g/TTPaDabxu7Or8FD7zy5Ndnc/9yRILM5vshGBXJaB91yQQkOieIITbhMry
MfOc7DcMrmUvc/DSEUxAlb58jZhUlKyYGhjE2EwsvjfVHfj3xurTAvwS+ovyk9LPqb2jLDQtAYjD
a/7P0BNkAag1oNxmoCZ01pCiEvSptEd5IIW0RNm612zcIrs4n+le2Fh8Ox2zuvZAUNIDujDMjBdP
kIAoHmWMP3imgFBMk/iuaSk/M8heATBcNPpG1WDNfzAtQDHbgymPMxiF24yWMc1yZ57zIfv7ofq9
8S3XgtqJgSW4lbHMFTnEIQJ7X4dm2H/ECKB36YMWVjsWyWMcbhicezxLb8X8P0rQ6FmYwMB89VY+
QuVncCYRGDHqW/Vea/Zl9mQMz318kw23fxkPNm6jcza8+Uue2FzEnZiAu5q5owhYokfMfusl6gSJ
EWaZt5PNpwFammZA2EYdPne7284cKdACZNe5yGMfi0Qc09y8qlR2Twj0pDfz9BVXQ+IMJLg9Q2WA
mVlsCjL4vGwcuLMFVn9xzUEv4ejgWuw1DLn6HhO+QXZ1dm3K0OuPl7/IeWHqq+3F5tRDkpJCh+24
gYpPSqZfhlY9jSmNCodHnTHubMY2sq3zyxs2MZU1T8YjA1ri5QZQqJUj4WVgiE8yPnaAaIDkVtOP
1vA46N+9LYqQ+ah+dTrYA/8EWh4oagIj8dXpCuYB1a9h8oUKO0z4vdfeGQONMnm4vJfrdkDPOk8o
g6B08R3HOh5jPEFwwTURBszH/mDosT8zpF+2cw4UglAMmjj/MbT4aI0UCclT1C5b8dPrQNydGqC8
eOTpfVb/5k3o5t+HfGNxqx8N8QyVCJymMwB+7CVGq88TUgy90ywNRYZZiUPcfKTNrVf/YVuv8fVT
gRcyuDwAqTyvenVT2YIyq4W4aXxHoux+2rshphWzj8wv9uApv7ypqx/vxNwioywdT4LFY64HizRS
st1zZv9MLRaO5p/Lluam5ZpHnhibN/vk0uZirIe06uLAZhW/qzLCbjit5DFrlLXLc/pYV5P1pFo9
yXxZaWRfej12vXPBz6LzuPJpnhep71lVHKWZjI/gYPRCGsfPotK9694QVQyBAwuCtHl10/QD3lCk
fdTt1jxU9nSgbhm/1BLtnDItyhAznuzVrovBBcl1jNZK7NS5iNpOuKVPjeS+s/Thl1uJ6RBrGQbk
uINyK8/sKK/1NvR0RqFn2h9BX0RTX3OUY12pkhu1bzc9uKu7XvptSuOHFgQi/uBgeErPQIvnlWmK
kY34oyW0uzeLOg9kjXOaclBtD8AC+YVpjYEOvPijJGMf2GPl2YFZD0gXMWKJeLWXMZIMx3rPuPFN
B0fJtzxDhC4bl+0Jd189zYGAnTsEsQ4mDujgTFJHqrTLWgxq4S+Yjfnkdb0JDvyc7U1l6CBxsVmU
GZh82udApYQm5P6evCQubN8bIJMnmzI5xqX5bMuJHW2VsgBjze+WAPNLNg5xoMe0wZhQ+VpzM/cZ
68kzhL5flNNq+GVwtEf8MRLGHav8uC0rYKlywJCMOD+0Sf9cxp11pElpHrzYtO4llzQsvEm/7cYY
T36n4PqLR9viNddcGxW4XkKdAErOx9p02ZNRuGzXlEUdWpWQQZ5bwMuWrLwrZuU2zBTQ8piKMbnV
Wuj+FU2xb10Z9TRmKigxqOEEhlM23mHScu3GdrNkhw8dP7sMc26SNLeSF85Nn8Tx9xLaBZAtMPK3
3O1baJd3KABVqAUFHkjfnnPRi+eBS/FaDib3qV1rT72yyiuD9u5vpfVTqMv6wZPmdMWrGoq41uS8
A8ltef5goLFYe/KhTKrpU4ECBSlK7akjeOKcA2e1VH7cpeDxYwzFQQzBzh2qZjL5oRdOHQFli6oy
aAT9cWK/tdx1Dmb6rglHAFrr3NXcEge0BX6UBg44cjcUxwpg5hI3QcyOM0D3umraEyapF0kGZeWG
p8MNrxuKbkLi7grqDDvVu9Ux59hpRonti1K+y3y4owoDUDmVNQoztMdXj2/gEC20/1TuV0aMuTqB
qXotgZRqZtpdyIGriwbisBdkKlMZdgMff7Q1nSDmpdnuh+TC+bBiHU+lVPcOnaiNo2U2desPUBS7
mqDo4NeWXb2V+gQCvnTQrtEqlA8tmRJkDpjDBIgaTbzBbkf0gpqceH5VlRQz/WZ9GI30maD6eJSO
NmUBs+MkajMpboDI+lBuq/mY79KifOJlZDCjAI5XWNdsEuC1K7R3rmz6EmeV4Rde+tYPvf1auFZr
+hpwBoeM9PEzGkIYecvKAgR4A+pGnVsN+O2DgXYmbc2ojoGTk0ySfZH3TMd8bD9EwLqQXdXV95lD
nzO7q2+Noq73YzlMflKrnxandmS5pXMgFmdByfEnG9OUTw2zDRawUfudNwAoDincF3T9gNFanWJW
INta2xWZoR8LN66AY4Nm8JQU4IDUUhbZ+mRd9TpvAllCa3IsVBI2Y6LuNdV4Twzj4jcVkrUa1WeI
aIqWyGdU6pKDMSAiWtKMr9wW7Sc96+MQAmU8FFN/NTPJBgM1MD0JismuwNQhkiKU581cBgMilK9i
6e2ZSZyQuoBz+kZeIxaUDZjgMqWewSA0NJHpNNcC7IIhH9zrgnJi+X2Tl4cRJD2K0De3cl5axy18
xxvUrS0wRZQSa3gaR/d6Mql21emIFKrQR7/KO+3RAI2nQ6sHHZSLYW4UD3ZqZinGILvqtWLgCkiq
ynkY6NRd6bl7ZGWRfPZefZMY5pstB5BrmU3VfyMVyyD9nF01wqhvm1aY1yX66KUvoVF057wNPc6V
tuMODVKHm7gpklI+TJRgslRLkibstTIPSV7eWHrnxr4rB34Awv/DYAUS4tzBbNDQ6F2DsW9n/OGm
pfnAh/TOiflwM3qpXezNTFxJqxhfaBLfl3Etb0aL5ccSiiP+hB77gKcGE280QefcydE70I1GHFta
31RS/dRb685Rje53fy8mI7nmVoWDwooXw+w+mEBIH4b4Th9AZSmo7K+yMYmvuFNY3xqn/95N6U1d
Wp91Pd7Zk51iBc4YpkIlKDsIuk/bCkCbHKhcjWbZIzdHyKyU7i2uiubGqpyfbi0xANDPd0LfaOQK
aDV3pyrkISUmK9HlqVCkSAkU6Fwm7mRF90XNs7A2QCmJ+ctEzli2/CUG7WThc8LMSLbxCPSsO9wS
4E5TtEbVa4VMMdDL8j5OPYceUoOSSDfkmEOqW7lArvTONW3n4Tm7cA+jyujREph99GkJNZi6Sbzr
xPPA+aXouFOQe5/6acR7CgyqNDaS16mSMfhUoeYCIPmNXYjMN1tR3oP7wL5iiNufmmg8AKGL4ZCN
6Z2s6dG2q2NR6/fp4NHPJtXxpB40CzRxIED8KfJGPI+MY3mpp1o/1SqA6FKJCECqLH5VmtU/yBL9
KQQXlfptQazRR9hP9jxV47EYjuZI8L9OE3Tpp4lHjhjbUHVIbIAyjT1cqOYdGEeyD4yX3lkj9LSF
5dzg1QIlZuneT970w+IZSXYmM9sAlJQvlLb4w4jS3Nezyomc0v3Bhr7ZdwDpQ8yGpj+TobQx3ZYZ
iRaVDmqE6EG/WnX3Y+SZdtsVir1nstBCUIfR2zbTJ0jNiFu9xcCQx2yIM7uj3MFv7hlJhgfPGOkN
g+4uziUYPvNWG0H4S/4fR1e23DYOBL8IVbyPV4q6Lcm3Hb+gEjsBAZDgARAA+fXb2sfdSiq2BAxm
unu6Uc77eIrxbes0qTJj2V4uiUkqipXlGJbDOd3SKftich2S2tHWNpWSvTrQDF31RiPP/I1B7vHT
NCmpQkrPc9cGD82kM1IT6lZXwUjinDdYVnxCs9i/yKntGuy3TeWLpNOw01yp7UCgCEGdu7NLqqXb
ZpjsaYwCXTnNOUVcebOEFdxfP4lmOW5h4q6EdNegt101FT07xYQ+wGgGku9+vT9oItqUTWZrfFZ6
qkbH+G1dsVHHo+5HLkVX+cHhvU91iPMAkQEzA6unNik2oIvMoSkzJORNefskEtuTTR/r9DwP6Fc3
0yiKKms5gDEB7jQR6TllTtT9WET7onn4fUANz39LBuOOSgxDuNcw55KwTIhKUqWs/Ju7EF1Gwgr7
o3XB3pku4U2BPwP1mnkeEv8Sif7RlRO/MaCSsKynCI7BYvho88BB5CMREp+IZo9NvvbeTHV72/Hu
rWj77uDgmPAoZW93k4J7b7DEersOWXTwuCi/BxUlbuMbgj2r3jfbkmXZjqdDi7cm0GxPTXalSTte
+2JpNhmI41rDGLOaogZu80SaXbI4+oYdOVYD2Jr/5SIZq3kVWe0TytC8rCt4Qf6apDKvaT6H+zII
v21ZnAhLvuJwfeVCvtGhV5UoyFDNnflYJ/cnaUOk4Swwn8m7Iq5GRCZucgnnqF64K3KoVJVp824C
9i8drcFL3M6/eirzx9mN/zoS/6g8+qSzf2590WKQVG+dc/FDng/nPMr5MabpYyE4uY6F/gFJ7o7h
GqI4o/l6BoygDlMuMRPG1L3DIjPmlSMh1mYXypE529orDP7TM2nt9Nwp2l9HP+BhmxyfAN/HzHzA
Rju9wJ2ZHuXIH3KRCmSVz5N6oGNyMt4243Yk3lUC2tAKPpb/yOrjOuxxWQCiEwgLxZ880cHTONj9
Mid/0MU+Noha5bG7leX0kQbDEfBTcqCpy/e9MK9tIIIbdNB/88kdYiNvGSmvTcPdRqgy2Ux5uYMG
bXwCfcm3DgmbW7QDZEOJbRCBKffFOHikxic4R3r5gv8vysAUP8080nXLi+vSi+9QkwQON5zfS3VB
Duvq8LP2d0c/1Wc728n0lOMFuJS0m3fw3X9cFd2XJvssJKybwXEMBsqa7prkTvyOG65/zXb96Mwa
frSUvvQBI195saZv/dylz10fYd4QUOX6VkKam3fBFqthL5Kr6FWlHHY0MWSYz6Kk+6zPbwBwv2d8
2CAymuJ7ndC5dJZGvxZ0ABCmYhzW42gvSyP/rlFOK5F10b9iKoPKmzHEcfLtji5JCpHPEBWvHjD7
KYUpFrLoRp6dVOnzDWKcNHC0sdyjbY5eFkSfbIhd/BbnZ9nnmHQOGWmXP9rrMzbyhms+x9MxnPJd
ob2/dS39C+OL8TeUKvedr+SpU6Edq8ybh3DN6ROuDVAJ07ZXDhvVjbFi8TWU4f4kyrlot2KSQ21W
dNYTpshwmyarX87LuDJ0QIHluxRCLO8a9hqgMEyVlUmvaj6btYqt0EEF6WXJKp4EaBnpER39Z49P
eMuXvHsLmy75tzYdzBAkxiuyZdRBTyiRhuO1s2jdxr1QzXKJ+ZpMVRHA9woKPl4eulE/z1EOSwtB
3NrWWbRMxzLus60AS7F3SxheQ6hIdgT347zCQYltpOKIi9bC1HTqUAsHVQ67nuPIV03iok1ktPmT
mgn3xHfKM3xInfjDOVSsiBCdwm0XqXdsrRXbxQq+t0noNw1pkzpWy4TRK18/5nx9VBNCcFEC+VX7
4IjbGeMIjuyy0qx9cgP5tDqWR6FZX+fTIDY2g4lHKvxHlkMtvfD2NesRbdy03XMfkrIa/IpUO2+z
TwarqanGo5M9Y9gzMJ1qzfsY9rDaJNmraFGmLArJbho5ViCQLnQH1boxufKxxarE3Kx7iaa2Qj6T
AVnUq/gcDPn6khcSo03e9XDnyx8GkuyZitQmDDWKTBRzKOE6Nrx3glpo7/2tWZG2V5jyJhFpi19O
YAOCzvefrEc0lU7RjGwjjQ6mGrO78HNxH4sRTTVNVO+D+7Z807YvaSj4EfGVz20R9ujLicMWvzVn
2fsf1ZmzpzFmjqLctpDD1YiCsRuleYgqsWRPAIiAn83O1Cy1/FDEA0IYRMDDH2bhaahki0nELr97
TIfPQnpEs65U9LxarOmgM5LdRZU6m7epz6/wOR8/CLP0gDCJDqPnLJ4RXA3YwSy+yhqN8GRrypqa
YN4IbCtt7GQvsUlzXy3Yp7TY/G/iz8ylP/00xkDAmYbKZ+ni0u+C2NMTDJWeEyvQs+XoFlhR+Jci
VOWfIAsVznU5HmBKV5zcjD5jIFCJtiIDPhYgtuB5zFT5Bh8+2NjMq8ZQroEbUYrKN4ynddElgtBl
f0wT9SZ1Er3PM9Qd1Riq3zAYLt8L6vkfmiXR2xzPOgHFNVl0uZ0+l2q54TV7TjU7FmtwLXDN77ZK
eLZDun5nufwASjCbDcSQfgNdDISsieCHwZT8AUZl6VeSzDeVJkMFp8m+Hs149WP2QriEqg/a5gCK
1ARQGnDycTPzpf2HTBQszgz+r+aGYrsjk+UXTTkkwwYQxKHsY/9n4dkTD8WzC/GFeG6ufUzJyyr8
eiCcg9FREwayu61rRsiJiGLYejQPAOhIPBYwb9GhgFcHthYNC7P3cmmbSpfkHcltbNdOwbBvlgXu
0EOBHitb8+hp6sJXoed7EerFSRhcG5do+LgV6ihZXIxYDqfigI0Z5I8L9gSbc17WwhXyqxU9gnij
JU/PI1G7eFDkU056eiaDiH4Q01BcXUaiGgkoWC9p8PpBrdC0fzDDxZXq/JXpcPpGiqKC+DNBX5h1
7Zua+g/Gre4qnXRpvlum+BA4MfsNifMH2wXNtmjD5zaYobzgHCP72Ewn2ourtuiWYh4/R56ndRO2
/SZI9R5mhzj0eXODDTGKWyFucaFv8NlDUzxxhLAQCvUw0V09Ns1FTkZWggoCZWb7K7Dtg16w/C/b
90bw/Bgkft3EbIJbG4Zs/0wkC59sn4S7cBogp17mripDBcTUjViTwGAE2YvLL56O5ryGzfS++OQQ
2LXcpYI/whsUUvjwd2qnny4cxJbjfB2hImiqZmnooyeG/ESxBX8JQO/KU3YDTKFBuCH2PTXJ/Dem
/R8QFvxt5S1oP1xtkev5IABAw3SOXyEq+xvLsPuQ3QjMb75E+aIfevQ7LwpARI8W3q/ngQTYbELb
m1TDkkQ4JPDhSgEzXLQ2ArNYN+PDFlFyR4Zn9NNu3JQrBteKAL3DmkvQ+k1BsZHep020tQt0ipq+
WV98Be38EI/dtbDBZ1K6Q8lNtiOjofnWc3/oS9e+Dwo27MoN40OTrDMG0uZbwD+uh0nre9OOEv9Y
Ny5bhji3HbyhHoyjQV2Q5rlAVBJiUNdL4x1k0aXU5RFgAflcdWxvKGiwiRoQOqut8FtdWHHiIX6V
AHD0KaLz+A33xWIzze4yDdkITyc+7NcAEzgRu0UC7FuVGlH/KOA2aW2VlaPZIFHgn4e9ex1NLHqL
VxpWpYItCj5YD7AImA0NWXbIw+E2c/Y94PJv53HCFhdkBMoFAK/H0B9Eby++Z//yZZH7fMV0nKbi
nLU4Qd2kgJuP8TGeA/6WjvPZZeWwpRDe1vjWwfSR4Dyb5qM0cHjNsGiOZaPKYSf9pu+/bip5UqFj
HfbJiqQMbD7Btb8pi+PgM3uQZPwYwzU7LkWxXAMawd/fTdg3y9ZiqPqoCx5iZadz089km0W6fYmh
yoEzr5SYLxBbybCCvtHUXvUyPbG1+HJTn2zx9CHiKzJo5SMII6FpHG9zhu7GxPQ3FOfwoLShq5Ic
YB7rRYvGSix72Ms8rham5ypfxq2deLgLZAorL8r5tCUiusDO/4rNMfSZCn1uWKp/RunaRDhxLYmS
UwBA/7b0RvybaBNs23hBKYo4kKnpnwGKUmnIC46Oa3KHJafPXErzjNe42RWEnUYCuDYwfXrEPtV0
Wehwi5dRbgsNyEjZ/tsTdBZoNvB157rFOcHskFCky49Jn2ya3JrN7N1DsspuZ7JhPmKkoXCNhOS3
kLThFYxDQO01FgbRoIX4S1boBV3e2BzY0p07hTMdU/S5Y85eppw8hkKSTVbKZEfEagFdgkAeRt1W
dsFcR/JswW+Ee9tgTGNiOWNvaTvCXLwizH/Llo11MtvmCk2xfRK4VPjhsfdhkXJZiTzEWN5CZKxh
wlQLJmApWGJ5Imldeg0yB1lwxIHS6fAaSAfy3Ijkq+laDCJ4O655Uqa1yczD6ENTl4R8rG3pziZi
0QbQRLdJ9Fpil3mRHHbOvKhgCI3JowBlm05ImeMzYLxQqn2yWBQBf9/U7YAFWKMAhDq/PAxxh+zk
fnTVLMqPJjDNg+uwW3dgrnaRfWhbfbbTzE5qnl+DJOY7BTAWizcNOQP6/Jd3M3KJqdkPKi4uSTz6
85BPbaWXTr0i5SbfkoDb04TEE+iy6RFTo8BT6s4lDy829OOmD2es++sC6Ws+geVFRtOdjQAkZyk5
T7pcq4Km86YcDDssTqTX1gdvyQiwVKkCPCf6xB1G+4doiN2xs1m4ixlkCW2S/ixAk3eUWvxRD4Sr
kFDukckjTqiw8W5I6UfTebojDTlQwQ1ASP/SkTYS1UxS9MmEZdOm5ZT/4aAjXqcCy5S8mZODCfCy
hl07bk02PXZtZCrVeL4d4uYHVy1CCwBpncqIf+Qw5QfX5tpXxClOH14M9ogodZjYrwva2R6krFnE
WLcq/g6asK+lIr8XPuEKClppGbYVuEiJfIng0WUR34VLgTjCqRmf0YbSTUeGi5lsdJ3DMf2AuT5M
+ZiE2Gby0YzW1zxHrRk+NBvzWucxPcCc7dVFOPQ4zKYNK4YyUxM3F7+8m8tDNEj+nK39i/DU1Q2Q
gSr14pfG0LtZgKa7JHXbomnOzsh8n44MhFhURLyKhm66qcKa97IJf1Bw6THOVrLjHWWncC3zW5en
OCcZnKVK0zyqIhg/cjcUOwl64QOjUPqRz5M85K3D0Y2X73yZ0FHo9J57W5x0bJ5t2MEbxRUfHWpm
22l5AN4Ha8ByHj6lW15Rbc1+LZ1B7voCpa/KnnKOTyQmzUtnE7/hvnwJ2QjYsO+zDXCNjy7BtugM
Zo1vLMvkkx+G8rk3FNr/IK2n2fZVk0Hyjx1+ZPfgyp8XBY64S93fhCxPPXCLGsqGdzdRuc8oG9Et
W3WSiT/5cShgkqzNvhzdiDV5fI0A+rpzoBysf4AIqZJF22As0ruKxpz6jjabUqi15g1LD0GUPyM4
7yECX7hJPWY1rvAH0CmGdTFiHAB4TR+JHp49UBwDnLdcYaDBw20jk2wjeY+ybT06XVMEVVZA1QMq
VcrfcTLMj7OK9ISrCIe+aCjksuEw56pKbg0kRet9I4IBKh6FOULk6K8+KVWlU9schsLdwTT9zBbb
b9sl+Zy0hp+70902AcqwkWXahBvg6yfI3QCKRl1ZMwWcmiwiPRQs01UUKmgYURU2WGGOK0roUt2D
kjZJNOV7rErMW/iTwmGNpdEps/LXaOKgYgW8gU2Yg1JvsPTXrmx6TBbf1o2Jn0JYpx2dZUeq4RIU
0+KQ9slLqvF0YrmiPDAMuViqBWsc8+ltpSDzlwX1kCztflqiEtM1SR5nbuR2nv1FN64E3KVolQyd
rwbct5Zn9gjmqocVC2zR0UdcUq2yo52xHJAtsL1M2vmW884+E97aOpxs+IKePdqORfJnBu79R5ct
po8IyRRACR4T1mUnAUXZtwpSibmSJjvQvRDD0BUPcqz+QaIPqrQwZ4IkgTrNLcxLO/rd+CLc8AWV
Og3dv6jQDOhVuoIrVvFmHdF7Id8k3ocAUlQs5amnoONalvwsyE2oRwqjvEBptV1W8gPviPEWT66o
fVF+mdX09Tpn/l3jvGKawhOPKhAAXo+Kpm51LzYBgS8n+GqcrgTuCzmf+J4A6b9Hd/wDHLnUjfQe
v6aGXEFECwjSGBKBGP/J+x54bqzMbuhj0ENp/45sj/OEFLPaxwbWEf2IzJcSfUtb8HnXRfQvEKSu
RioF3eaTXZ+sLsKddyjlXGFIhDjsh3DYM/KRHjDE/WhJ/IZ1jtQR5V/tCluUpVxgpoiO4V8+UojT
jb7vAYXdVvK7uDudhrICkNtfAz4XVdC4HoBXkJzYInsDpkBiEB9GaDU7kUZ1CMdnAAOhyquhh3ao
6aGxx0Ju5Zu52ccYU4DBZ49xPkzP09A0cO4pFYy63VCio8SiDKjJqLKKTwqI710EKRckhoT2ggdD
AtrR0bVJhwdmVVsZ3pgq0D6rQpXM2TbKMnaLLeLVI2Pb65xabDCvvCivTBa/qB/Tduuh9QDu0su7
yx5y+dQMvgIPKRIxjU9egLbiTOW82LdiAa85ikxsVlgMD5UcgLJqML4J4tASiGP8d2dgQMl70tcD
a9PxwDISn5e16DVUNGvz3BQtv58jrEYmy7cJUVvh0CWr2aRiO0Tmb8RAuc2Wf/YGz2Tk9N85H9/h
865qa2Sw15JPFRfjSjAXpAdnMFe0C/9nerhfdZiYKy7RRTUznJ9lsOTbLJNAinoLtR8pyxOkym8B
K9KKw1l451JL9+sy6Qqy6aLOhmm5zGz6aOCPcPAFojyaeDR1r9ivCUTQljP3S3Y4MYEoDMyXbbzR
TfMOz4+3AkLnR8CpiAjn5bCPejGD4uLBDnwtcPoSihglwWi09CmbWPsCv+ZoozOBfdghTPfrmvlH
EYeo9MZuE5LwCy3hIrbIZSg3HcpFLezwSxEkxPDGD4cCHn+7xiwQhNgAH8aq/9my/QOnml9j1vBD
igH7NPoGb0IfnEgX46oX8FgIzNS9ryj5D0A53d8ApNLJzgzt5qqAW6GfLvaMa/6Qdvgw8dJl+3FM
CboBPNGm0PSbDjSBKL/NmlMwoc66MMPCJC3EFimMpw5TZMWB9FZC9AVssMGe+Sy4CKvQ/0gGw60E
8qGW6Afv/SfopOKp0bE7jVL4Y+HUPTdiRs/iFM5qtiSvAYJ6MFDAxY8bA90Di8cVcMM8gAP0aXZI
8l7C1aWUahv4pXsQM/7JBCXmvOr+CQBRckpn8RIaYIp0WBBDY0Osa0W+ThbN/ukIigrQq1PdRKl6
00qmO4/Av60JRv+KfR2oQspZYBybIQ1a5VQbL5ODWjBkpyOSGQFxQUJH7eEOlhaZdnWYLkC0AJJN
3gJJyv1jz5ZbngbhsUvmV3JH7TgG/nCaI0y7il0Gap5bKE62ADn+YP0q2qcwnDr2CXAPjgJ3bJe1
r4gFDBN77Hxw1ds6Ry5M7QKkBDrDwxp2yLdhjfPNMiLZqJiVBuWF27kuNqgitbIzL5pLOkQpyNoG
9b5kXwGHYCUjQ75jca8uiwScSfPhD3f5T6FgCUCgDEK4AY/3ji5xTWKwo6UFhdAqPVw6BzVLlcPx
Buqv/jMN0Rh0RDpslKfkJKUOtpAnNXWDAL4Lk3N+jArsEg/4svC16V+qdxnYzEhWaCnuJhbpnzCz
kMuBvd+qRuKVIeqXjMtma1ja7tFVTBsrkgyN+YiI0by1u6xNl6c251m8GXpbCqDuxi9bEr83IDPv
9qc6q50cfmOMzA7AYZ6TxN6X2gp89qwttrOcl21gMeErhcF/Aa9UgRsN9+AQ06Nik311o8UaA6DD
5Ik0s4GvlSDnInjF0wfxSd+wfcsGxNUhzrceEhJijHLjti3bmxZlSfZT3IPX922jbhk616+xF9MV
GsJla2KbVRJfxWaeZ7SF4HCdDy6omIhTAApzb3aOgwW2ri14ijRxX67LCaRn/bca7lhwEZ/SQGKI
gLUdHqJy3JASxWtN8hrWwJhLuQ02sFfO6jKAIeYGadx6O3lG3rFTR6sIbsWAHlVbu9VfVUgxDmrV
PXG8qpsG+HaNYsHQpoZvQ4ABPh7HU0Nz+TUpbISnKWUXk1KERUKR9hZ0UVCZMAX3PMJWojJZicoP
jDDHPiGGasB+mOwSrY40jD+bzImz44zF1RxAALNl7Ww82FNqv5CssWLVLyZfcOKAITQWZm+Zj5ca
EQnlA3KGgYo0Ypjh5LhQupmjJkACU2luFvsoT2MYrO85u7NJVASqTqWwu2HJ/BXE0C012G+sJrD9
79q53+GC978eBhawCoQXf7+7R4ptOuvpRJbEXYSZ9JGrcjoPUNCvUwaNC4vEWHHt/Bf4su4yY1oc
8egOxQ+cWeJDY5GfNNrkgfspPoo8xufZz3/yaemfgpV86AiqCUdLcrVpAGYlYd/losjRxWT6uJ/f
fRv2Lyqe2RvFDt+rjSCwnBzGswYPD8NdwAyZdf1LMgdvAZzp9sbv+IB5p0xgidSrBojsMrlbGMBO
pOUIPds6wiFlssRChACoGw3033g1gEBK34sYjWuU1l1QmNe5R1sNgG1OKqvn93lqHuNZ3KLAnpos
eZIZZJiroLqCPK99WAp5mHhQ7jBzroBC0FLA0CKpkaqUbFKH1RSH7gVGzss/+DH/DGuISSZPbhCC
SCx4mQXRYLE+ZCaOHxOF/efBmuIM9Om3HkGRstQjQ0Q3zxAMRnWAfdQdX4Nv25X+NbMZgUSK/rAO
6AZACwd9w5RuYMwOYNkEUFnNwCBKCAqeJfxjAWIAKswii9mIcNHVwLn+jGRJK8CT4R62MxnW9oKf
IFXtQwbECzqZoMTX48bukTfWfvZuukwrLot15bhPVXNqJSB5cPsMIrcU/kVlhL+VYw1pZ9jAHiDB
mLYrBEFXQqFDTaF7Oq94tt90Z9ujljaE4DdRD+BKrrZNAICy+NBLkEdT0E0X1izFT7nob8gbnnoZ
NteOZ/iUy6g/sTZ8kV06I+eMrLXGiVwrX0LJNDX5fAtlmFWdYQmeJlAKtpXZ3qqZvIFbox/GqvUF
zMi6XUzzngD1rQMNYdUE1+qzpstjibibSvLya22Sm6EIdHL0Bp0XeKhiGm52Ghsgbjlsn3Ps6aCi
W3JrC/N7DeRTQ6MP8OJm42h01guoY/CxyRsa/O6n5PzmKY9r0LQ3IfIS6IHKNk3ZzQ4TQXILIG/d
mbtNnYW5/jHre9xKkv2IeRQHyNU/WUa/xdQ+4cOId5HLi0NI4qdiXMczqMVmM6fd71yg4e90fCvc
BIlq2LDxCpQ9Daop8cFviI2uPeGINhuX92Ht43oVLebudZ3qMspD2HmQYTdhx/LTdXGHiz2Uj6tr
l0PRY3udIIiu0p3oqwHyecza5u722gDDBau1aQH8+iztKou1/joPzCNJRfSgBES2lSjNtItGC9cO
PXX/4tjrFHgezk3OtKgbN7u0mkSnosrl3WXl63iiYYQZT8FUDkB2b6H54eaBxcI+yTy/wdYeeqss
a+YXWTTlD1sx2ZTWmlevMvVs8Cxg9mHWnUo4XXE0ORMSk/JxuKGPg5Dl7haPotitUG8Wv8IFqA88
WEFeMz7/Tcty3sXp+jmuaCRUNJf7XJm55p3+gBYEHYnxcFi+K6D1SORZcdYh33SZkYUkvd3h5Y4O
re1wAnriLr5YX+gwgFpgJgBQl0ebFIbbH8saw6+ib9cnA8cDvdVJSP8WJHvqDQxf9mgRRR2z3D0l
88qOmhWfgLQjKBMGnN+ZB1iwLXvshxLx7Xu4CgVe8SOktMgGG8VodkvIZeVjG2Jhbi6BtM5c/gX7
M36jbvnm2IYhr03ciN8+zOtlAbi2Gnw4pA+HOkRujakSRDXdcOvCrV6xPb+DlvW5pwzc1cIMVNNW
znsBiR3qN4S6PIrOQXK3/KfKPjBMgHD3sXBMSVk+KLznqURr1Ycvc4p4JDEu8esiCPkZZlfENSqK
kXU3lGHN2F1ndRccYgyIMQiEvv0BBhFcKOrROW/luk1ZhFxeSKexaIzmVWA91p2pZ8G6GTBkvq6Z
4xcno786z9kx1msXbkwImTDsttLjOKTorjsk5bxC00S/BxLRHg4YZDzmzi1HAmGBiQDldXEkT9ab
BLRIFP+O4qGF/sWId7Le0V2xrm8wjej+BhljW8Qz3caWuGMzomMHOCCLXSqD9De2UF4inOo6B3A4
N+TBKpL8KqlTZw5etEYJBbrv5+gWo6LdxeXzMbHJHdaASiUbffY3BjRwKsCIPM8em8CGkvzUQjZ3
XMIUkikoQU5hXvhNmFizReoa6PCul2AAFRJ5tG//BjzXlyXG/5sa2209MCJABLDnaFVP3q2JPsgy
NBtkqt91/4RNT8Mwz4c0VaKr+rafMfBquqejdMDTEg1TyRUvL8VyRBWUM3qOjouLG7FhPnKwTmjx
3fqZloE4FSHxe8AivyhBmqKyEIatLZrLyubJFSoozFkGZmoCyCTCRESJ9ihgF5XG6M1dCD2vj8fm
bR6LvgZFDKbJxORGofHeLfwehrJi6wUhf0VQO0fMWzOCjrB0voglAjwDJzD2l614tMFY3IWmsvsq
Av25TgzMTwaOaeaNO01zKLdh/P/1DtqjgD63SucS8E6Tg/iHv+uWF/zgKJMJct701YehuJWT/AyU
SH83fQBVWQw8OQwsFh+Whd0SB11NHLTZc95yINmdjRFUDW8FCGSHr5BzvY8d0q7cMty1p9G8XZQk
v9JwCQ5ogvrPIGzUpmCs+900UX6CE2t4Snss1RAMhjDFWH9JDmMpcCiz+qNtnl0nGU5A3Rvz0lp7
pYOZtzA6/XBiDHZhPn3w0USXhanmGV+eP06F2QOymx4mBQewoLQx9J7Qg85o7KGihdLVKbZroHDB
tosH4lQgj3hLc0FqmUpbZ5RDFoKJI7Lxm28xIWFu+zMANIcywTvIzHAQuHKsBkr5AiKh+NWUkMKg
SX12a2yuwEHLSjb/cXZevXErTZj+RQSYwy1nOEE5W/YNYckWc8789fvwYL/ViOIOcQ4MGAZ80dPN
7urqqjcI2s7KO9MBDFQAHKaNRXLb+r7dlEG1RVNNVDddEsSPmQyZozLl9z62hAv0N8p9JUXljRTz
kRqCH5lOkhEmS4FELrQSmo9RuI287nfVu+WG7jxpzGD9DhojfqqbpDgAfDLAy/fmdUwRZdc9gHmg
zBLbmap2t5qk0rxqa9AP+n1o9vVOjIdbAlxxrGsQwIA4G14hxUUZav3fOvHc26agwTcWfdRAciJ1
jrryppCD7FKNTLx/5Ey4FzUvPehDHE9RE8mNkKCZw7zyC5mmG7jNZEOTVNtntOJIbci4dK/g7hKO
LtDULU8Nnj6CbD03ckGPtHcNUMVdvEMFdzuoYbStFL2hyzEUsuMiTRJuYjdItq0gXY4Qe7Y5hEbq
tfKtNBTAVbW7II/ql4jUEt86D0yPr1vvvLvdSy0Pr1Lykf2kLnNsqaYfJZR0DoaVeX+bCMjr9Frt
fibiQABsrb2XG/U2xjdhS/wB7iXCHHD78gUq1p2SxNEbebZKM0X46w/q8KE0kkHAiDhto2cqt3oH
UHmyLPsNP6SxwyZ8a0WU3nkJWODkwfHZ2rMf9gUHLVCnxzRwCwRZ0qfCisSjZVGrMaRa3FmpWjiY
MqV79OSht3RWfJGq4u3o0q4g53IvDU0F/d0NgCxM8TYT5fw2oLMPXVUpwxfwU+Zv8lzRyQSvuNdD
IGWlUgs33SAGuzC2LAdQJ+oCYcBeKVzhlUu5eefQVMcSTNpO0WNAn+A/9IPfxPmDilqln/rlrWiY
H25SojGWBwgtQZaGOaNmSXcDhl29Er1h3PmKmzrTx99Q9n0sqlF1oD5blOfS9jGJaNrLHC2yjqI2
gVC02m1sdHRiJb+wM6ki26E0rXMI1eyxCpLfVSmys1QXtL3ZW2ij4/kBfAoKw+DJDYOYhpO2lO0r
WQH4DN2DDrIL0LCjbWWCyt33apzsCOxAgyo4BE+5b6YBpBudTEtTmujoygUN6MQoHMMKaXUPbe9u
okZSj63fUNL21E7GkK4AUFQo7Amu/g114fxQaaQaMfH82RoNNNfAou0jWH4PFEUOg1Ze5BhkoZiq
0MAHeI2FiETkFjRfu0KkQNlaYIYzGk222tGt2KAQctfk9R83U8UNRY/BDgbOtZ57WOmGsrm1aspt
bhtQKmixipWqiFcrIHbomcKf2sqlXRJ30r4dhnhrRcVlTGJOX8asdl5aP+cQhwByBEcj8ORrD0zW
hJu/r3urBb5RCH/Krn1TWCdHpY+0HzTvJhnRHGBpAFba3kDivIHAy+N1aI2rbDSCTVIVYESiTnns
gFL0O5C41mNTEbhMAO7bqtPEH0VLmo9tL6Cz2HsP3LrjW5XA/gRKQfQfVeXYUU25kAuSK0Z5m+S/
bCHs2udYRsIbTMwblSq063wKaA0scFq8XknXBOQybDPXyfvuY+T1YVrCL2FwuWcxGnkQpeFFiBTx
qBei6CAqwAKKmJa1fdFdRkYv7qIcwRQ9cJ8jmcvBtOL+krzRPZSo0+7VtAp/UIx/EywPfcLIqOw+
HRKQvmQlwFY6kx8zatoNicR4W+eqSQNlJIzEYG21gnY4xd1ykwlx9OKF4rsM/RXOngexr9SIiaHU
qm/aII33ZWv8qBuKNabsIw8bbEDEQocYTGpcTIS97eUmvIk4yGl+FTlEkpACOnXPQePhThdztHE7
HbeWZx55RqBLid0a+QegCV0s0otMLS3SnKK/EZogfxmC1n9RRs87jFRJ7LanoZfAQdpprk8kjpvA
VvAJuKY56z7hqPZRN5G2yaKm3uptYTlNZrmwLAVSF8n6m1aybEeWQugeQqzf4gmW58J2ojSSwqbY
iDqVGsUfalA/pmHrvBIAKtAxhObbHcyKjqGXVebNmEI5Svu4fe8B+ONRnN+HmO/s0YokFLqxDmI2
iPythoUpAcGSfgN4AwAdBcNz1OeS0/iaeOglJLyToDYcGa6OY47dKy+JO6l2lSuZRg+RQfbrXy4c
NspYDXlNmyn5DZROMibT9MV3L8/fZMVACkUFXipWNXMpIYhA8q7lP0AIO7B+Oji6HM/ISPL6XYWP
pSMnpgltLApplEOZAPql38qxWF0aephRZA5EqOLq+JpRQnwuXFi9Po1zzY5Ekj4gq+W2KIqUKJIX
CBn2I82MOAgug7L7ZUWd4AM1bc1gq/I2Z+WM/IcMq/CKjMB1+OkY9pLqOGNoqi8UD9pDYEGz4hoP
ouukgAuvR9S9Bmt6dvhj8jNq3fHKzyQQX1HFc4ehf2K6Jr6MqfJX7QhTwIGG15idS/dXaY2bpNSz
x0LvpX5HNUm3R7UZdiZo42e/kqTbxEU/j85BeCWiIvqrbNQit40hAGYAadgGPA3PZABLMnrWQ0Ud
9dBRawMR4VrdcRBSZEOSutiUmJo4RTFOUFHV55knhi38niw75hY9Y1uPSvkuF1zxiSsgPxh+fB0l
CTwKt5OsPYecB6EpxQddjqQtRf/4fizr2BGMWHxOVViuiqdFJY3eiDhYgVaoaUBt4PxQdwNmrG09
JfAvsYut6Wnq7xgG0yHVq/yJ61nfG2bi/cg9E2qI1XJMaFQDSE9zah6TLjXFVvy8VFoVqa/kW/BW
t7ECUjiJjMuiqN4wuBftcJQU2rvsf0vQ/Rt1UOmVtSSPdSVgSR/AeNDjvkJmQruvYxSxYqLOFrL1
QLoUDUdfhb9WdmbDu0V4BzlqHsUupsvXq5SyfGLxtacY7VVEvL8sawQCIgkRzlrPrsNQpBuX9bQr
ZLN0sq4ad2rRolnWiD+qMX0NwHxz8cM7tK2mHF+jYQCFLsTmRTuYN6FGASmoYDKb5jX2CCEXQV/T
rSuTy1pMDLoCeWw33BA3nuLLuw7zj0fuPf1YeF2163RXgrmh/RiqLtsFRUN+nnswzuNu5EUeQtqn
JMBFjuihZUtjoj3KptbchrEb2Xnl09ijF2XYsPha0AJjvB/daLTHRrQmgJsYOLLhKTu9iv7Ubjkc
6H55Djl0dRm5KglWHxU8nylZOoUrA/fqS4B1htU0FE9yyCNh6Zn7oQAyZVaKvG957O/7AfQoltGm
dp8KaXuEmixfGXlcHdPUuC6VsXUM3/BBhaFvEVqt9W7mFgkqAFwHlEK0J011Y3pr9F9lwXoUrPGv
h3sFrLbc4PMWdDYF4U1WQZy1qeIfdCl+iLUcwi4rddByumRs9HceRwH+3OOLS2v7omdJqPH63baF
1njr8T6CeCFR1tFMmDYCGe70Vi6I6v3vKAut6wotgw3cj/yejKT4OXpjbTpiDf6oUXkCoLT8NykT
mCYALn+NgTJeJU1jOmGb+HddN44XAB0aWJNtydUUiSV36mT6Y/YvqpvQO4Qyfmxoy+/Nrgvek57m
NhtLwsFJJiAADNiGWTZ+jKRih76U4UyJirzBOpa/UXsJ/mR9aqxp66yISugzfwU0Yv2s1pJqQxCi
GLWfntA7wNLjHoVOKo9b/TFCYQ6U5lXwIa7IKX+3loCQPQla/l+5Dn2uL9eZZV+PTbkxGjvObPM+
vRujTYK9hHaj2tFP0lNMO2+TpwOyVLvzihpL2iRgGFCjAs+Jq9ZMAysoQSipkGg3fpk+1UUB8w6J
U4gfN0KcfAS5eQBc+WoWzc/z4y4KsZwOPBMN6WgDJ6GELJu6b81Dc4NyoO1Y18Kezvr5ob6rbkmi
JCGapCPNjUnOTFsmHGABGgqqWypvK/Ghjo6a9q89Fr4OMVOVySGZaWmO0kIqsMW1ctPo3LKQSddk
7KUlrZXTycwEecYwAVhCkrHpHP8I2/0Cvu2xfqvtbhsdq51sezv5Tfov05tcmw1d0kSUJb9qrhih
pxsp7WxKx1B2pHpDDRglcwWIyZoA93etRVbycyhldhL9At4jpj0l8ooOWHg/0p0aCFX1K4Czcn5f
LC0lDwRksDF+UpFV+jorkCOCJGdwjmr5r4oxk1jTUi3tzFvZ6uraQLPdEZQSZC0BfRxE8hEdgYXn
i/7fgA7PDnr/HyMYcker6icaGXRW4Qq06vCSaKW5SzrrtUo8/Vdslc2NFkjppdzFyS19xGcJiZtD
AtF7C1+JXoou1xTyMlO81JW8u1SqLqfvOvIYDtp3uRZue0ugjxz5T7R9A4Cx0YdPpQw9r1GG1h0e
qANEO5iZjSOjLrIrLKs+6HHZXept7N0NdfAh6ZTNFVFJNiS4H0BUVvbZwkmVFB1xSnkyP0VS9OsX
GcW0UVBJ52LvXAUoTq/tSw2xK8jwK6bn05LPda1kSUWLcvJl4vh/HSkyXRT4NcTUgiJh5dSXsWg+
zm+vpTtFllXsDxWqL9pct16NVfIImeQ9V/6WyE/n9ym1Z71CIegtMcb/splPRpuFU4IP8P0+x0aj
IiNS96HL0oEOp518floLwpDSpPOqyJoM7px/fF26UqCTNFYGcI0d1KuMF4adv8WXwp5nyL6qNueH
W/pQiMoqmjx5WxnzVezCln1uUGvNEeVu5KexDVdUGZdOpyJzO4gaNnDfjIDkVqeU3NQpEj7vZoiE
dXbjAkNNhb/nZ7KwuUVEq5H/0nVV/eacJdZ5mCi+N0nXAtUzfirDbSsczo+xeKueDjLbBgDz/bqa
BIelx26jDvbbX4Hy2r603ZXvsrRqhq7AZMcF+btNDd58gQz5luCJZ1LnPogW4JnmshWO52e0dIoM
Pr1i4EKjGvOQQNoOLpVyJhZCCngG+MzBTe7XPJLGreojEVXHu/MjytMVM48Npmhq7AXD0iRllhK1
1BPhqKtA/hFx2rDtPN02t82OTPWvtaOoQf1ddZj5zpdtDIsHR3JQ8lj5FdMx+vYr8KfDnZPGtDmP
UGJcAxZwp6zlXr8YrtNHoNi2ZN+1Dt1tG1HDDfUIGy6OQ5Vor2ykn2up4dIn5m0mmSy7DBxulmoE
4TCqWImU8O7kXWawhwz9WUnz1JayFaHJBV1nEjSJgQyFkyHP7ZyKsnBTVElRGykQ90ES30AgoOSV
ijrOD6vrHms4cB3sPyN/0DzlfRBz4PN25YLDzVa1bxeCjiSafH/Z0NHuns8cVk/c0xFm5o9b9QIg
+EsDBvJVc7rtcIyO+d5Mt+c/95RBzb72lxGnb3GialeNfaEGuKNueu93H+tM+1hOT+vhCGJolC50
PV/Z5gsH68uIs11emB5GSAbNYkEGkQ9Dc6oMNcnPzLg3/7bg8s5PcCkyfRlvFpmUwdUzT4ZIE7q/
2+ESfqodKdvwssdNl2Wt8f44nB9yYf/Sy1S5fE3YA+rckge9rKpPIM5s9KEBu3ZDh3vTN79VzVtZ
yqXtoqALriOuT8dmbpVlplTMJBNZeavQjnkdP+VjtbI/FtJiSZVFiZNITvHNJUuJUFg2B1zB0CED
V3yhQfDvKgq1WwPlsfPrtjgW3UbcFZAgN+a7v0r62gsboPSa9CGW7215kZi3OmgNSBDnR1ra9VDX
uEcAYBHiZnsQDHsiVfQ2N3i4oQtBn4YymtN1P2p1i/yGXH2cH++f18P8mJ0OONuEotJVWhMwIN2R
+Cl+GrfwPbc8r+0d0ns3MH03kAY2yia7Qkxt49s/q6vfP61jsIvsP+d/y9Lu1AwJIV/RAHCgzKJr
a1KZ7Rpcsz0wlbV7G0R/tArhu3xljZc2p2ZKqMVaIJy+KcrTwKKmMkyPjyC947VwFUnv52eyNsJs
UQ1M1xIqlegQkeyK8AtHcWX3L13JaJ+Tpck677TvwtmDSgcgxd5Zs2Wn/PEgPOC/GeKlMG7Ca+SZ
7PdHHlS3zcZ1hH8tJC19GXo2O2+AvKbkQ7LJaNRsjA4JjF5a8U5cSA1x/NNJP9mcmLZP5+Qk+rdW
C2S1q1DvnNjABu9slCYh2qzkUktbDlIK1umKJpJUz7Zc3pqx2EpqvFHdH4Vx59W3gf63XauFLIUP
a3obsOkMjDZmjzixzQxR8KbJVNU1tWx/H8h9s+01lftsRCBahar+dH4Lykt70CJPRF8Xp11eW19X
EOHCXC9pO21EbIWuwn25q3CiOAZ2eHWskNe0zScMnl+rLWVn7+lQXKKnsnLQlm44IrTJyuqGKJKz
fv0NYzzqyCWU+SanTVOjieDHqROPv8byjyj+psSGgEmiSitnY0nsl3MhqbpBbcuilPd1WJWDoQ0B
fDs0QTC/fesIIcDQaFZ9GLFwVJUJQh60+z57U8yOFra0cl8s/gLypCl9k3GMnBfYmlBJERLI4cOJ
OtXofVhcuyKKMzcVJGhjr2Qf5YgWMNn02qt3YWje7zgsEhcMdKrn5aKx7+DgdoBeAshZTfFGGnkf
y/kOSs3Gyl6Q5N1UxZUgBPuyxYBJH1b0uL8fqa/jzxa/yCskRwKz3OQBbRWLK4xauoxKZTq8nt/i
33f415Hkr5+5iZEHalsIKV4ib0shAzwnr0zm+3X8dYjZBnZ7OWw9vP02IEVF5VGA24yyrV4VtKUs
GEM/iv5fXx1fR5wmfRL4FHNALEOvqw1SBFcx5LIqrld25/fYOg1hquizUYv5VuB2h77TK0yLN+B7
6vYlzV/8Ul05+su74HOM2R3Rg1sQC10oN2L14Hoh6BR5BxIADPPh/CZYmoxOjMF4gGfZNzOvse/V
Mq7QwhALeuQSLeEKGOvKIIuH6nSUabonXwUBRI2HX1Rv2obWmdWozSNaSz5CL/G1R+P/Afhccen3
o+JI6YiIy2hIMJe78KDVXfofNiWlGUVBO53Ud54nySXKTlVP2cQPrkak/Uf1UsMeB+ZKp9yqpeMV
/sqOWahwsbQnQ87mb0DsQ6CGoGJ2P0Nz1wCzoGFmujBiw2MAGwmaTohdSG/szn/epQOo0wnCWphy
FN/468L7kLb0MOc4lLKjZ3ciPcugKLYZlWmF8jdYKA9a2vkxl/bu6ZizuEKncFCSAa14hTZdqB0z
JBfciMrC6hNwcXYyRTaLbFf+9oaJy9Kickg9YVTHXSDp1zAlnUwsdrnXgPvT9ykyKCJC5v9hgifD
ziYoBmoqFsjobbTmpTVvy9y9LSERpKH3cH6gpQitnwykfP168RB2dY/HBSIjzV/J8p9aTVvZIGtD
zOJlLgQDfoE8ooPacpjBLpL7lRr89/SNzX8yi1mSKHh1KI4iQ0TAhHXvUCCQB4lUTm/j1HDOr9j/
56R9xrNZ2qaGktImRVZtikr8BRYMuTZsxC+borky1ADdn6LUHThwuBDBQnOKbvhQa3Qqzv+M5SPw
+Stm4Tup9DjTi6zGF/1XU37IME+5yU0onOfHWTwAJ3FltkE8I1O1IJuSlf7WDREoMO1BxxDLxBny
YKTPpno8P+D0w78+d79+y2niJ4G8UjIojMMkXiK9yPDB0G1ATqo5Nu5PpftVFeNKLFm8nmTIXhpw
Tnra0wKcjEfNQBCMaXvG6N91e+BCdr9WKlwcQ0FKBKg/Q80bAoGR0Z/8J4oQpFAa33rDZdEH/+VT
nYwy2xIhHK20C7nRXTQpQ6camq0kXqLFZ4/CodSx0ctXzsLyvDh5BkKXxreqS5v6GuI0Ha3jUgGm
iloFuJgGw/LzW+Kf9sy3PaF8jjPbE5KO1F1vTg56yIeZva221zlI7IGS6rgz0MMNJoLui2vs62iv
DeLKNBfDiwLQQKHSq0vz7lHaJAIy06RjiupI3R+zvKAjpnsw6lffY1Ng/z7Tz6FmwbJIVRUJFuKx
qqGHLxwKHQG1P+aAGeu9YO6L5pjp74P0Iqn/urnIsYNjI2O0paq8g78eg2rMxDIaGHhorSNU1hdv
TPYrn/F7k+LrGNPkT46aaRSd7wYY5lAwOcJit33z0JW/qi7aSNGxRqG4qxxPWNk9i/fPycxmEUxE
xc8N4AluZJ/jrXUPva+sxKwFNMzXmc0+mzsi11QCq6MRZ2NjkuF4Vx/kP+4flAcAkYtgHIq3+Kjc
5qikG06yUu9ZvAxUXeMPAcZUZzGsG3MN1DUdtIhMs7QM1DBE3ckzwRaTYs2cd3E9NRHvV13DQHPe
9hANoY1Gj7km0XBRVVuD4Hx+o6yNMAtkZYJ+YaqzF0UJXkZY/ZEaeaV5s7hiJ5OYrViP8CvVd+pi
WQGsIL6K6xs3E7ZWtfbMkqft9e1Ef470T5nwZNPD07IgPRK72vdrdDTr18xWPPv1CCrZctpNu4mO
Bm2x/DncNxvlYkQPYWetzFZeDCsnP2J2uqVqNLUaEYcN7jo24ugwpV4AUrvh1rjpEPHc/fR/wQd+
Ki7Tff1s4bN5X1wOK+d/8bY4+RGz4w+mHO3LgpUwAHJWTtfcC+nD+Z2zGKlPhpid9aKRq8LowMQh
F3sIkFBHFP5aFv1bOUQgs4yuzw+3PCMFx6op+/xmuYwKSxgWaljBy7ot0qvAeA/dVfTU8pw+B5ld
fkXRCf2AnwW1SXMrhh+Va3k7s0faoNYORSTsk/yxbQfMisxtF+Qw1t1dCKBaVnxw89YDwNm7ISEK
nZ/7QumQmEeL9X+Tn373ycamI+GqIGq5FeUecrZox6F4MHsskGKjoOVNs9mC2dHf1hPF5fzg/7TQ
v5+qz8FnISJDMViNUja0ee3flofxwKvzkFzT50UBDz5zZgdb5Uij8DrZIWkQX5uOvHJjTkOc+wmz
EFJ3giU1sQmDg7qGaj3kOcYRDbKkkbxVJUC6/cqkFxrOX1bcmu7XkxUXYLmlRcikobZhiwWL5i65
Vg7RPnxTfkW3CvZcVIgL6b+kPyALDAWGNeiC2aFCiLLK04oNqOEc32RbScWSOX9KELiU1sr9y5v9
c6zZRYqsZB1rHjlsol3WstNL5Rb1yBBhYTrb5/fQ8hXwOdR0uE9Ws09oNiRg1IBTobbD1IBBtsYr
BYvz4ywHic9xZufXiAsCUsvyycklVxt6Uo8eypfnB1lw2532xucos9OIqoSuDFOrGt6E4yIOYZbl
dSDlyHspN3Xr77LO+hsNCPe5dQ3KWfghUh9VAmvf9enu/I9Z/IgIyIq0SRWAcfPbRsFA09fI88rg
uUcoUsCRRrQTi7r+SqawuLYnI8lfv6FXSkI3YBy4MWuThqQGUdeG+Lxyfa6NMjsAuByjKxby4neD
bkI/2lIab+LucH7VFvfjyVxmWx8RHrnWW/ZjHf6qghuaI71wpWr786Ms5lYno8x2fdHhcGPFzEVG
0m/w1J0s5ysfZblCcjLGbMe76Kl6iTWhBt2s3yX0014wR09fgOmaF8gVPgdxOTr9KCrHtoLugYT3
HbIB7u/zU50C8LcAffIzZkeiVACJq0MJLNeUNm7rotIKlSVTst2gFW8ZkM1S1I+5Lq58yLXtMrub
JKX0LTcgKxDRH0rTeNc0EAtXMY3Trvs+PVyDyFQx054jOIoC8b9qqvh2iP4WXnUR56oN53WrqOgU
xkjoN79RmX2vkK6zXM3Om+qKTtxafrJ82P/fz5hfSm5WiA2eScyWoRCkaLb18NYAcxrHlRi3fEA+
R5qFlV7MrXg0GAnNHFsVLzFKjt2CbPri/L5ZvNj1z3FmQQU8OQKs/fQUzuFADS91nWN/ijLfVonu
1GAtkVrepp/DzaKL0bn+ECByhxlCsol9468CTqZJUKVVPoyIQUVx26flypNxbdRZtAk9ePhFxqtY
16CdoWAHJy5QYGgBHJF/h2wTa61HsYCI4I46WdhZ7AHzJKaJSFtEjMV7K+gwfgQkhJJsB1o+7m+y
Lrwd6uq9VLoRj00wXqFZHOoYTWYTBVtPQEozoFVZGNo2ixVsAFvVsochI8Gz3LW6wfIx/vwusyiG
npcAVICqT9T8EpRXSb/rmr/nd9raELMI5fbS6BeFQJ9PiD7yOEHkV0MWS0bCcuXsLGfrYBtMiUe7
An78603Z4Hk0tmVOcTAIMNNUC1TUgvLKDIK/NY4AiG/CgQ0QH5InVQgeUeXHv58rpSXLmByvIS/M
lnPMVCUJEJzfyH12HQ3aNdpWL21rPfyHYWQZtSgQ3zoJyNd5moNSqjiqMU8kNPNcoRQSgy2I1hon
i58OR2Zp0jEH5jYbR1TGOgjqhn5b3W1lJGNl+XdmRM752Sye0pNRZleJkJc6pTpmk1XGZqSDhxD9
FPteZBSSLChe+NOeH3ExyJ6MOP2ik6x4gAFvGAP7RPLRydDMMtkJuvhUVW7xMIHvVjqli+nI53Bz
LITswYrXTYZD0+IKguqD5ru78zNaDOcnQ8yuDd1LY03QW54UMrRl6Ke4nEyKr7/yKsIgbqUksLh+
dBJkTQW/ps0npNUeauMIs22QDXZHDDtaR8wvVDPfnp/V2jizWZlRYvmuynGyxI903CX4+EXGAe3D
lf2wXDo6mdDsNrQizN5yUo2Ncas72Yv809gg9O2gsuHoR7wGt+0mOOa29aTbj/4e0zpt5RdMJ+lb
nnPyA5SvOzJGXygfJ3pAEDlu8ab3hyDq0TkT7K6TVvbK2qrObkUpRAqHTU5ONSYXsn9oa+UGZTdU
CVY+3+LBPpnUFF5OjpnUoLFayqzq0FxrmoPvh91DOC5p3D+VriOOsX1+vywn5aaq6NIEuDLnpElR
rFvJbEgz0AOOEYhqevLz4hW6PVY1mfxbmzxTJp2glWxqeaaf485DWJ80EmgWlhS/01y/KvBY9PtN
hveHEO0bBdOv1SC2GJxP5joLYnmmGugyTXOlPxQLmiP2u3DtvXZ+EEucVWNQPIblgcUSikAfk/Ra
KdwhyHn+qy3vx/8tHsSVr9ukDTVJTjrCY5tj1avplYS581OF4CZXtLlGKV6ekWFYvNpV+GzzTakI
SotSFpsy3iM40eY3dfZ8fkKLQ8CSAxqjgLWcw+5QnEtw94IqKQ36Zsh2mqKhtfdfTvHJILNTTPaB
cYzLlvOt4qko2OgSTuxIP7AJB3klkV78RCeDzRbNKtBbsWpYEAps96RAvLnfyhhTwtNYO8KL/bOT
oaafchI0fOpIPH+4W3LkmG/h+yhbvzJ0xxiRUKgipAQVycI4I+xC21ABObVqpqxE4+UPqOo0QyWI
qPMdiQcmBgc9cB9P/mk1H0F1aPqX83tkMWKAK/7fELMbh8umR7JwGmJMD0jmIV1V2xKxvtVNuyRu
NMktPtsrEXn5O36OOrtmxKzKFGXCw2GBeWcmqbfBQQnt8wSha/nH+RkuXmkWDHqEKDTAgrP4VCHm
nnXy1DfonLrZV8G7N94gSek1K0u5mPZD0icZoUEBvHeWpgIEb8vQoEiQqg9+dnAtRJkdTbIzFO4R
fNDxJ6nblX36D/R7fmOfDjoL+ejBGmgp0FyT982F94Itk4MUl/SuXaEzGdnye3vZ7cYbfIJsiLq3
w91wm9v8xH11QXPMxq15d369lzbt6Q+arTfOlVgEVCRLhdZflqhaoWd0E8vBWltiaQ+djKPOroSh
xnZKrakcxGjpaT6Z36+k/2HUK0nzynTm6OmqkRTTjUWIV2ZzBQoI2Zj0LinX+g2Lqd/pdGYHscLm
GBVjvmN5VG4Qd90Nd5WTXQTXyYX/5jv48VzrdrxHOnKfXBXo5B7Of7ZFUOfpD5idSbNq0FgceYID
tBO752JAkIjCBMMFO9+7dv1t6T8jq6NIKwd0eYU/H6vT/59E2jIIM5RDGzC+Wh3gBI4mguBWuC2s
FX++RwLoUboKm4inOXJVs53ZdRDZ1amA3Y/GHvQM5Zh7vNih1KF7RLt4ZUG/z4vhTIQzFFhf4Dxm
wyEzEw1xCUFTH1BUzlzj2fPTgxL/xFzkIIGsUYZ6O2o/9MG4w2XlFT0ZUJwRSuwYTAdrehpLv0aB
+AC8EmYHSg1fVxlBATmNyo6SQCztkUPauXJ4KOO1J+103X8NRxK4nc9hZuEowEZ7TBpK3rkcH0IU
UqwsWQkwS5/xdIjZuoqlgExmDSC1NuS7tKGoBVH/CsX0X62Ks5kyrPQelyQ1JtYp66aQ5ynW7GRk
HgZaasXSWY/lLva3uIA52J+9hO/tAXE+PFWbjfiOzuEaU+Z7iJsW83PgWW7ljWDBvHK6nEVndN3r
Rn0wPjSre1jZqcsr+jnO7ASG6NbVQc8EtXfVyY+IYsuO9oAeod1sx5c44SVv/0Ge/VpbyQMWwGZf
ZzitwMnZT63RzwyDI1lpNzKqhjJ6PkbsiN1RzBy5xLgOXVz5RQZeXYJakh/Pz3z5UHxOfHYosLnV
vDFmgX0D02WaFkghul3xr1ta0kTR1tAQoUbxTV8m9TMvrvSES7exdqI/HhHQsiX8X85PZuErmhqB
zaIYAkVsThJLPaGTfZdnrmX9NuMbvbsYVLTVusPgr9yJCw1QCOciAE5kOomo85cFRiRGig88R3Cb
3KDebmdOZkNTjC+9J2P/XB2GtS36PR2fRlR5nYF+nJinXzdKXIGu1wqMV1Sxuexj0cG89YgI+z7N
ENCViwuvCXduh061Z/3rdyFDA0ScFJhUSZundUqJBaHXS7A98XhHwyBtt0LmPWWW8dq1Qr45/xX/
Af/NIihBBmUBuH6q+Q0cGFdqG/STfXunYEKL9tYLw/502xLrxlaIngcBfXKMKVIUSmvBNgxc4Spd
76AeosieQVu3W117qHJZOWAbfsyLoT36ZQcfok8f4hpHYTfSX5H6/wkg/T4tERiUNE3f9U2jHb1a
uLTQZKPkj0Os0FNFCK+kKMHvskPQvIsE3JoM7XEIVbw4RuNoxkP5Szby28SKk6vEKh4NbDpQvX1t
A+U+lCN/I2ZKcaXX/WVSKsOFUmMSXFfhxs2zQyr27hs6wkhHmvkztkBPoxmb/ILIuHAL5UHskRAx
RhqHgXccdPNJrb0at2up3Wiu4WJmqeQ7WSyusjRTd0mo9k7UZu6lHFMehtjzIY9Rc0BtGFmiZgh/
tV13jXjJzyJMmoMb+yjWlO86Amor2dRC5LZkhSOCd6wEE2e2XcuhUdRIACFQqbtcv5bEZz++sZqV
URbCFyK9xiROgpbwNxkCXetMK4hxglbiqNlmQ5rcInjrbxTI9CvBZWlCiob8AqhqWqBzmIFr4Adj
5jjc4lL1nHb+vYYGQ+djvx7uzh+AhTBmnY40S4SD1lC6gRcEVYsbXvqRtUHjdxP/xnF8JUObrs/Z
SbM0lZI3sAkR8vAskcDBvjFwyURBw7hqpI8Wp8TzU1nKHHgIQnEFziN/14nICpyU1IQdW30Ejv8y
aRHbOFuLj4a+1TbyTfQRC7Z/NG+qlULgwrNQAlwMTBwtMJ13++xmqyvN88OYIkxtuOavRDK7bSVh
XmzFSNf5UVK+pqI4Pvm91NqBm/wGRoL9Fl46e1HR30Q0cp2wr19rMX+zRv0dixjIP77b4LFV9cex
TSsHAhDpemRVdmb2l9gbIGAY9TguCca4IaGASAtmBFFjYYUNvbQXDfishGSEcqx5PpbiI6GE+gjK
M71FCb+l3Z9mlxqQ5vOfb2l/nI4z/f9JchIaAuxN7Mr4ajgBqzYikCsjTDtsvgP/2Rro7xvAMmaZ
JU5qBoBDg3I7DplqGh0qA5cVYOGobe5y6yOJns5PaQHWJsENBLBnKqiHanMpwVL1oMthBLkhqTvi
TWmnt+pGwpjrMrati+FHfCFddyuzXPpeJuRbisQT72N+zpJcqZJKJmHXjH2vXeneM9LJXfnj/NSW
1tKkOajpU8eVdtDXryX+H86uYzdupls+UQOMTXLLMHmkkUZ5Q8iyzdBMTbKZnv4WjYvfIw4xxOeV
FwJ8hh1On1Cniou8hN4g2nfSMUI0GRoQpl9hFJBCyLrb8GZpKmjOUSHaAvsNgnSoZk98PPeH2lDH
rj54TA+Bb7ppaLocMAZDHj67eAmDMmZO07NyaU75/n2RHIE6NMBZGUrd7sbC0mNU3XMEx2Jn9kvD
EXN7hjL7+PDrcCDT1RRYY7DOwZoaNrjf4VaHTi5Nf1CSerf3bfZIwgmbBurrOJPKZON4C569GMo2
gEV41VHaFUjQd4M33BlriB2exb6H8PpZPt02O/d2XlodF+DicqtaRkKocYJuJmo9SIBtIqP2VJot
BI/XpxKgfQh8jK1rpI5TPKekQRnF0PGAyWb/QILhBK5vkJ/K6PYOBz8hr3mXeyWI529/3fX2wSyO
5NhdQK4/dZFyFcR5amDWQ1Py1FUzKCUbnfWqGF2yx4jlYq1jdFTfD+d3exNXWQIx2hkFKGFy9Ghq
NE6SlaptdQ7hWyfXITTGMJvnQO5J8IdQWQiDZtIRBWqSiEwQNYNMZIrOCnKtiy0K673uWOY9xFYF
cnTr5IcPiIRBqZgziIn79/qwq8Hmly08ttdHCRRn4G2jJlgdrv3bIGmsB0Ur+Fir+kWpqgOkdF9o
JBbSyLk9taDHMHpuC/nI5EnPq5FaWsFRouWPBuKLxPIoM+0hXPicme4lvscwLbwUCFoAFPx+NawE
EtpSXyLWGwKX8HXXfbBgl+eAdhifunWXl1AncXpt4arMbuOl3cmV5HUuiS6E9KQqg1BN8VcNeIzi
cwVZ+uLYWQ6p9hAXT2WPQ2DQjKCctvALrl0sPhw6RBbuDkLqadRutkTNlQbnSJGepNhVrLsBuPZ8
T2LIBGxv39Dr4OK7rYk7TyRaNbIMKpcixeSZYjplX7q3Tcz4nvFejDm6DkEnc7KPeZgyTekhrRKX
R0OsoHRnt8SuOcCuUC8uIDSwFFHPHFGoy6DjSKmJBs701QgFKPvbBGSMIDhwM9+Drg9VqB2kCxs1
E1jDDjhAwegC3ser/KplYZeiGpA5uUhtX9nlLQR9fgbhZ42uR7ruq5UVPUlVawPHFrUQpwm9iL21
2oLnmaGV+f47JrsIXWIiiZbnTq5o4GjtIB0uOqWER09eOl4Vdo9G1xpgSijd5AV4+VOKYVRu2LzL
3iDSs4cGC1jVlOBdCsth22hx5IGqcxy0H95GYlII/gUUTbm2cHtmpW5bxnTBr8y4L7D9gPFHQuiE
l348RhcvYRdCFy3RgcMIICkmZ/4mlP+Ixiwc+JnLdWmGTvo1eOuiOGF43LWP7BDe1xtyJA/VwobM
3KpvRiYxWREFnSoRlJ9B/6Do0BwfloLZOe/4zcRkyxs9TKUowHfkD40t25bj37N1451LYvOFr5nd
GU0CdZwuo/A0fcUbHypBEpoGAFR/dEVuA0/umty77SWWjEyebsglR1Y1MnMZGOGyoD8FXS+3SJcy
UnVcl0mIMFZA//cx4++4OGYsAmmxzwB4qF0NFEyV91Ttemf1Cz1fwJs6t7Otu2zzETw/grPytXWf
fe8Q7sHte7Kenpco7GbPiQY1NBTYUNEzJh8NaRwZDJGoO1tCHTHcDma5bi/rjPPF5/61MPncIOBS
3Gt16kRZgMfsToFoSReAJd8vFYg01C6cWuBAkPTltt3rrEQBI+hYcDDBmHlVqOmltmrKDAM8YHx6
bDsVcpPJ2oAYYE8gFllrS82R68IsKlCYYUZnBNzfV2PpEm2gAzQOGlYed3JMSXWPiLF8yEJuSnVh
TWdcCCIfFQ+zhtGoK65fqdQhxzRSnpYQUPf3ZbmL4duzAhyzdoBBm9srOXsxAPimGuJ3sHxOkvOI
Q1maRxitK1H27dhDpf6Wlzo8s+fwwvdOYro21/M+1FrQ4rVkx0sDb/ISYfrcW3npsPRxVS8uXjak
LbIvnERGo69Y/RiI5kTaUweBUai2eKrC7SpBglztyvy99kGI1YQHiLtu0ZvZFYG1/odlBUYChHYg
xLzKLOEHMrlhIKivsh2U2groS3QLEezs3bswMQkke2RdRd+NgD9SHqnsr1rdAuFWBp2O+qWkX0lZ
rAp5AZs008tSdGQfiEYAvAfX2uQdZSSgTUoRGcvapwId8irzYqjssL4wwdLzBhZaaKluG8giQzwd
w1MYmNT9p9uLO/s6yWBCBs8deHIRy042OzXqwm87aCJDsM7pWH3MRaw7eiK91kPKPQhnPjGf7XkF
JvlmqCFchCHO2z9iJgpEKj9SVprA21wl9AEKCkOsYfkjEwL13YOBEKc9Q7X9tpm5u4MqIJI+sOld
t4Tkqss5sZCmpHm9MeNyZ6RsddvEDNcAnt4LG8r35YSMV9RVHe4nSqZOLzs5pJ7MflfHu3JYsRZJ
pZ1AXVlah9DUaeietm+adpQoFFxQyNDc2z9ndmGpRBHMYwAaVMjff00NgsZYhmCq00O9rm89LqDx
VG+7eKkmMxfXIp+WcI7wD7i1J8eo1npICVBgMrSH3nuCPz/S9Y9Hastry4HI6p16tBx1XXi/2etZ
Xf8Erfw/fKkpj0+Las40wURaAaQB+bW+jfam0FdBZXlRp2/KVFnKJcaYcBqYyBYqXbqKAbarNAnT
GQCeCAw40fRO5U8jvVDoBpZL+QYLUMrrxERTacELzm7lhdHx7xdOWZHlsuQmjGY89LoQWtQujaN1
scTiPO8QLgxNdlKq9NhSCNxt7yQxDo19KuzYLh/6fb5Zio3njw34u/BIq5CMmVa7IlpYI1sFYmNP
8r3cEx6zDRvkTJv6VU7twSl/ncjdV34KXeYAx3707WHJ+8xMPuHOoiw7UoWj1D1tVYUmJ3wIGoga
kme9kFZVyV6MNoMOdXSOq9+JTJ3Ob0Bv89UgcdP4DzX0j1ETjHJTZ0AMNBEfffkJ9SyAZpcYl2ad
1sWPmziUoDQbNdJ77tAG0LjMAI1AoixpIox7en2i/67AxE+URWaaVQE/AY1AVKM9Aq0iACA5QSKx
BMObiZIwEInqGggB0R2fwisjDlWu1kSUFJMjV19rY69q/7lUqxioYkCHBck+MPWTI9xqslprMQQY
Aqjy5rEPQapimw7BQh48U4iGHXCQw92h8o1C0Pc7qeFGppgpAXE+LfWnLs7ynd+DKBW6q9IawzrF
Ccp7xCZVQl+7XHz5CXsklVWDKEICm2ysi19gxtbvwlDrF4KLGWaT779t4i8gn4jxnWxk+/8YVsBd
BHYIbn/mRftg/Y6B8zd2MJ7DR2jjOtWO/WD9gkOe2+bLtZnsgZ51LRQNEbNozLe1vobkokWORkd+
33b8f27n5Ox+24RptFrnOcJuBA/mkXyZjyRw5bvIM93+S/G0bfJSqbb+wd3gSdpA8+OrWFvNwqf+
GRu69RMmgZyPcc18GPWgyD7e9g90XR2HVbenW/Ip7xqbu74L+kPPXwl3hNVGK6BQnJ/AEd5b9gvm
O7zbSzK79CqUaFRoPKNoOLnNTKZB3PhodKLE7FkJt5MSitpLONeZB2msLWNKAPBlpOmTdZdVzcQs
FdadN8+hhGYg2dR8S5fQwX8u69XiXtiZLG7pWwaHfBO8EXL+0Gk2hl3dhffBEcq01hpifivfM57q
1ZLhP8HRDcNTvDDKqwUhGp6FLoh2VpI5eu070KHPTxHNdXuQarLWLfWVxHK37hnkK0MQHBgdoky7
S6szoofaLTIW75tG8G3URWgl1H31mseAIOpca1vHDOkTryJpTVHLRg1PPyRmCL0+wqJfeip/KA16
WdRs3s2GVptG6sNt2XZfBQ3N57Iq8lOfGbJbMyo7DQforg6DhzJUxdoYqf3DNnkKA4RdUM52fMvE
u5rHP3gtvYpGB/1+xF77PDfA2tYAtAuC7bYt2xf05DXMKkCBmgfxe5Vk+i4lBMNltGl1O2tLsu0i
FbkggZZjVB+6HjT+fhKfgPximygDoUQMrLUNrdjnzIe+l9lEd1Qj2zIeZbmNRbjlH/2AyU6hR43G
A0IIwGeMyVFU4ihhVABX2ZhdvxHIUo74hUjxU7BhQVNynE3TBvVcJS3ED0kXQ5YSy50PPL1XjbRa
pSXwynJmPCSWvvNrjhwhr+RkVZp+uQ1CRXaVACpWYNTL7EgzIBRSNmDpYA9JAABRJ8dQLOqFsmmb
BvPTEjRxgY0uAU7s4we9rw+tmXUvQF3gxJZoOUFSF/qLqDiKDBSw4DGnjlkpkCbupQ8Natd3hdX9
hqws1EcjC6n1EHQnMwPPhZ0kFlS7BlN5aiE1Znc1Rhf9ykrx5FQWQC95025yYQ0YpdGQUxgU6pst
pNkhrV76pa3Hwn/O5bp57K0aNEAyKu+UDaD/xd606wBUmQ+5nmnnNAHlCmjnKsmJgCi7YwEzjkoL
RUYp1TfQN+qOYHZ+9E3pySA1Upy4Y66oUcARpdHYiswPcRFD4zphpz7XExfbY0DBV/mMaPA7h46V
i/qy/yiiJrFTSdtgMBloQJG8DSbr9wTD7xgLo8q7nmfczsOmekgLxdplTdXcUQuaDoUCiXlIeOt3
YH8K3GSI4ueio48FlZLXZCDUg4h6n3kQ/JQCb2hayTXZAD9VUp7c1yWRP8pasd4MreBQEFFSNK4N
aKg3GqgfYwZ9rayoUCgCfMwGo9ohVqDYGfgQyQWkDRep101btIrmqJE5uA1i5k0jYuNNTfPgyyC9
tleaQAIHgsw8TFWJU8x98MtIWW05LO0Ul+lU8vSyl48B5c/gudQdYag11FZNY6HmNuOqv92PiQuF
KrTfNhZ681bWblngxH3uWCRwWLn+zy/PpSFzUrKv9VJLOgHuDqN4EJpsK7g9/VK8PvO8fTMyKdmz
Rk3Q70PZRGihDMYQ8dMIiXCVwfh1+2tGt3HlVsC5OMaRUG+a1meg/tjmgQVMHg3Rno0xdCSAiuJm
u68h3dxXKtRk04WMfWasQ8HsESYO0KxCmPynaHSR5w1JVUCoVB3peWz20GzACHefudm+2LIN3C9V
bfkOzlVDThaduxcoB8c2f4USwu1vn4ttv/2OMS+5+B0d6B5qMQ7lSQ8QrJK89Niu4Ua4heYT8rDB
kWzLTVqb/ENQ/c3wuP0Xhmu5QzlIAeDHl/gb1ePWrlWxDSP5gJNEv9iu4uWdmu6J5KDF7/SMHdRk
7G5H0sPtNZjJikAsDepshPYGJFUmqRfREjjaUOUO+LXWEp5dlctrFRwufae5oa+sbpubqx0h0UOt
EVBeDIVNUQlg46dmxnHe8t7p9mw/PKIZgDluDAwqZ7H1N8rGctkPAXKIBQcxk2TiEyEdMyZM1zTh
vVxWmiFKDua/dJOlwaaMl8gSZm/thYnJYvaqHDUDwfNYiefGWhuFFwWLMlvjf3J1Y7FdI+Z7hi44
Tn3OMpAZIfL9AbV2SXrQtcQujCcTEEUJtAKNLYWv5XDPjPfbmzfrK/5a/jPqd3FqM7/yo0FBxdiM
f6spwqCuP2bRObXQJosxa1cvUT9frycwZOB8A4wGrb4rcIevdbLACwqCPxa7OE62xltb6P8ZOYnB
GeQQCkbSMScwBThUBeYd9Agzc6qE2MWA8h+tIDVu2GG2WFa7fqUw64B8AhunQVNmWqyUw6yQRYsv
albdIXwDSn2w642/QTF8hTeL29lzvRb7l9sbNzPG9t3sxNH1/lBA5QFmrcxO7wBzPSQraGfzVbo1
dsqGvS7Yu+5/fbc38W+qXoRx5sMe+8x7mwHqDVkHW7yBNrh21afb1q4vNnB3CqCiwHQAZTGtr8Vp
GCAWoUBvlqi/aqYbKEvI9bmDeGlisn5R1hiM18DFjfR1DUgOhTBcJi8VW5a+ZLJszE8bAk02TN5g
OkFRHkNF8W6v1Uzf6/tijQf04g6Drz3TeQHwdbgNT+q59RK8s7v4zdwmdyHxrG3mBT+rjby9bXeM
vr47re9mJ5USqxeWH1rAvQ2Z9BJZ0gbzcGtQaUEVQgP0jweOyekJYcGCy1rauEnWhAmQoWcxVpQI
I8AICETQu5waTmBG5kJcuLR54xJcrGxKAsGyGGXLQGkwatEfOvLf4VHfVnGKFil8SH/3LaaIKzAk
lSy9y3O6cECu44HvJiaBp5zGNE8bI4fLxQhh5Mrhe0cQiMlHaTEOXFgxOnkulbJtFGWk9TQDMrhB
EcmbsKJLR37Oyghcs4C9mkHSspwmGZfT2qnLM9ilYr5wtOeO2OX/P7lRgRlbg5FlwFO28TqI1DWL
P7Mmt29foJk5enWUaoKLQ58LfeLJ8So1tR6KduwixMwtzA99aF8CTjehX5wwrfcCGJNTlKi9QtT6
tunZDxwVVS1ETfSqwQbqm8pEtQ1CD0DaqLFsS3lu60tTj3MvI2ptkE4ErABP/cRDFEIwEY1PBh02
PvTGcn+j0ZeuW4h3ZxrSWMcLOxOPkCU0UlMlrB0BaIZlp2tgfwGxeQ9tKFEejCV0xtJnTbatrppe
1UqoAo1KvIkWrER57ONVuCR0tfRd07RUJjmPB4Hvig+aF9z5J+blR7136iP4EJ36PVlwd7On4u86
Tun6w7Qw8W2YA2n036Zo7lojdUUTPd4+e7PvFdJEBeySUMC5Uj7oAj3OytyonHZXHOSfoSNvKszF
nQ2o+vw6kOPwKb4wIU4WzvzstmE6FWNKiOcRf3535nSUdwfio3ba+BemdmwW4pXqm2cJJaLbXzjn
cJF4/c/S5DxKkQHIJiAJ0PA90vaojzVYyI/T0o3TpcUcD9v0Fb60NTmMZjxoei1DLMwttsb9uI6n
+ATy5ldtC04yCD040Ur8bDfxTtj/nYQY9+7vd/5pUF48j0VRWaU6DjSUmuboMdvKyauSyefbq3md
ony3Mnm+OB433yywmoL/jJmT1ocGwGydOGl8aEPi3rY275QvPkr5fkxY0mRGMaqvtRpQlacu1G1U
wcWw6URoMwVF9HsSdwutmPmzqWOM0tT0awRz3KlGEim4eSLT9zJPXdKxVeunrsWXWAXk+RPz19b4
Wy52LYvlwUI9vUbjyXf2+oH/SikSPdc8FOA3L9bPmN/mdvjcvqoQeF5Y3XGzro/rX+OTS0hSPaxl
BcZJs8rYQS9eefLq+5sWRVcp3xr+ISpfawyoL9iddW1ALGmQtTet64a9hXE+FPZH9hjqyW6+AVEY
uosb6Gy/9qfaw9hsv16Shp89ubCHySmojV416CMmM3VQ4sKJCBhl6VMdaHbQFate5S4Bo3bKMu/2
d859JjoKI/b0j7TY+PeLvbWY0IK0xV3RFbfi6GXkawt9jdtGZtAPAByAoh8Kl8DdX43jNqDiZ3mC
xQzfGxdFU7veF2jk/KBuvo7WbAsOGa9eF3a4I4fezfeoPe/V0+JQ4ZybBfAL2Hg4c2AlJ2cpS9U6
JhryHkkpHDP90YjKhpZPFZ40vsRYOLOwMqYJAUYy4W9Qvfi+sEYyMJBL8cLxTeBz2ElkK5ovaVvP
3EywN2FAF2B/dOCmDVCgXKM4aHI8jAA6xXnmdumbpKa2Wurn2v+dALLYMHnhBZn7MszOYmoRHC7A
Kk4eEMwZ1qgAwd9RhtdC8qpQ2Jq2cO9nboKMQqSkQXwSXzfN53UWqzXGbUDKgtksfThZ0YMwMbPo
iv4rDPsFWOTsJ11YG9OHi1sgJ4WZJtEYd/YbnvwAr0durW7fgVkTGKcG6wBweVehu1RFfqJ2+CCa
dU6FFhBy3zBoFwAhM3kOtuR/VoxJXyLISEJNkiL/LMo3KQMaxALN3cJqze0NSi24xqjdAm83abu3
WqBqcQMjWpuUXsaObaq7Sb+hAiPp+lClnm4Nv28v38x7N5Z1QKgBNcuxSPd9h/yWpgJEt6jvEK/l
n/lw0koXsgkLnmquSIYmP3wEok1kOlM2DeRVAZRxUSso3lIPtUzEY+/yXeGl2/wnr+0l9MqMRxrx
AyYOugEs9bTsqI/VVMZGQEV3QFkO2irr1HipU32lmv9dzRE0PRe2lO9LWAfEFF2CbRNKfod2q0d6
ZpPuQ6mDheBk9qsw1g8+Esx2alM6KbCHm60wcNaD9EcgVsIs0Vk86dUH2skLGzbnAUcGgf83NS1H
M1kvuByDmysqJMUWtXGXhNT0fNF+prH5JRfKUcvUNwNo8u3tEzl3Cy4tTxx82efgfy4A1yB41ADG
ScALDig5z96K1MVfFjoXcxcAVXDEe8iOAfMf/cuFixrUlqVURegsK4FdtisKShN0NuN4AU81ewMu
DY0/5MJQPXTMQCe8drh0z/NTFryXwdroviLtZ9ncN9XOGI56vk6KhQr8XJiJlB8fpwFlg4H4iVtB
3NOiewuupdYh6EB7xip0BXVSp7bT7TM5dl7xoKxSN3nm+3J1ezPnvLOGmZCR7gLvztS9xCEvw77E
A6DEr6Q9kN4GkOS2ibksFkxHEAvCnL+JnvfkwOh9X/K6ww7qb5ZkVx/hWX5s9gBHZPsBg4gOI455
F+4yT/+H+sM3y5ObD1J1k6sDvq7RHguOau8JZFJq493+wLk1xEi8bAKHCE+tjBfm4uBIQF9E3EKQ
zJvUK2u2S/l7UA0L6dbcPaAgS8AQzyj7Nq0XDmjfpK2AlUF+rYtzmGz6/qVRF97RuaRu5IpCjDi+
cFdjlHWBAnkOklGostGdlqhnmb/HFWbhU0ilgTmKKj9Z3j9oFftxexXnXvBLw5O9alnFmZkiVIao
lS13jxY7LxjQxv9iklLh2wDnVjGKqilT9ywFSY53Pc8dMhgNGIlDEJKbYK6xh1oClbYKjEHDreA3
oLLof0mlAJGCgUFSw7ApAfE7OAG6u14O21VXmAzaqBxrlKs9pmg1EGOtM0uqbdPoySYUOsiVdN0H
wUW1l4FIsRN1AMCZWwiCSDieQnAj62DeWJkRkrhaKeQTiIl62fXhhmo3h4K1U7HhWAXgrKiVSItt
M0jFXglIErva0PcPQinlVSwpm05SzAhg9U7kgHQF+ZmADmXX1aQDtiwg/ibRrNiVC0bPQkaPqA1x
+9Qk6w2nznL50whDZLZ6H6gIasuQ2r4cKh4yauoEPdfdoYpC4fCiUD+pNED9Sk7oo68Sch/FMqRo
A3j+VlaTtQj8+65ufK+Cxs2qjo3QltOwdaNulMdVgzxb1ZVPduFQALZVV6C/QcjohaHRftTwRK7f
tI/FEAJRYwaY9mapDwgCtzyi8R5KYobm9aMuBDBake4YSvNskcG8y/DhTk4bdFO6sjXPVhCQM0dT
1W1hbYvoMxplwvgRHFnW2ZLNAT1OkZWb6IGvIgd8qfkpDoNuxfIYWuyZqgHCFRjxqqVZ7mVKQhxo
rJSbmhjhmkdJuBdMV129RXoqkw6ALcz8Yr4DII0ApehVbiT1YyKR4BOhxxv0FH/K7RBsUqWRAc2p
wRBmDHlnV60muzysQowBdb2T8mRAl8YM1gnVBzfGow5gClBfNmBP5irmlQqV3CbYiRi/n2T9dpD8
ryCzmnuU/j97qenXmNEH1osV2ckHsOEkfP6pGb2yI1lr7HGz36KcGVAN1kI0zeMXIje/DNDbQTGt
Te4LA/iPDPyUdzRo2j1AcszVeFl6it991gZT79LSf+K9Hm5aOdFcVg3ShhkcYniNSEo7jMDIbes1
y2xIrD5ZQWykdgs6WqdsIdlU6oDTO1rSU09opPKs3PSPCCSCc9QW5UsQtMFajXzIu4ZAXEdJjPn+
Uqu+xFDELmiTchAb+GA8NSPwKxLW25VZPpCmvJO6bstzApEdIgb9Sckb6MS05CfQbrET6zHY1sEi
56RWBMlafxgDwKp0C9XAHaHlXTAIDWyDyWeps2cN3VuMkGv5Tm3Kc2mqDyAtKzzwHxDXxJCvzQ3o
CUFfWuyq2AfszTeqlRZlqj0g8/WCKuW2pkT+IR2KxJPBE2uHnEK4Vs0O6CXguBV+ePL1Vl8DRoim
PtMGr5GqpzJFZ9WUs/c6b/RD3olXWS6KHYivmoOEFu/BYmW6pmrq32M8kJ5bX6o3IYYd7AqyA89W
VDG3zIMCdILN4NbQKnOZ0tauMiodB1b8DjGoftUk0U9/qLpVoRkMGA1SrrlBBsAla8mjVgrRwkbU
0Ypl/pkXLUYgwP6fbKGfZP7Wg1r6qWCeH0Nz+QMfksjNce7dPO4iJ+qNF2yy7uG+V3bQmCZKjjHE
2WODAt+KEmEp9GKV6JF/h/SvsyNiZV7O0kcS9odA7qEZTom0kWSAWLPWMtektR7LKMXtSNI63rKY
3peZjkptFW3VjPwmrCUe7eUzQb/dLU16FCkVkJmwUEcB6/jR0tI9FQnxmBUHdlJUJ7SyIb6JxM4N
pfhsDXHtAaljblQMjkF/TmrGUf0YUylcStaYpou8PE24O5SyAHNVG7ttm1HATeJe3HEVBQYjkAqn
yLBh0NMlD2zorBSD/xFZZzoAjhaGwl90huk/P8vw/wj1pwLSF53TZ1C61vuYiDcr0c4cRCmninDl
CxrWvQ14t//KBVAw9gBhDvQf/TMu/pEGUHcY5Fp3cbXMpzoUCQ61X4FXrwf4MRjMR8jyJIAtNpa1
Bg3tV2zm4lWKwZeh9OJkGCATlvWy9spK9tmub5vqt4+RPVfpGXCTfQLOgYq6lNQ/JT/CNaXs1YrM
zFMyNVrxCJFaWchgNWgFtaUq71fQE0r2dYchIololpvnlQYfJKuHXhXKM9gmUqc1pGgVo+/0JKz2
nlFKvJqT/q6Khrs+72PHxCla6RqINonmBytdLnVXBBCrUxkxjpaRS16ng58iyQDgdKDDS0CdUyVv
SQDsL0GXey0lpfwBgvmtqRVADKaRMTypukh3MTU+Om6JvUCqXkJdCf5J9an81FRKseNGwtaICL6E
MCtPrvqfRc3rQ1D5IHWMKHxXpnzUPnB6Gs1APNpqvYuqAqRqVR8s6AiDEhJE4NRGf6RrC+ppKrtP
/dba9r7+2irRUevwVOhqsFAkmsszgVpDOQAkWihgTmIlLvtS4Eeo54nsBL0g29cf9V+qChiqfTtm
mg1tLwxNUpPQ4IPWjYCJVAI898CMbZIsRM9ziSzGCvVRmQgD49NWWiqE0ssGsgNmucCY1GJfxS4x
Pd48SNlbbi4kPHPZK0KKcT4JA7lXpdAkKSvJYmhYU/Jq5o8ENLr1Qe7XyW+Tv95evLldujQ1yQvM
LpcrC8UbJ+lRBf3daZETypkdq3cNWVjEueAZ/XHUJHVAma64/QqByxf1aPOrQmzMSt0JaUn+be4o
gMAeMFmM0qE6Of79IsvJFBFH0dg6btpzRtwcfKI/b6/XzCCIigzqr4lJBs7TnmamhK8A+afwoo28
Eb/rrekOO23rr6LQVT8yu5Vs83GRTHZ+Af+aHvfy4usUYPVDwI5rp6PUruvGkzGQx4vBjvvmmOgg
cs6rO4UGXoP8mAeKnSuAw+tfYN9dKK/M9bK/rcLk2FDwkEbFgGNDoo+g8eJ6R9tN2bwM3OvTdxM8
80a/BfkLqx7BrHV7C2Y3GZzEiqxZYL+c1tUrJANyp2IHLF5BRgO8sBokKhEe/YsZNAkwJ4gO85Qn
LwrzLK2CHBWBIHYqK/YUrfS0YYlleWbSFTjxvwnftEimRqrcd+OZBSnxM3cam943uzskZFvpH6pU
l5amNY46kTMpHEkUodTUrUL9vsD7Gr3fXrfZG3Lh+Kc4EV3NcDEx+Aj8Rr4PML+zAfGfG+xa2S73
gP9XX/GRYIg3e+iWCgNzN+TS9ORYKn1r1HmNtRSflgTv7HU7oNTVdbKLXNNrU1vmboOpmh+3P3m2
7PH3BTLG5+PiYuZ1ooSgrgQKFglkjcNv5u+ROIts4drNvQsXnzdFkARd35Rmjn5grLyk4U4ST2G1
EtkGEyNGs7n9TXMPw6WtyWEhLQdqKoYtDYVMyQicIUiORDYdOSjXmbHUtpit6WBq/n/XbRIugCCl
RdcCHqU3ExdjIQgfwfUphve2LmzhZ14ZDe4QgfAj6h9uf+q8QwHNoQoMlWVMiT51FqKxMOLPMtmV
zAPktmj767aJuRMCTBP0ksALgId98jAxXx5yH8Ntjux/xFAaR28u61yNye5tO7OfQkeWPTy0qJdO
XifVAlWPYuFTsGiScu6KF3jqf4i3EANJoAxEuRvd6e+nHfpgZtdGcIwoY2CA8Mzy9zJfcL7jjZlW
wS5tTC5yoZOYsR6nr9RCp5bAZYMp6k9kBmF+Qu9FL/4BsgH2vBFPoMAdX8G+FeTXSPjwtmaglLKk
L4N2D9TqTmiN/MMOXRgaXdiFrxgYg/ymhGi1zeWHLB5cjRRr0fkLmzR74C7MTA4cGCqsSGj4nkJp
6m0dJl+VipG0wcx+qo0aerc/asna5NjRJC2NYURYtuqu1J6F9pVBTSsNV/9ixkQApkj6OGf5fe18
1P0Sazzdcr8CVMjITmXnknRh9mf+Y/5amXgiHbUEueZ4RKxa3YcEgEAOVnf6O0uXZCdnLWE8CJyV
YDq8IoaqkbUM0LpD5sJPRQpSNtW0s2Ft1cmCW5gNMlAs/5+lyX0alIxzFC0AmGme89aR0jVRtkrx
ghHOAUOHkrUKas9HlnZ7w+YekUuzk4fRF2qn60laOErxFbe/wM6mm5Dl1VeQjFzoe892qC5sTR9H
Nc+DVK/wiY2fHWrrnUK/u3ge0FJVst7tjMhOVZRZzdgWtFhXWoX0QKybVF1XqLFbllhlKYO0rbqi
ZCmWnH/dLPhjkJshO5nO0zWN2acdwcltyh5sFglEgxqvxiRLU2G0rjLPWpi7GGF46IdwfXsP5oIG
0I6h1wsuCtAOTS5NWvthqkt4WGW2KjPTVlJMYWNCnB6iZh2zl9vWZib2cJIvzE1uT1ToFQdj3khl
uCIVKlZi77PXEhwIvt1VIAh/BFgdXJ4ommHc2FGirUUXHo+5KPDyJ6jf3YQGNougHruxdX9OyYou
Uf3PXtuLT5y48JIFah4orHD+j7TrWJIcV5JfRDMqUFwpUpXW4kLrrqomQQVqgvz6dY7te5WJ4iZs
eg8zhymbDAIIBIAID/chjkGB/hg3oZv9rtiv81MpWzghhCtR0ytNj5nsowdSEG9MQVSPMrq1z+uN
SSSXoPUQ4ToA4aP/iegicii2mKkXNQ6mzt2Oxrsyb/ohSMi9k153EypPwGq6N1x2zVwf5H+tEgET
w2rAp9gCmlfBWpAiL13Oi5ROUPJDlPu6TAJm7X6Evtaliox4C8D8qWsUUA/IdBQ+wHms+9qwiSvi
1YbkNNTWHPDIiqh338+pE9XLCyi/LEA6fOmAikND1WJj3DNIdB7MXX4XSYxKRuYK27xz1QFYVzg9
bTUWOs6o3ROl0aCblcsaAcy1RTsen7DHBzdC5qpAP5eidu+NpaU+am3Q+C1mA8xXEECr5+4XncZL
0GHVHwUvDjwqH1CNmgIIddg+hNhpOBuAplEFelt40I8+4zZS7Yqiv1iuovt8aD/Tdrxk1fA0200a
gC3tD1ofdJ/q0T2lGQTIneIiAvbB6rJ9Tpw/WkIHyDbYQ2AU6Q0h6FBFn2D6oClGsqlz837WomQX
EbQLT4p9mc8891q1fiaKw3fMmMsrXDsbDvoGLd+d38qyxREi0uAC7Kctlz463ejKZ4+UfiwxsQoN
WYivQTu2vDLE3BcbdGQSEjgA69prQujVVKBo3NDbuY3BGhW92Y6yBc/s/ZhFqMVRrzFezo9y5ZQD
MgvqFsslWiU/oEUgsqNkNntAOK2LZgZMQ31ya/BP7IkFxo1NHAeJJiXvWubu9KlwYlTMn7i2Vuc2
GrT9Pj0478or9fJkmzxUuy0gq9sRx/4GhbT0oB36gAwBrjmef5ARs/58r5x+hLD7CiWPeGMDl+OC
KH5AufxQg6Xa7e5BmT+ASYUTSS5HZlDYgl2rdlNsk8WjSszwgRfzRlWQFtReM/tST28URYZG/nns
gbHKBTZmgQHhMiE4sWI5dVIaHEQE4NYY0kdeJgCAbud42pz3oxVDQPo46CtWUUr6wYvfTBUkZE23
h37ctB0owsn4UtCADhI01c9daYKXyMKlGOyXcFrhIQsqhYajgNb7c3rJ+iDpqgAsbP75waykwyAO
gd4sApzsCrKoo46dTRasREYbZtZlDlL/hWZkmvXAbPPLOcrRXsm3CbhgstEKoXcDCjg96HErJaO6
jcYHrZfhudamWMegiQHyz5+kn6gHD+jxwloq7sHJtmSCvtR8yZpof370K26qH9kRj/dMt6rK5FGP
XAFK78tM3+AF31oHJTH9PLtwmCN56vx8cpjgcV/kg0Dh+ZOCUTHauGYqHfw8zgPVrtHP6hOyKV3Q
Zkj8dM1/jk0Je3CmZceyEaaqWUPJ8jCCzGaQAO9+XiVOhyNsOjNVIcbkYqGieTiMqFCPSSkJJWth
G1MGwDBg6hY6MJdFPEpJ4MRGY6HeIGvaP9njpeaiHec1Urd9ckuhpgjGDyqN2msOeGRTdIyoc80U
wm/It6CMVnGkGd3oQiHFlkd8hxzWpizzjT0+OB2Bara+zftpHzeA/DqVh3o52gAdUEWX+8juoav2
npe/SogQqTr6F9TkSqXO6OlO5tWTK9nP6x9uQ66D2EsNQggazdBjFtMBaWzQ+9x1NVSciNJqf1x0
pHmFHedP53fQipPBlm6C4QyMI+AhP12cGRRIyWgjtWJYuwxi09be7CRxcGXLLMNBIw2iAVKgwuHV
8iiDji3WIJmbF5VR36zcgJu3alPeF6AHOz+gFY+GNTwzCGo3ui22yYJ2JLacHhzmepJfNLjq06m+
P29izaOPbYhI+9nSs6a3wR3ZjRfAb2nchergg2aHY5eEuEyO9lUq0675eSlG++P3uGxhFutar2mn
MzzXci2M3cl3KCYze6wHdzMw26/SRhJcV6haluDw7YvLJx1tXKepIkvvsIkYCRh/Tco35Ew9ywys
2PIAmDKanQqomGFWftt5UbulCiCTXw1kJtDBRFVJ6F2pCp5+jxBITEXLwAGB79HAxe/yS/Afe1oU
EAMX+zy0o1vgr1WopavOU1F8ZtXj+WVfWYHj6fjRwMj6To1mmDeU+T5zkgOvntDxEKZoGVHq3KON
5Z23uOLLJxaFNa+GGkw2PeT+gMgJgQy9nuJZ5strR+jRIov8Px0Uw2m0XLsmd6iv3DEpNiBKtX14
27wByMdAchzIQqT+k4CYA/ESbscPWeO43jjrn0zNvkaElZA36ruBUOJb0KSBlgwFX6gmCVZrHoAU
AvpooCAJrLYYrSb8dyfSltof/UqQ6gKGx6dZvsvKZh+Zzc5w1QfTuteUDvUk3HNq7dBYRJLAXUll
YCsefYWwLzKFzlFvA/0fc3phjx+FMRx0tYd4dham2R+8FoDicT11KPdDle3+tU/AODqj0MSGaqso
Q1RqzAW2asQjqP1dma8m2Z7//dVoffT7ywF1tOk1RwGb4/LI0sEpqhaXOfc0oGPZreL+OW/p/1jN
76EIZ4+G5sNYJzDFZggraztQ+3nmhfMApQTuV/dlGsh4aWSDE1ZOSxVrhP8gNagBSQk+rbR9Aaut
lw7viRtKhrduDIK1BrrLFons05mEdDxUDJvl7rE1Am033t8wP1E9EAJ/xA+zbwftbeWb6EL8fd7w
Ssfl4p/fhpewcrSEelwZU2KgmqXs3N4roBp1Fe9MsMXqN/re9PLwA2pZm3l7cG6Se7xVUzAfyJI4
K/cKKL0iV6CiKrDogJ1+Q8MhJVdYeDa71b5CX8WXhaNDMk4dvyE8zU9sLN9wNE7W6LlV4vLod9zy
8xqANSBs+9G6dya19Ppqwc6i4NvkQLCYqBEgN6bUv9Qx2cVV6s8GeD45pILn+ga3q30K/KoxNg8O
GaAF6kplT1dvdngFQqgDPQygMzj9Wo1M6pQTUGzXVh/qeAjWqG+29lU7fJ6fl5VmE5yT35bE/GCe
KMUIuk7M/Y6OQW9u5g3b6m8RDciV9VDe6/v4Ujvo3izrNfk/LOMiiYZfFAREnYWh0yzbzKAAYACB
CN6n6+bWA4oYCPzP3LPv+ktwW6HUupGR1qwelKh7/MeusK+HylB4m8Ku0/5unAe1CiRTuvyA6Goo
eKNZBoT4LhH7kyaQfLuWAQOqb12ZB+u9Y14HsdcALeFg73Kv+B+W+9ErKhKJNPuzspeQQoBdDQzE
aCAS4mTfJHkfxUi9JcYlEAqdcjuPsruezIYwg3pZWXZNcb3UrWE3RtwzWbwpof/juMV1ZnBfsapN
V33N0VdvfCGHgvo/2Lbxvrb6Ynt+tte/BW9CAOEg1yiiGfIoA5G+jnRmOpjhjMJlUtGw6PPNeTMr
efTlSv399hECdAcS1GKYWhyl5ua5D3b9IZk2zeu98uw0IW3D6jmXPE5WYsCJRSEqRlFdO07M0cBE
+TUfoDenD4BN51sg5SWvrtVJPBrc8vej4DhWFdMshu5S26nBaKd3DiAuwJwjLyYhMFnZfCeDWgZ9
ZMkoKzLqDiKtqwNfBrbhsmwkJlbn7ehEEwbT6iU1cwWD0ZLkyW166vUszX2widQB0wrZ0b06d0fm
hBHZGNIAnjJUjeY9Wjs7YKUHyYhWAsrJGS3saUD29A79jkCg9GVYoDQB6g4LBwKzDzEIPZTP876+
wpQP/QkV3CigbwRyVcQ2mKai6n2G8rW67fbFNto+fllABGzyizToUy8K7DC/jj+Ki+xPvGl38Usi
GfDqo/n4C5bT/MhNUFdpomjs0DlefJo6+IBfSLpLe49xdC9c8sR3BgkWZm2Ojy0K+3uK8YIF7h+1
4urJmg9MG26LlAGgjzdrH/mjtCF5zW+ODQrbO0MvA3JOCFz20qk25EHd30W2TMBSOpPCbhgmUmaN
Bd/JgWFLlY2BjnVof8UQsogORYkeKz+TqcmuDw0tnv8cstBzPV29Njaijtuw1PGL3Ny52l3c/0Wi
ED4KvhVNQ04bYPhTG4WWlVltoHdLU9EPlzYhA5nztJ9oMOtv9bQb6uvafjy/MVZ9BPcGVJRwZQYQ
99RmXzLQik6orHD1uWN8B4Zqj5eXHEQGUxsYye68uZXXNrJSoNtFM/CCvRemsVQ7PelHyCQa2nOL
veCArJVGZkjYpkenXrrJFTM8b3J15VAvsyx0HoPRXvAWxa6HdAB0GybRRz30IJTRd+V4d97K6mHq
HpkRYiaNChuFVFxSzDxAvSig79Zbv6l2oPm/yphXhu4jqDMlRmVjEzzGrSFTpNV4DOPC4j6w1qMH
ejVv2SWYl/Ac2Ou4jfW/NUlcWV1EA+2skAFeNIQEn4mcrq95Dj6KMWdugDclqMjK7q6L21eqj9c9
1Jn8vBnmCxaraMeUjHlJ+ghXUWRSv60LQUYrqVo0KuAtEMs9zLUBmvbK/qWUqblp0Bnpo4UsQYoK
LZNqXqNB11S4F6XNzfnPWDuR8cJ0F/YZ0CqKadbC5mxoBgArOs4CrSDE7yw3bEcdnWFMk1ybVpf5
25iYb7V5V8VFCRcm7eTP5j6ZtbBX/j15M47Io4kVNsqAi2geL9dsw7lxhsdxqZ/9zUDwLDaQyF3S
00JCz0B/bzzxpY7bgrhZf0lL6mmSg3bx+Z/+8W1DOGedwil0tVluFsm91d6wKYyNFiQ9PrXfzvvA
6rIcjUbYBxl6qxVaYVlGBnEG2rha0LRTEjCQSknipsyU6PSNhh7MBBdnMl+4qIkgr9/WMnqB1bMA
pVSI0gNkgM6y07NAN9KiiktcZGsdKnaBUQVKFe9ndpGha11V9n8xe9/WxFd6PU4omSyJtrFB8dl+
ZhnI5p3n80b+gWX88IYjK4LHOU6ag28TETJ7Nrd1qH1Ed1HmtZ57k/3BemlBvqHbCPQ9HgAV3TNa
jPbOR/cneXY2NDj/Lash4+hTBMdM3D6meorbUY4OW3NOg5b8tp2QGTJDizOcG7Pgl4kOfjhag0xE
Hd4q7c5Em/n5kaweAEcjEbwRIpWuNo/goWizg1NdtvW1i1yK5b7Z5qsKTHRs/43BhfjCxHsYvH+C
ZyrmrEHhowKubM51fypyZ+O2AyTreHRrGOwqA64T9Uot8nPaMwn0dXXdvqOv+Bwfqxp6IeAy8Ed0
fUf8sWn/1Pan2jycn9T1a+2RneU7jh4I6JEl0VTjUqSQ6iLLx31J6JazZ7uFaN30DOZqJASeexRu
zxtejS1HdoVLxNwZmRrxxa4edg6/o4PumZEjmUWZlSX4HI2uzsAUQCkOzAmlgSxN/BrwbzuL788P
ZjX6A3kBQmINTxGxQjJ3Zs3NbpFwdq0Nscgt3j+e6eRhPifXGfojJZ656hxIioH5DW0NP1A7jqIV
rK6Vxk/dN1MbdlE7XTl02NStjJxodVcfWRI2XRNrHdrDF7qsqt2aTf4W4RFyfvJW9/WRiWUNj9Yo
chqzQdcfChKoLOo8KNUMWL6NQgH5az1H9UELct6ibPoEn8fdCs/ydlEhpM4BOITErnemeptSycVj
fWSLvgFwcyjCC8dAmzUQRHKWZSJ7pQ+ReVJSy59r1OJRMNtR0ksMrhbJloL1fyzqp3OJPiVDsXoU
ybTIc6N3vb1PFjrWEFVcX63CBuq3jnnTdG9/M6HfZoXY70x9mnRQ9vR59Th2AGwSL4JQHjJG5+2s
ANFxW1xIgkDBivuc+CCmfaeBBWdpuWoPvEn8EUeomezm9NrpoQr27sQtoHn3Gvet8XF0D0P5UuAv
579idbd/f8Q/IfXIYU1qWQ14ELDbQT5GL2Zni1ItmlchshSH502tbr8jU6IH5dNMxhTj7dNny75x
EZTPG5CNRXAYyNOk0JyK8SZ2Y5/ZYVk9pvQthhCsEcvysLLBCF5iJq6j9AvxPCHvo3MTD7L+qNWr
5NFsCcHKHQy2pJdxZkYGWH7oO0izKJrypqApqn2LnBDvyV/dEo6MCuHLMVsL8AiMykAXp5c0naeM
g9eW9LLrm8DV+/cCHB96bD6eX7l/ni0/LlxHhoUoxtJyItTAaPUret97/XsafGm7KPgAq+FWv2F7
GryMF/YebVWeNAmwerAeGReO76hIFC3OoLnDIFqElOqe6I6flfb+/CCNxf/ODVI4wM0urnMol+NW
uUVyKN12G+pZ+99NUPwmnvE5gbWueokUzwnovjwM4UcbjG/G/QcQChu2z/0xQLe8ZP+v+zGKUuip
AJZVzJiZGehQJiRW8QJ77oBkVV1JOF0P40v7+P9aEEZd6G0aU+Qw/Wh8AhTArK4T+61uRyhDXsC5
ON84vW8bwfnJXj0Wj6wux9lRXBvaYmqIgisnV+bQqZ3t2G4t96BwyaVsfZv+d3RiU5fDgYyBJBAw
x0Ph6ck+q5/shXGKf7YOqMy+zo/qH4TQTxf6NifEUL1Qc6Uz4ULlnoJ7yssAJIcesXpjedWLvnHC
9A7t48pFdBVd2yW0bGUl8/UY+/0BQowtaD4X9nJba2YIUQMZnLTvswbM8HXi3ksG+3MNCQjfkD2F
2he6nsXGsCjVFQr9aBSgmj6g4+wnlepnbfI0VAS5iTfF5AGpIDNHsm2tW28DVJkn1FwGPl4S5Ws5
1ezuGS+5Q65+uBreN+b00M1WoKjZNTeTixYSWGMrk6L+GU7w2ZqBUokBagZVBGDyFu2zdbJs8/RF
p8ikA28/qzKUzboVdGoDd4luBjEpi+xZPY0NHK9DbnSiz1PKPArcwfk1+Oney1i+rQhxmc6921Zl
giszvCmariCF45X9HQeXoQoFTo9Sw5Cc4rKBCdHYnEkSUT1fiCB7b8zbkGQP9TT9zcB00AE7QH+D
F1XYSHk1F2WvY/qibkajyb4zIN6uG17EOToC71xLUkxd9WUoNIBrCM3B+NdpPKrbyor+af5sh9/q
uI/Y1dB1Xq3J7iWrdmz0BhsAzhhogT+1U7Z9ZkYc0TatuZe6sVeYHLmZQ9GMu/OusbpOS8cusgpL
w8Xy96MIWwKlkg+aA+ZR/bEF6XuVJxA0/fdcKiDvB5syOEFdB9hvYTwglOmnQkGvczb+AiMbBWSa
9ZJs/NqcHdkQ82h5o7rQbUWqVo8TqD7sC5DjoBuulwWGf5CQp9H7ZDBiC9zYWaCbW2AJLBwu6y2/
4C/xF3TpjMP0CuGMwLwvP4yHKEyfNf+P45sH8HqdX7SVIsvpJwjxG4zpBYOgL+77M1Nvp666mjLn
rp8hET0n2M/cfdBxvqA1PqvwgB2n27SsjBCknYc+R9cam+fi6fw3/TxSlk+yNNBXgYbrB+QHnG9Q
fwWVoW/lIZ7MbZx4qC8BDWnmrmTXr680sGRIN1ggLxV8dkbF3LQ1pIFKHXR++W1XfNkgqZRpXsjM
LH8/2hq04I7aFXBaXPgWWghiegqosYz9+YlbC87agoz739EIkbKndNJKBw/kNgasSKu9yCAgAiKX
Y/e7HIcHSJPmfzOBuNIAho+yFdhCTkdm2xDvnRR4sMEeJ+rX6KccUBySIvOWbf1jpxCAbXHVxoqI
GNVO1RguF2gqmOs3TWeHAkKbtVa9xxaQu6nrVfUndavN+fn8h2P4nFVh3Uw9AiPphBJ1Cr2v+8JB
O0MZuamnZTTeWqM53jbpAMLBPLtpBwui8U3CA+ZC3N1RuvKQU2cCXtKoLlj9qMGNLf0jgjp10tmh
owauMwGzSdspnOI4w68m0cGOEjOsqFkGTI9UAEpVJzw/qJWkKLYXKuIoGSO7hoaQ0yXTE4Kyh4O7
UKIHkQGOym2fbbntz7qfk8GbwMibyGB8q1v6yKYQZfJMsVxqLPiCJA8UHQTVRaN4IAYKwdgTdlP/
r5uQTscovMbdSZuz2YQ9SvjN7Dp3NXSPJfO4fPMP5zgak/Agp5rVmYOKJC+bt5TdxuNb1F6a8WNj
mN4Qv+pkz/vbLv/g5d/ER1TewftjmuCRFI7AYdJyXiUA41qZtovbjZ3NAa6ffm0E1SAJKStJKaJC
MwMcECDwRYAUYspcgB+yT1CZ5rXiK6gxcuJuHeAvI73aGbgcxUOzt9Q0nFGstYj70NLci8fnCZA+
3kjwHGtR4PhjlgB4FEc7yJgXbbnk1evunSfa1klpMELRskJEbVvLM2P0b5Sl5O245r3QbwC3tWkb
AKwI3jQolER5hQt8l02vKbRdrEj5rRjVrkRvV6/IdPnWwvixOcGxjBoJHoPjjj0PPDCm7BWggSct
st8mYoPAF3lk25SMcAnTp74Munpo6mhgYLINjPJ0YmfFqflQwSRpAj29WHikgYSQnBUyI8K41FSv
IiPCFTtOqI+eJtR+DCnX08+j9nQky0ccuYgzdSQdlkYqYnyw0Vt0OVsVxRfJ9X0tQXUyY8LRMDgQ
g2+RkUXuxvWgLhB7sWdCede6LQ7F1txPhveiehAX2MRB1uEDfJni9083OR2psDNrQD+HSoVWRdT+
ovVzxzOgJi6ScT+jbYnIqjLL4pzzEGHr6ZGBfH+DeR0GAJSr0c9lDFoyC0JY6/FyNvvFB535DvIs
ITQrJQ74M3yczJiYm1GBKALfHhqTZqfzkunBSP1OD7hqADAVgGrQs9T/p0XhrEVrKLrdG3hJXaZe
bKF39ApJNw94a1QRiBUCBS05lZZfPLNOIomtii5pd5iRvwMI1EQvEQXs2PQMdl2xg84CZPRSyNzE
QyoZqWRzO0IEIW0OhTMFeSALFMA6SKg1wkBW8XF+eKs+r+EOCNTgci4JPpLRJm/6GfM5txdm+5X3
nt7kgdEHEb+t47/IGapQ4vuPNbEWkhSl43TTUvmZs8vKrC7ssvAKnHm9Iyv+SAb2T9L0KGzlhTLH
A2iifUULUU2jfaCWn1Gb75d2ViLVo1uNkkcj00+jpKqPYwKoMB6eoPWfr3s0GQz5hfZ8frVWfeLI
iuATHCT+ZkQwKA5OSw3kC0Z5z10mObtkUyccK0ZVRl20TJ1e3SqRGegQPXITj5T3lutFcbY9P6jV
MAUtHoJXiG5Btep06mJ7zBpitw262ZhnPHXO1/nfN1aj1JEB4WTREg6i7eUNQbzH6OBcabfmdr5p
gk9wdfuvvVdue/xXaACo/j7eQlzjN3QdtkDKbdqg21kPU5B7Wuj688EIe8jb0N/nP/DnbQhR9Oj7
hHOHkYzXmYsJMKK9NdzZUIGw30vmx6Osc32FIebUlHDo9MwBbn4GuM2uplcFMqbZVAZ2ah3cwd3m
hbUD2Cn1dArm1Pwr6btgQkft3wS2o+EKIWdOi9iF4GfjJ6DnoeBmV5AokIlpSZxKJBfguj7nLnVx
9sUMJGDWJYR/Xs4v28q772QyiXAWKWU9mZAOwWMWdJSpirTZZWGA/yF5zPvLsdzF5COSVi0lzkKE
QFPpzZxZULvwuYbb+YDCa4hgCkQnSPjT7fkRrga175USQbRur5pK2sOWTgHriUEyY3nJDAbdvyAn
PJ1KIeRArSFOk6oHGUkX0uGqGbx4rjy3SMGLEuCSrsYQzUDDc/bvieJODQvBpxiJ0uXNiCs0JhDK
JgGH/N/5WVwN2kezKISfeSyqul8uegY0E1IF/SOfJdWD80ZWY/aREWFjl6MJ+LyCcZhgvYgeYuU+
YdeJ+WCjFqPLHF/mF8IO7kmtTnZloURl+Oz5kd9xT8c/8ZUZJH/qQP1At+qXJkOSS4ZoCTxx41RH
dQ/9EHCttF45Vh4YaH1aO5cdUzyamAHVZWJPkoGKBOBMHzjLOZr7m+pR679aUMUBqhVL0ZASFxFF
s9KidXGyIyROo/E5aPn7lJib3Bmd/1/otYT7Q2nzaEhUbLOejlsjglaG2W6oK0Npr3U3H59olrCd
szzL1FKpGj9H6A1LdXi0S2QxeqNRr2NzUvcGAcqNj5Ht5yl0QSLH3jWzZV7GOTR0QAyDvugxAmi9
RnhLsroMVK18hHKnilsczoup65+ShXSYQDQK8i1005VOLIHPr9XV8XaH7CP6XRxQzQp7arI4m/QY
ewoteWZBgdX/1ZZhBfGswdmm6BIeo5vO8jS72J3fzKsx/siwsL8srUWArxB37Z4ERbdhbha07ElN
AsjMSKLT6kH5bUtkzEBnqAFpVdiiEBOzcP9XZPe71U0EZu0lPaqBZksIsVqmTh3NES1IPngaUF7c
DjvU8ln8dn7a1ofybUgItKQ2GyjcYbemkLDQ9EebykL5agg6GsqycEePClS20Yq67FNAOsLBhjb7
+Dwbk99CQLiG4LXpaHfnx7RG8ALiMDSxoEvfAqOVMHtERS9CT3HJQNzx2Ha2vfJBTT0TqlFh9xTd
pwousUpQeRFkF/aSpIyxtnaOhTo72NiAFDCEgFH3AyCdUEryoR++iR6t2/SlRRsiDU1/2najZ97F
4Cww/WZP7iGB/d4BbtN/VN7kgW9mhwmKN46f7tlvZaPeKReGLA2+FjiPv08INJORIqnfIH+pOb8I
GFHo/KIkH+eXYG03QvHFhgCsTkBIJ6wAm420LJamSBeKZMg8DepWq69ZdIGMw3lLqzkwgC4tc6Gi
UH90gE6EAyoIdnVfPaA0rx8qQMEO3YUb5p57rW1Tj0z+Pdkmnhtkl6M3+jKB87UtdPwBwu3Sticn
MZYHJrjQfTuKLnOUoc4PcjWsHtsQfEqzx6gkJQbpgFoM0n52d5vroPbrg6YMlDKYVbax5yeImIXn
La86s4OsrOGABRkEcae7N9MSsD7UHXYvcBV99KetCa6XB6rKanjrs/htSJjFvsrtZuomFO6zg9Hw
sJ664PxQlhNATEpBpvq/QxHmcDQQafQIR5M2pZsOnJYMesHTrAW2XewjXjyxHFqwuUz6Zm0rHL1U
xWCU9X1tcBPZoth5GKzZq6Gkq0IBoLqYUdD490NEFRSy6WAnRFOkMMRKtdposghqBCQlkKVsB/R6
xXpQ1wt3DyP2vmuiLFCd5qXObGmj6/LzP2YY1VFgWsHZ/aPRtTMqc6pSOEtlAq2Izrltif5IvLTq
etNDv9JqdpOzKUposWVoFsj+op8OFaJv+8Llg/Op5VWJo8bK9rgBoeHieuQyrNk/SClxlJC11i0D
ClDqj15X0rVVXGXwVF69VPXrpF0YcaBGOygbmcp24BttRvEpu3PUBFduQLkORNmPuZ87MjKatc15
9CXig113epazGUmaSMcLaXxh6R0I1DRWSmLs2olx7FbL3j06wocOk97+Q3tp5L8rvJteMg0ScuOk
y1rV1vYoKopID6voJAa56KmlOCE5mvnhQbwEkRHDkza2XwoF8C639qfkhbvIfmib87tmfYd+GxVC
z4yYHU1QMvajnvrF9Dq52yoLswSoW0k0XQtyx8MT9qfaZUM2oFsSSqFgkcEMttI2WkNmQ1gskkWq
Mi2gZUg23hr68ILnxI1WomW2Vu03ZXb1gLhoZNSTYq8wW1W81KwhR9izejOPzPiMwPPdOeOvGATt
I+Bh/qjgXVoT5xPA7ydl0XztovKlV8pb0iXzfQ3FjE3UTPpvNFTlv7tEqa8bxSYhTasHlTTQZzWT
myhRfxeokkKCO39B2faVaPSAENJuYsYBiaTqfdky+9UcuX6VlVa7o8xiWy0FmxWwgN2hbmpIkxlG
DOK2Do/nMUUJtIk+J6L+HpKOYQvar1rVmhAKUP4kZQPyZJebYcttLUx0wq+YiybYaJg+hjJ/6ih9
YmCJu4gc7b7u2KLim0+/Ew0dZ24BhZku7WIww+UPc2k6X4nVg0GzKrc1qx/QMHDHugpiki35qiew
0s4lm5BGoEDtVfa8Y+AU8Dh4E1CEjg/cLYEQneYoMDsCFeFZ4b/ytim3ttY/43Kf4//s9DBRSveG
jar2OKbDH8ddwCU5201ly2/GXneCTm1/G86sQhde/6RN8cV598VGiKcCTXrTuHYOJLGabVhp/EEF
WQH4rRnDKEtowAfA9E1m5vuU6cWOlBaKnxa6tEonVYOxsdMrU2PPBjeMg9O7NvQsx9yLmvgSyYPa
12folfNpS9TCCTWzmzzTfpgANPF1fZRgl9f89zioCSEANHs1pRUqin35TAF/T/jj+e2+9iBxwXRr
oLMLIVwE1kVdnZOKa41fGqENjNCIrDHkJJrOwQEVNnianLe3xh6lupB3QLlIBWRQVF6rI2tSaIQb
QFd62RW5n26tRyjO3UYbPM1fIV3pNcM+/iOlrVqdSdBcQtUP4vMAZJ0G08h2+z4zkCOHxsy2c9Rf
YOmSPLVWTQDBgyu+CqIo8Z3qsCpWixnJEb2vw7Zt9mbUSWLmyuGjgdAaHewGOKqA8T4dRalAzhy6
PD00jCpvQMkwqX1Hds1dO9RPrCxH7dER14EAOZuX62fu1Bd2m29GDtSU0Xg29jxBkqwc+y90T+I5
AS2WggBiDp74snnP9NhT4mFHlRlnvynJp6wPHm6K16QLFnHhwIDCNVOcCizYrBku3Bb5urINauvf
ryJwjoDGgnQaDZYilkeLFSvOOjQ85Ak0o5CkaXrJOFb85NiCuOfSseJk0Bdu8vqDOdCjlfEOrVyF
TgwIUYNRmjIrhYE8cv1GfzKyGZCozVj+++h0Yke4KzAbdDG9ganqijc33uqdJrlrQdkGribcL09M
CGseQTosISUAAtoAAukxywffTLUKOqOEPXO1ue1nnoL0WXMOk6b3WyPumhkbMEc/YNs+O1o/HWrk
D4NW4Z9KYb2pkLXwunjMQm6ltg99SLQq6kblUciQVVaOI27OY7+k9HGwULFPwCPvo/OJbLFkHdD0
Y79hS707g/K0F9f8htZIfJk9LTyH0npXzuoH69I3J4uaS5ZU4BhomnRnOUN9M5OOA85ulCBEQiIg
r/vi2hyyp15NPmdzuhlM6xL0NdBwHu90LXtv0uSKTa3qp4p+B1iXErodJReDSvjT0A5Q+mXlaGx4
WU4bFhvGFiQ440UPMeS3RmvuCt6yx6wZsrBSlHf0B1i+4kwvwLElANSr7nMxgm7HYcDBemlq6HfV
BFmJYizu3Rrt2O2wt0ttNw0ZmlR4dlOpKBgDvzgFfc64nw/VLUu6aUeRzw5rNuGIJuOV20BQqyLk
qu2Sxsuq6A7IbShgusngdaZZBQ0o6P7URkvCzNCN+6rXtDB3Skgj983guxDRgIJLPlGooDdsQw29
3tFE2QOUXUlYNFb2CbLM33ddIZqSiUKFDlb9bB68OutD1ED8zN6NgO+dP/bWjtljS0JEzd0Ex0UE
xm8U3HQo0wAp2BWbkeK+B4WHfHve2tquORnYcsk/CuBFl7gDGZa3pzZv8JrHnsFbgbeX5SIMYGdh
PwHBHbOHRFP+h7Mva5JTx9b9Kx37nT6MAm6c7gcg56x59gtRrkFCTAKJ8dffD+9zj7OojMzbjrAf
HOmqlQINS2t9wznaxtGH+rse/OtwOYhtlsLK0SFGvdHlwDpDe93r4C+BaKu4b9anR3rktjK5Yf3S
krLdb2jxwhvaQYuxA3UCqwaKUk76Y7QuIBB9WdyeDnVs1z4MNXuFjqRtmVFsqlXOrrMy3+vxmZPn
2Gv7MprZazNsoThtpn3b0e8zdDSRHqOFU8fddQ8r5TQmSzjSB6V9G5+/yR87XaFwadmQO4KS7Tf2
OHILhxLIT7gVNCfa9wZPVLb+wq2KXVsU28nZzeQparJ2AFpJWOYQTFFJiMZTkJjGH0xhvNXfX2d2
tmTYBzQX8kNhGSfdomrKeqUlhYhy3hZ33DH7YByZBWsiAy6w1lAsLJF293/wyg++w+zwKayqw8UQ
78No/ce2GKMuKc4QW45sDF+GOc26g9XSW2MrkmyaVR6FQTxoVJcatGj4LuMb9xx6/vgEg7gbXESg
V/wNKZOVXBeGC2ltX0Fjye1XmumHqqZoUOVjwOAslA0DLDKthSnPafYfHelB7Nn6kZy5woR0Xli5
zWZUzmpI9B9dr12YqXYtW3sPEPzdH7y/g5Cz9TRyi5OYTPmJszGQyVldG/5BBDzOydQdUm/zza5A
mipGHe6LhrMg9k/S/QGID8QbVLuR9Rqo6s+OKIreSV3maEmNyYNrZjAmvJP0XGP86C56EGT2arTE
bLQYPM6QQam6AD4Ryob93YBuW6fO1WSOTQMT++g0B0F1mLPs3GYYFFSZQRvRoz7DK+Ew8Io8GsHS
L2OPp1/PsYEdBpttIrGCU4RmIlhh7nOKvcS/gMzTZOsMVPXpUMe2z8NQs71ChzAeugYIlWqPultF
nYMSjnXmuDsaBJ00OPPqkwblbDZ4Mi4rb4RCcVfke4il7AHZgBDAOXT9saPOBGF1cuc1ITMzG4sl
E2v0JLSlR3pLk8e4WvzBszr4/bNNL41dUB4VhuEMRYgtaTeW17br/Me3EzBODghKs9Uv2OBYtQQR
KnOw30AGXjtLOJkexNfbydcQ02Q/2L3joknhewKlx8pNZaD3fFpBC40iF1HIJI0R7ktkZXIGDXpr
CVks4MFbWFeoM/NiWqDfvgfQjxMIF7Jz8+IGEb3rZhnINQQFRlNeZTzQyRBI//70izsXZ7ZRsEHz
+C85sxLmIDoI7fprna3JOV2Zo2Hgu4TUHOKD33ZVwx9qs7agb4QkGZiqJeguAXV/0v7xD4YDE8cJ
n0Em/9yvr6+rWjDYJtGrIb7smRMo5KlDHbGiOTPhjxjLTuyn35FmM75ijol7UwNSXhM4SZB8VG9W
5NzJB1oFPXrdNGxeBhjM6ZfeUl8NW/9MmvF94/gaf7ZxJAWFvXKP+Jl8ts27xLmN1R+EOOTIzEI0
7diybuLUl+Vb5UUcCyI+h/z8vp8DYj5V1qCqCt+BeUfE7Cmqeyhrh42zNMl1m8plYa7qkYd9fA7X
cmwSHsaanR1DrDJWeOjae5aIA+WNT8wascbrwBvObiRTRWa+gFFuIkBI2HBEn8/EuBJa1nVogVrG
ovLCHmSR0Q67eoPjKm+aKH0pUzjunrNWO1KNRWcJ9niAZ5hoB88VPrmtIbXJ0K537p4TQDSe4j0s
Yk1sH8sh8G7hu3trXsZjQH+eXnnH5qMFsdqp7Ayvq184hoONM3WqlmQj0ho2gptKTcBfNy57Px3k
e6qBwSExQ60U1xl9TiXORU3bTGFw2Km6ESCxdT7Cv8WEMSwoj/xc0/4ILuFrvNnumLgGMKcUsgij
uLCcK9O/7PUyyPqt4YH/qwIgsmugWtg5UsSRtB6BJxEu3zbhjjMH2UBK3zZHC2i5ZtRWUNXfkkTu
JNU3RfPcF+lrZSYXQpUobVjL04/42CKxkaAC2AODQoj3fd1BoVFY51kH8JcnSTTKtTXeMttZlsMZ
O55pf5yvj8M4s0crzJ4hlUMfBKrRAVi/UDQIT4/k2NaC+gGYdpDYga/GLFsonbxh7QhCuIA6iywX
42gHo0cDIcJGVsHpYMemP9b5JALh4zY2P6/tvJIJ1dB1oS0KYpl0xlWBs7TP2DnA5i+Uw7cnB5b2
ryYPZEJmUEAUsqnoakxKH9ZSmr6yBEBXr5p6bMagy4td6kMvHXQ8b2nXC/OcWtWxgRILrR7s2B5W
4OypsqQDKnuaHxWUcBJmBqVOr4q0PHP2HFvph2FmeVjLet437hTGhCGvaU0AE1T4F/a4N6Aa0nvo
34EiMkSnX6OlH5mW0GSCvAuSe+hTzBIIOhKrTyEyNnHga2qtugwjbL0rAiuaXniLAWovBr9R+bBt
vR5qM/rGQafZ0u+sjG19J76vyE/VvBTShK2lBXAjDMdcEM8Hk61UaXzIrF6AiR5ILyZB5ZJPanth
0ZzT8Tm2jA+f33ySJBkkzCieH5PPfd3B5v3O8hZgbp6Z98cW2UGcOQLbNngDdWdgUmLYyeU0QNd1
UZjb0YGAmTqzoI9QVdBhRKFjwt05BKrPX/emtjQHJuSAdnplgk1/47Inp38zi3utCjo7qvnOsxeN
dQVrqNPT4uhB4P6yvJpuud9QeCqLGaACWHP1sOyNMCa7ygOIGdKBTeSlMMkxVjE0tL14dSaweWQ+
HgaePj84VmsY3SpvgLgxpFiadmmN17ZYGuzKG5aesXRg9uWolzGPGv/MSjj6sPGg4ejtoGOCHsXX
yBbEvOwKwmxh0m0ceeXQIczdsBtllOZhT8sFHVYVitAlpK+G59PDPrbJoO2JAobtwxxovsXxyqAo
AWPUuaWDZFaFLJNIn85t2sc2GRfOPFBEN5CizXM04kGFzR5xKxnh0ANSe78smkDnP6G9HI79f15Z
gqnuL3svuAEZ3zIklXtDKnQQrTiyaA8nXi6fTj+2o2nDYYjZbCltXH56B+Ikpfzh2PW2Nps66sYX
5KIX2jgsqrx4tiEiYvt3pyMf2wY8dP/hdAR7v2+JGSlR2bU0yOSmjXKCyveW3HvRfXVjjD40Zocz
GgVHRX08JNbQJ9PhWTXPcks7x6RlvQrbJTZo+zFf56t07W3akN6X93D2LsIhErBHSx/j8ALNv/Cc
5tPR9YGp6VgEw/W/SehmYog118T6sIZLP0tXLtuNADNjjYxwlYTla9gWe7OOPCiM5uO5KuKx/f0w
+pReHewLiegtY5S46OIEimqLBq1y92XKNpLJ5el3+x205kC14PdAZxmhMUJ4PfVxAKOzFhh4x141
Al0jNkMnCFJgmFZPckpOf46wd3RSOdAKmyT3IX4zC6w8ymPu4Swm/BEs3TL7WdtjEGsQST4nln1s
w4Gm1v+GmmWjyLWQUU+PkzdgEoH/HCSFBzG0tD13kpwb1PT5wYurqNkLn6IpM9rpavDfe5tANfun
AG/K64BDY12oWS5cMIz3wYTYOlEXvgNNysG80DjU3fvrgbD702/4yHdC/Xaaxd5kSj6v4HK7A/zZ
hDdF5Yh9E9fZkvvsR86oDn5fc4PLmLM4HXGanvMc9vB5z9K7cbSgdZDjKp4pLRQNfe2H8ZzK5pFR
6YB0g1zuwbfFnx9gbQap1mbyESJNvET/fAIJSx0qnw3dou21OT2io3vvYbjZimxikgO+g0rGlAFB
HrJInCDRAScfHpUXKvuaWKGTnNkIj67NgzHOlogmY2a4AkukMqF/dNca3cpM9r596eRRAYMTH5fU
0+M8ulIOIs5WCnc1OY4dnqpN/RtmWBVQwa+2J8/QTI4dzYdPc7ZMoCgMxhjwHljrSx9Y5xLczw6A
Q8yVgHCx4H/iD4t9jmBWolU6tX5mKXM1JrwqWsxJAcd2zb4oi0vXeVNFErEUNJXVAPIZKnnd4+kH
ejS3PIg7hznrSsvhkoFDm5peUCWQAPaDwr0p68Bol9JNIWOG2lGDv8m50FMO920ZuqgU4a5D4FAw
e8p14sU5byC+0NjqNsl1yMW8qjT5kYINIUlxDcLZjngTor5bSUIXVvakXBadfgBHJHrx4A++xWwz
6FA9N6SLA6bxC1ybUaaDOXV7Q9nk+Y5vksPHBg8AV+q4JRDKNmLoBLaChAlc70VZfPZ6A4NrUu4K
2liRJrs04PDsvNWleh6gL7GDCc1L1g7lk2Xikmza/VMqcZRIn145HJsbi6kRcL281Fl9D2n8N+CL
6Or0MI9uRwc3y9n+4DKKm42BpcoGikocprayHiuG7MAFIget+NPhzKPxXJyavoui+zfs4ihjEzo9
qN7SyyvyMoRsVUd8I4Mat5Ywvcj9wAi9fR+8vejBJ4TC2gVflOsyAo/o5+mvcnTLOPgmsy0j0VsN
njMo9QBLGQIr92ZaLTzX+z9J5w/v7jOQXD6iEVmaeLAtv8rhKkU0+ez0lxzyXVDVCdCi6s485CO4
Skzdg5dqfj3NfUJhWi2RBHp9EfgSjrXLVN/Z4HLHqJjn4GYR/6rWQyMnYc5WzFiobm3qWejVVwy2
lacf9PQgvy3ng28zOw0GX8JDoMC3sVVmr7Kh74LBx6ouW+3O0OpkfTrc0RkGEqLrQA4X82x2Q2yU
Skir4VKswchXh0oFHCyQh6pLKObTwMnPlmOnpzkfHzx+sE4gvoikf/pCB7kTS3tTQ1FjEnBJgix+
hW2WqP0I1E4ARTrNAnY2oN4Q/L2onk+P9tgs9tHdhvDXVGGfXzk8IGSgwojgDBB6VHypZgamPJNF
nAkyt8yqoKLMXB1boRB1gIw6KJ03V+qr00M59uIOhuLOFkrPudBrB0MxTBlIe5e6fNFr10b6aPA/
WPuHoWYLhBVlU40KibVndi8c66HT043ozml0H5v5h2FmUzEt9ZEbAyBqLfnBNCuyU5goxzZA9ueo
y0eP68NQs33cV6yUbTOFEuBALdwUpDo42tsbIMgC11ppkIIiauHTM6vt+NRAewXXXuiAzi1i/MqM
HW4gTWjKhavIpvAWiXNuSU9H7bcVZv4OMn1+sMJ0txiEMHATcHi+zqzH2rmgA24h8aspVnSogz+Z
iL/DzVKuQThGYU6pj0bTHZ+0X+J+wcjWdh8gxXc61vRevg0N0tOoZNnoUc3RcN7YAg/rYGkVFa9w
IKh2U6DOuDgd5ehbOogym++yGC1z4OhQ+U4a1KABKndXnvO1PhoE9uy4eLuAS8833s6u3NrXsc8b
LjrP4qYal2ctBI6uqIMYs2kOl0Cnjm0AyzzoG7Sf0oQHxLBC2+jMFDgXZxrrwYxzAZfLUuhkwRW1
2mlo5+HxBWDUL1IdqfDpl3N0ChyMafouB7HY2FWqAIMzdMobj27FeIYGgIvC90n25SY9e/3NkNHa
KCa9QGbuXL8btpLDFMXwEm3f2m0XZS7kXxMGoR6Fxr2hFa+84E8gN1VBAuTOmytSDpJGfumR/C1z
8lcb6qBrb4TYW6x15SYddBX5eSeuVOkReJbpZIM7WQHSbZnci9bpAz33jcCsjTTq+rFaCKYbgTva
WuSAZh5CK08u6oq2S73px1C58c4RthUWPshrTha7SE3RN/ZRg13gW/cLZVQPtdO+VUKWWcBTupG5
9VNT1UZHBWqdpBxVi4HC5qGT+l0r3feG6ddSeZ92W+cRcxyohsXmEwG9LOiF6S81xx0h9TBesBFI
cOnAQU8CAnCTwFcpIh3uyZVZ+6Hw7ReW0HdK/S6AGV69pkSHvQLTrmEp6IeNWV4CR2ICVY4i42D2
m0xm8YXZ+G+2lQBp23D7CUi+T0/BBipzzQYo7arDhuYXQa6Dm5g3eD59aX/Wfq6F46jf64XVRXAK
fS9GkX+onDR3Dh7dQgr9oxjbOsjLAmV4+E2JMPHhcKFR46UAYlULNEN3PuEVAY3h6dYkR4dGCuWH
jcKg17IEH9DycXPxCtmGkviodzjQutuMwoaAQ1kXAURsyreEguUeWE6KCx8xkgnWbyV7Dwect0o0
CLVAa8Z/Kwojj2xP0SdL9B3UmT2AXJhwljKP6VvDYOXVO4AdlA1eqMXGZuFxZW71rlOrxqdbLgpo
EMu0g3sDhRNLUE1ye7nlZ0sUU27R6UIl1WuslV4TCypWKJ3UNUOPyyi2o+ruLRuOZRMBz/5wTGBs
WoLtThV9/4G96WpwlICteAHq3Zi6QebrH6kZ08jNwIl2y/yFJx5mQEsve64Pi5i1nzpIj6F0mn7P
G9yRRmLE28oAxRgKPs0Ce/qVaUEFyhydYZGq9Iokpb+OY4tf6rqzI6rRHtgAbShHE8mml423M218
aaOw8yh1wRP0UuhFpWaS3/uGMB99u7+tdf0y0V17nbmSfJIiL7rAJRIKQr6XQEcvb660gqioNowe
XlRCf3JB4wgKrcJeqOfwLLD6a6NM3TBvBQ/RsrD3rJDFaohBR9WZnW7qguVB13jpq6+cz2RwuiBt
HBoSw7rXPKtbOUauotxKb1jcaIEcFHeROrjwg/JdBf6hQy4Jt/DSvcoKetJri6bU3bU9IGWrexiq
DmkcXxipDfSWS7SFWVe4XFpdHZUapmJjKtyflQ33wcFtFmJ0XuFty0KtqM0dtKF2ohRPoLTsqF2K
5ZBLK6RpAfFMBlatLCxtyxS6etwzGdi8FQTwerFJErAzA4dbT6ON/gJwWMWFVhHr0pBEfy+NsQi8
zM23QnmJhY4gk/cuh556JG31mrqpjcq4w6LOSHDgV9ADNRMYYdXSs9YWa248jfALpxMrDrWDH56d
OqFTaO2rkzSQmOYJiiPaFWT9yytGIfPkMSPeU4qaDeW1jwzM0z8yTKtH32izS2GWJWwrq/669oxs
rZTmbguC46bQbOsCr4jf8664lTr5KaH1EWgKQpcudrCVD3plF+TtWMK6rm8vecX2LsvHRWmU7V3C
QbMgikNFtdWCjqUf45hiDTrYmDTNsFEFrN/jpO7vXXapWihLaI4MyjjdZzauZSI3ykBoabxyanYF
7tobFeInBaIM6U9yUfTeR6PAmqEQNw1yvzYWXV90+3bI7zKJ+860NsPWSnO4a/OJn9u111SL5Z3u
CIlF4MSQzfDADeq3tQNmayGVfLB7FFPsKu6ivHXEssb2Bql165HkoOrAMQ1zXsvx7nQdcrowHozi
pIyxt8P2qi5kHlQkzaLSze9ZadOF3fL8JRW+FrZVimaH1jzB7hIQrng0toIqf5NAdOdyKMUDa7si
Ska03AO9GfzlmOn3zFBxwF33Q0BDJRtiDg0vULgST+Sf1UAueU3qQDd7PVCcGCBeAlcncV5Afjqh
j11nYYYnAOOoLHmofWc3+m67ImPcRHbrVaBRdi028CqGoQJa+mGZmDt78PYCgqdAgzRkoyqZP2u6
qNdQve8hN+81d0nuPylIXveWVoaD39lrl9C7uACfz3K0IlB6B/KLovp2lAV8h5BEuJ3wIfGOYhPT
P7O839VUFFGlMr7wYGQfsnRiU3h4jdhnGRw7bHrFG6lHqmHVU51pPHJoc2XwAZuP4kBoO8gM7szU
N15GZtcXNRn1FTBI7YqNoL6jesWA9NfSZyGphJ9uZsaBrVjykJGWvrlj9dw0Pmo8/Rg/6R3P7i0j
dbeVi0qtW9l8D1Wrp0F1fJMXth+ZJs9D4XZ1YOX+e4wkeZ+RFBhhKOnLhk2UVFZuoVZy6TLSLaw8
lTcjxVmh57RYlDbpgbFEciJ5jfO0YnQpavFAAWwL0qQDF7+p7YWbAKhr1vl7PWSvMFPSdrlp1quu
LMEu7SzNjcBY2NpSdyOfaNs8Q/FNNnKI0J1FgS7LlwQZEbU4X6vWaMDh5CIilKHvVxAWcmbYkauV
K9p72VVtxWzTWBLyRw41F0UigPHz9Z1uFttu1AQIgvG1nRk7r5XecjSLnTSBk2hMYADT2s9CJ4fe
JfN8L6S6/yBx1du2o+9vY1Dg1lqitet0xDToivJ5GPnWK7oRPEQxRDRPxstYOlApdNVzImDtASwq
Ru7xeqGDT7jJkqFZEB4/ZjYqy6X32RXOU+f4dJFBKdIdQNfue1waGkv1S9Lb1SK1daRXUsDSAnYh
ICA+gXJRrXvQWAPXRnW/5dhdrbEJRSK0KINGSjjo2j3ohRdeXkGPwKbVD6nhvprSAbSbNq4vCQE3
vGpieuvoiq6hDuHdaEKpNR/lGyCZVZTUEN7pqd7dCLyVhbQzHFVwtEl9exfjxT67jJGA2O2zblIS
5cKpV0VmCmx1QCqbZsnDtKSroYK210DBavR18UrS9tYCCTIyY1u/LWNT7XGA91iwgxcZHFkIBGTA
puzTt9hvbfCN+3unteRCuuLnoOJ+qTxs8zW3ki0T8aVp+ffcaI0tZNWLgPamvtCBTQpoUhfLYRjv
WxNmuzEh1VViNPcZNsFLnDIb2weKA4mvHsrBu619zVvz2INCAtFAf9RIpA9i0zW1G5pWaYWCdI81
G64kipjYbnQDUruNsaxZ9tyWY7/oHGR1VoZD2oKqLIwdnK0EZXpnSRSVBzlWUQ/NLOzW3vVoGaBM
Sv+d6QMLhUPAqatBtE6ZvQeMca+0zNylBY8jR+f2BV7RLVT393BRF+BrFt3npLUzYQKhmJZAEyLW
PR5plWM9NgmS8ybWtOu8AaCo1Qwtom4+LIxYLy+0BPJUWWUCQE7iKzJCJchzBHAVJqCkVZRR0DqQ
RGbjdV3KGpVTn1sry8ittZ32d5xBH6Gsxefgj/IWGXezTmFfDIJp3uH41YMeVN61GAHNSgCMh3CZ
EZRJXV3HFYWvDo/3tUnySHQGx/1BJGGJPXFlE3qpdd0QGMnUvh615oFnTQE8vU1CP04aKMJV27Zq
PnvCoLPLKj1glr3WanJXlspAvt7VV1AI3PoZflXamdmeMe8O8n3m7eC7ZC8zd/gBWNZNa8fGTZ5a
VSg0+MTlKiU3VWVZy0p5QBlzXRmfNLcfKr/zLkhc0FDLJqSgXjLn1oa6aiTrGno7FfFXHNoXaEvg
KEvaqty5do6HaiTacmQlJrDRSwxI9wIOruzaosMuQ2lqEbscfZyhBTigtviFNBprQxrcGmQsxUPr
ITlWEod/V9j7lEHTIK5lueQxSHGEmgV6QokxrKQ35Au7Jzu3zGBtU3j+Q/IJRvCzghgKZBMrhZxL
ApWWtXvuF/4qzp1bPRsfcHuvg14b7mhW37Q+rRbE8gcs4jrf+kNyjjB67BZMCOhoLlr34AXN6rQa
BL0LKkAMA2QcyCR5T/z8TKH0XIhZocpSLYPIDEyFnDgOtFbfsMY9wzY5UmVBU+z3KGbFKULy3CAU
iGbPv7ZtfZWB3wRnjDM42Om3zMpSiALMKKo5x9Qzml52qkQUmvSBY68HOLTCR1joSO+3mhcy+nG6
CPKr730q4vRoD6ogUNb0uezADcN2Hngr+sjvi70RmRvrh30ngWI7w8k+1hn/MsRZiWfsVGyVJQL2
z+CKJwGEHvWreg0LPR0ixdGZ4U0lllPDmxV59FJr4ryYom36Ohre3Qvxiqz78cG9L57zM23q43Pk
99ubzXRRJA1hFhSFYHa7jS3jwtbMKAWW7PSgzoWZzXY/Z/7g5BhTLuROEWeXOCyk5bg+HeYYecBw
bduFEJ4LEutcKUNUkzJnNcX5dPfq2bpKL3F/rPzARrk5NKN1tX50bui5V3akDT2RVw3dQB8cvoez
CcIhTWINPdhj5ELtOYemZRp6d9UzFBpW+o5f+GfW3JHH+SXebIowAkkJy8w6vDXoK0C6gd2O6qzr
25GJaKGU7k9AYgI6xqzLImOoYYm07ELXDOg2xc0lgN/cSkYOMrRA6sG5UuoxVNyXiLPqY2tTsDAS
RPR+oMVcrVJv0aw01BsXKEHimLqyQnc1rPmqWn+SwP0hthWe7uk5dGQ/+/IdZp2Y2C9bFSdVF8q8
W8o08uJrv7/tilVaQsbXjUNVPpyOeGxD+xJytqENWUr7hGLYIjLenCsjypYsIu/m/Rg6YXXV/Dwd
7xcnabbDfIk3mz4j+tkOLnSwf0MeVXLx4ptWt8Pl9LLx2LqFj17d0V1V0SRohuat9b2NnltLFYO5
WFdpHLiF/tNEWcKTXURx8yWmcQEZ/o1PyQ55A9i66Z1tTaSFfD2U4zMbxb6QuG92/Tt43kvDTwBw
GEPkuRApN146Lt8BId+hmhEKjwUupE5In0RGD8UudKv2udAv+kkXeQTxB/CSptTuFC1RaLcAQmf5
uvCbBXQKNrrzbthskdcC4j+4Bnm0vi/c+trr3ICZ7LGH4YjI20tkulGi1Z8DUjcOioOXPlh597OA
hDOuOEvVWMsmJ0veYDAQFTKbdBJVCxJXLYHMWGp2EYykuPRQgTj9co55LX55ObMd2bKFx7MSiHdR
ghteMCaDRrGLnL47Dl8mpgUd00pFVpk843YNSFbfPuqQ1ggcr7yMs3PgyaNbzcEmMNu5a+S8LSmw
HKzkoaFLyKwE5Tny7RFBYOfLmGeZishzj2bmJMYYWm/Nyg3Khbavtu7tR3ztLupHej1e1pd0qc4p
AEwz/cRK+HXyH6QSJXdhVDviYcfOc5ssYRPTJMsi+88TscPh/erIHkQBzaOkkCDBlsK6ld6uO5DZ
K/4HZ+yXKLPNc3THunElRBJkibTB3deag1rT3yfPf731/4d+lNd/Pxv57//Gv99KMdQok6jZP/99
kbzhFlV+qv+efux//9vXH/r3lfgo/nGdvb59yPn/+/Jj+O3/Ez16Va9f/rEoVKKGm+ajHm4/ZJOp
XyHwPaf/+f/74T8+fv2W+0F8/Ouv1/c8QaVOqjp5U3hAf3+2ef/XXw6ZsAr/dRjhfz69fM3xk+Fr
/rNO3umHZEn98f0nP16l+tdf+j/B9gSSxCdIQXBE6xONsPuYPtL0f9q+jz+4uaEFjsbnxP5DX0Qx
RDf/CeE58OUAdTIn6iNOHQkbkr8/QgcA1NLpzwT2d//6f1/yy+v6/fr+UTT5dZnA4u5ffxF/PuUh
3UCgug1exIQT/MavJEXRs0zB57fV4jt79O+YP96qBAAbGwKTdb7mRAXNmCeRA0WCrDOX6KpQ6K7k
S1HAC0tBfszmedTl2nNuGSb0lMw8LLquj5Kkfx6UzmC8RG9iDXZLIJRsgfx1ULkDZpVlj7br54Et
fjVVsqVbu31QKv0DOK9ozLTFUBfaEiZlPrgFClUPdNRC8LE7WFThBO7Nete64ofHqvtaEiPKe+VE
htPs454uCj+Opw5bvR887575yasvUJ9QPrAbFgXMXkNdZ9ymru4HmmbxZYoTCj9zP/EjUZiMQ3uo
0qXJf5hV9wGw2+dIemuRWM1GL9wXQVMIaUF3qrarj5aoHRu5s+Ru/mSP6qGP6yu3MRcdGUJ38vmg
kx+uTYwrO7dWbu8v+7z6WfdWxHtjk3F7XRQdRGysHa/sVdqVDQqVTdRBhwuSj0lIHLmlaVMEOq0j
fXoBLoOzb8df0MC4NjOktEADbCk0MBPURSJ/0K6cHjUNFErgsFrVbRALVDc0L33TQScYbQy/EOXU
CskvuAVdIszjZQYwepbxte+K1dhaYOjIa95767osPOi7Fj/7LH7IK7hZpUb6lvYjCbOaRh3sWlCg
LS8UzZBYT+wwokfEbNeksiO00dZxgUY7WJphQlGNzsplKWXQaf1D0zohjvk9ekKrkgzLytO2pKBL
Zrmb0qE3Y9NcMDgzpQK22m52YdsJxNOEhwpqi0pHbtEtTcRa6/3VmEBQoICRI2z2Lkeo1wW8hlNH
46HuWrcvkmntsuQ88mX3WcYtZI6L0Vj7XR92XvHg50SsdGX2kKNL11aC2k5HigdqMP9CpbBolZ5f
boamNCFtVBjR0GkgMfHux+igJmhSJ156JYrkJTWWY4m8QRf8xSAwckiVWJQc7pcDsV5xCQ+aGsV4
ZaaR8PNH2Cjem1ABZXFXrpux2OpFsfRltuet99YmgMqWpqOFnWOEOaAYmBKx/8Y8yK4AN8zQtIQA
ynWKnpYAfY/V9UOdkl3ZtLu0fMByX8PSfYGs5keNoiXl1huaNMk6Ff2WlXlYDg1b+y3d2/zOE8MW
ZM8OQqiujZu7wRfI9/slgPRpaGqlD0uIzFgAYoJi8riAs1Kkc2jYlV2Fxi8bAtTlfRhqQvHVLs0N
tP4f9LzaS46WNG4MjkxuDdL8NErTfbdYZi91wkTYUcmhMlahiUFyqNS5XvagpxrWinLxaZxFuqpW
IAEh0au8p6ag/itYQflaoT24ILUdBw0d0dIwnahq/eu4kJh9GnxaUMJGa5O/d5Aq33jZ4ERDY75I
q0UC1f5f6q5kuVEkiP6Kf4AI9uUyBwSStdjdXmRPz0UhSxiKnYJi+/p5yLJadkvoMBGK4ehuVJBV
WVmVLzNfNtWvsszJvKradJKhCfnYzZuFgKDJS2CgnClXGXhb5Wjiu9Wj4fIPEaKNrpfPAtdQkRxZ
3sth8aNsPARN0ewNvfISJCpoq6Xv0xdfeKv45llgYTxOFe+taZM3pDhYwL5B0irFD0lovEWo9eRU
ukHoxjPTMkcSRL3I5UBE0h8qKlvJbtFxzYzlcMuwq0XNA6cU95C3FX4nsqUmC+hHmAl3bRQ9+8pq
Umeyybw8QCTDwY6agMgcEWg9gO6suOdMR56s7msqVtZDs6FUAzUnmgmXpiHQ98InBTLBNTulOhpY
8OSxlcvQrPNgoRCQ4YqeMfJKbkKA3GkMBG0sXrtoZGvngfyA2ANn8u1S8FuLBpEZQGfBFBQ/0jgS
f6z4MhppRvzYSPxEQ07ZrcAXPKwaHvIr3Y5kHwV3XB4ik06zVMLl9koqX9A1tjV1hXPtBKF9u6Qw
tHlKZ3zWPjRJPPEiKiMPNEPKYnSn1f5GoIi9FBkiZWmdhkiYFnlu7oIveRlFlf53whoEeTiCGHIm
CQJ5DldSMeVK5Cm7HiDfIDbedeLXt7zXugi2KeOMR3TL99mjZCD6r9Teg+yyOV+tiBV1GLcmtHNS
hQu0ezYz0CBbcl3PE6KNswQr44qVNFrp/OPKVZ9WxJvzCbNFrxRQUQZ2QgBodsdyxSXZrEaPx8Dw
pxJbWSIMRtRyP1CzUkwyrlqSEoTKRChea+zPyATY5f6s1RIEkYk/VuJqmsreJDYQaJGbukZebowA
lODafiJP1Xr1nCP9yOIE8CUgD850EacaoQX1L0UhP0s4M40X8COXq14yvTBGq5R/CUT/jkvdF0lD
fWSdT3Q+8q3SNUzEm3+0oeAYXPAKrHtdegDzQ0QmkKaxlajyT64TFZ3B1H98PyeggGNjJUOKgspe
Kj1n05qvN2hEZSJTLbPR5+YewQGkrAUUB1v5GDdabDVqNo7aYFaVbIYmYOgWJ3E2Sk4yH12KESdT
E+EpaDH3So6TnLLQLINmzFrJs9qyHcWIUCBsomUjTXMfBCbAxonJmEPzzNRPlyEuFwwax4FS2HQN
X56Fjc/dtlEKi6FFS4HjER9INZT65ogJMwQJhLwwi5Vh4/iqRgDABSRicqsReOuREIfIfUqJnSOp
I1GNsVwD4iQjDvQ6iSs/oGI9X4QeuZPUuhpHqjTz5EZGXkp0WwFhs1AtFE78FpXTKhHUZeZphaVm
ejMp42jOsuhOZyqSqtCu+UkXMnwB+dst23EQqCOBGKDzDJEr58vBnElsxq1Uw+KQFSRTtqCtJKPT
qoTna4QKgayBdR5zxqG6TRIRoNAK/bGS+cBscdq5ajuPSmHK0AGIKKwxqyq6xXXoJQCXR5nADCI6
ylt6FSwkvVhHeoVEUW2LOHNlqUHl8DoO5NJYRaaAhOXWSO/ysJgxEP9PwYOXmcxnD4Qq7ZilbEkR
nkQOj2+5JAQXZ+Qn48BH1aPh8f8EhK2WedS+c756HzZsVCeIDhsuDIXmwsx7RvIe4C9cBQNigpRH
sbxaug+RS4HQRR2PE732kYsO17dUUHQW+y+SqLbjgstTu22kZlZ5nNPIhD6TspDHHhMsLsyaERcF
Y/TaslGIPYmEbGZ4/pKqiTJlQBb8MPVMrw7uVW1lloZoR41kVUVkJYVheRyHgHM2lXBDI3U95osa
CXHg5MXfKDa+p0Vwm9dkXTIE08K8xRmZ8j9lNF4w3Rgt4XGG3VcI4mPMR7Xg7doQWyxsZrld7oUo
uo2V1M1q3LStXUXkgRStFdI0slzGb+XER1auEqQTkCsJwYhiYzlpibuynIHxm1fRk9mQ0YBbEGm+
LMB1arfgEbdZGtttBGJzAYlaVlUZ9y4atViFyn9kDw7GNzxyI/9wDj98WPhII4+E291/Eyc/ci0v
PvDpdP05wJEXCYrmg3e2e7BzOz+G/u2G/vXFC915v0f/+ekNH/98L9mfrz75UZ//eEscuqYbr/mY
jS/urA16pXW8PfZjBV7sXODfn/LNXT7yjvtGvu88WofGN1PqfH+FCJo4YDv/9RVPYCv+PrQExlVA
Zf916Nd16OSfw3S4AHK7Ffjw/eOeWp8DkvHnqn2CGad+dkolf64p3m93OMYZpT37xKcunHhgL1Mn
JAcWesD8qFHGFB4wkN0Lm/1jHyjIU4dJ3PxKaJAfwyCnwZXDQEcv/xyue+te4fDYfiKOnvsqZ48U
n3O5B7D+nKkTYoIbZSfmtV/bgUGHSTkxuxPqrAuH3iySeJvEPUoH5OowztGk/T8mVwR2dfi6E1K+
Ag4bvgp14F2flM9N7NzAwt68Oms61KU0jhXt3FLekW1njA9Wc2DGAMVI/Sv5uSvv1vHGg+46Q11O
cIn1S3rn0NxpcrI94NsDWUsE3tEWo4ur9G1JGxD9zSPZglryJnkfrAnqhEWYAIG4PmEf2Zcr0mAW
UkSfmi4voE82eIxx0XRreOtQ5z2h2yHeRnD96WS9dFomFBE0GJ2BivglqnbiCPnmiJzQ0yNdOHPX
6byuTmGudJ9DHVRXfNmnoTYg/fSbFd0kuMDHTlwc/fSMQCBH3M/btUTCGy+IhK1WDHaroeTjwtm3
wOm+HuQeQ9HjBXu5cMiAbYiudYwyfbttQeJNguz3AbqkQET2zuiHA3vCQu4AlcHeViCgiBSE61nn
PcbUpy/nIKohHD5gOur62feLB+KS2PXW0SB3xP4wP7sfljEpnO3NHCJuk+ira73pboZdtpBLOgDl
MEtnztnfJ/mVzllRNvgLq/ejHuop2/VGuHASPaE1TDpErdzDyweFOmGnv6PSQ7AmQEIvgZJPxfp9
qBq5B+/7Vu0L4D+IJVP0SzjO65pWZDNIiB5+yP42eyWL/NvVOnvgfD1iUoCdzocPd7VPBEfw0WF2
wvZYCZA7fJTTk+t62AVnD8Nd/A+PXU+uS8bHznOnHqBYF0CdHRL5xAYq3Md1/ux2mUMJB7Zk6Ock
XMAH4DO8J2EwOMEQ1u03Ha8kLIZ4I5MFdE7fiXYlcyWL6HbYP5dPSdSFUAan/qKgXNjUTwyXwOGp
PwS7tGSMUqcZ2rYW0SCrXxV3UfZBHjEymtdcMMYjsIlV6zAc3LJJXWnw4SJ24iI3AU/KcLFaxNIv
naO3a5R4DxCoRRMu40KEZB+WtBgF9DYw1VR22XN9mmmyTTBcVFGRNQGkAGj5pSHTDZTX+3DXle4O
36oLT2z80/WFJwCJY4Tt/+LJqeDsvuZVDFmkitJVNvYp7A7lZ9GbQ49zRQcyo2hExIN2oV/CaR46
XRbEa1elOzCDAwEVVb/gm1hOObg8SN2QLiyb5dC35spn4CU7t6/C3oTIVvzrXwAAAP//</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entityId">
        <cx:lvl ptCount="50">
          <cx:pt idx="0"/>
          <cx:pt idx="1"/>
          <cx:pt idx="2"/>
          <cx:pt idx="3"/>
          <cx:pt idx="4"/>
          <cx:pt idx="5"/>
          <cx:pt idx="6"/>
          <cx:pt idx="7"/>
          <cx:pt idx="8"/>
          <cx:pt idx="9"/>
          <cx:pt idx="10"/>
          <cx:pt idx="11"/>
          <cx:pt idx="12"/>
          <cx:pt idx="13"/>
          <cx:pt idx="14"/>
          <cx:pt idx="15"/>
          <cx:pt idx="16"/>
          <cx:pt idx="17"/>
          <cx:pt idx="18"/>
          <cx:pt idx="19"/>
          <cx:pt idx="20"/>
          <cx:pt idx="21"/>
          <cx:pt idx="22"/>
          <cx:pt idx="23"/>
          <cx:pt idx="24"/>
          <cx:pt idx="25"/>
          <cx:pt idx="26"/>
          <cx:pt idx="27"/>
          <cx:pt idx="28"/>
          <cx:pt idx="29"/>
          <cx:pt idx="30"/>
          <cx:pt idx="31"/>
          <cx:pt idx="32"/>
          <cx:pt idx="33"/>
          <cx:pt idx="34"/>
          <cx:pt idx="35"/>
          <cx:pt idx="36"/>
          <cx:pt idx="37"/>
          <cx:pt idx="38"/>
          <cx:pt idx="39"/>
          <cx:pt idx="40"/>
          <cx:pt idx="41">35651</cx:pt>
          <cx:pt idx="42">23739</cx:pt>
          <cx:pt idx="43">30117</cx:pt>
          <cx:pt idx="44"/>
          <cx:pt idx="45"/>
          <cx:pt idx="46"/>
          <cx:pt idx="47"/>
          <cx:pt idx="48"/>
          <cx:pt idx="49"/>
        </cx:lvl>
        <cx:lvl ptCount="50">
          <cx:pt idx="0">5470314639365505025</cx:pt>
          <cx:pt idx="1">5470314639365505025</cx:pt>
          <cx:pt idx="2">5470314639365505025</cx:pt>
          <cx:pt idx="3">5470539936136429569</cx:pt>
          <cx:pt idx="4">5470539936136429569</cx:pt>
          <cx:pt idx="5">5470539936136429569</cx:pt>
          <cx:pt idx="6">5470539936136429569</cx:pt>
          <cx:pt idx="7">5470539936136429569</cx:pt>
          <cx:pt idx="8">5470701804914212866</cx:pt>
          <cx:pt idx="9">5470701804914212866</cx:pt>
          <cx:pt idx="10">5470701804914212866</cx:pt>
          <cx:pt idx="11">5470701804914212866</cx:pt>
          <cx:pt idx="12">5471481633552990209</cx:pt>
          <cx:pt idx="13">5471481633552990209</cx:pt>
          <cx:pt idx="14">5471481633552990209</cx:pt>
          <cx:pt idx="15">5471481633552990209</cx:pt>
          <cx:pt idx="16">5471481633552990209</cx:pt>
          <cx:pt idx="17">5471481633552990209</cx:pt>
          <cx:pt idx="18">5471396013296058369</cx:pt>
          <cx:pt idx="19">5471396013296058369</cx:pt>
          <cx:pt idx="20">5471396013296058369</cx:pt>
          <cx:pt idx="21">5471396013296058369</cx:pt>
          <cx:pt idx="22">5471396013296058369</cx:pt>
          <cx:pt idx="23">5471396013296058369</cx:pt>
          <cx:pt idx="24">5471840624149790721</cx:pt>
          <cx:pt idx="25">5471840624149790721</cx:pt>
          <cx:pt idx="26">5471840624149790721</cx:pt>
          <cx:pt idx="27">5471840624149790721</cx:pt>
          <cx:pt idx="28">5471840624149790721</cx:pt>
          <cx:pt idx="29">5471840624149790721</cx:pt>
          <cx:pt idx="30">5471840624149790721</cx:pt>
          <cx:pt idx="31">5471840624149790721</cx:pt>
          <cx:pt idx="32">5471840624149790721</cx:pt>
          <cx:pt idx="33">5471295816121450497</cx:pt>
          <cx:pt idx="34">5471295816121450497</cx:pt>
          <cx:pt idx="35">5471295816121450497</cx:pt>
          <cx:pt idx="36">5471295816121450497</cx:pt>
          <cx:pt idx="37">5471295816121450497</cx:pt>
          <cx:pt idx="38">5471295816121450497</cx:pt>
          <cx:pt idx="39">5471295816121450497</cx:pt>
          <cx:pt idx="40">5471798185326280713</cx:pt>
          <cx:pt idx="41">35651</cx:pt>
          <cx:pt idx="42">23739</cx:pt>
          <cx:pt idx="43">30117</cx:pt>
          <cx:pt idx="44">7008825216847577089</cx:pt>
          <cx:pt idx="45">7008825216847577089</cx:pt>
          <cx:pt idx="46">7008825216847577089</cx:pt>
          <cx:pt idx="47">7008825216847577089</cx:pt>
          <cx:pt idx="48">7008825216847577089</cx:pt>
          <cx:pt idx="49">7008825216847577089</cx:pt>
        </cx:lvl>
        <cx:lvl ptCount="50">
          <cx:pt idx="0">47291</cx:pt>
          <cx:pt idx="1">7395596</cx:pt>
          <cx:pt idx="2">-7989731325</cx:pt>
          <cx:pt idx="3">6823</cx:pt>
          <cx:pt idx="4">41985</cx:pt>
          <cx:pt idx="5">-7989731424</cx:pt>
          <cx:pt idx="6">18005</cx:pt>
          <cx:pt idx="7">-7989731425</cx:pt>
          <cx:pt idx="8">10106811</cx:pt>
          <cx:pt idx="9">23717</cx:pt>
          <cx:pt idx="10">-7989731257</cx:pt>
          <cx:pt idx="11">-7989731323</cx:pt>
          <cx:pt idx="12">8931</cx:pt>
          <cx:pt idx="13">18362</cx:pt>
          <cx:pt idx="14">18750</cx:pt>
          <cx:pt idx="15">23726</cx:pt>
          <cx:pt idx="16">23820</cx:pt>
          <cx:pt idx="17">10107908</cx:pt>
          <cx:pt idx="18">10209622</cx:pt>
          <cx:pt idx="19">29042</cx:pt>
          <cx:pt idx="20">31721</cx:pt>
          <cx:pt idx="21">35825</cx:pt>
          <cx:pt idx="22">-7989731392</cx:pt>
          <cx:pt idx="23">10209623</cx:pt>
          <cx:pt idx="24">-7989731317</cx:pt>
          <cx:pt idx="25">5117</cx:pt>
          <cx:pt idx="26">39123</cx:pt>
          <cx:pt idx="27">42415</cx:pt>
          <cx:pt idx="28">7400381</cx:pt>
          <cx:pt idx="29">39126</cx:pt>
          <cx:pt idx="30">24900</cx:pt>
          <cx:pt idx="31">42157</cx:pt>
          <cx:pt idx="32">42188</cx:pt>
          <cx:pt idx="33">5471611648789708801</cx:pt>
          <cx:pt idx="34">42335</cx:pt>
          <cx:pt idx="35">7405683</cx:pt>
          <cx:pt idx="36">39104</cx:pt>
          <cx:pt idx="37">42365</cx:pt>
          <cx:pt idx="38">42147</cx:pt>
          <cx:pt idx="39">41973</cx:pt>
          <cx:pt idx="40">-7989731321</cx:pt>
          <cx:pt idx="41">35651</cx:pt>
          <cx:pt idx="42">23739</cx:pt>
          <cx:pt idx="43">30117</cx:pt>
          <cx:pt idx="44">39062</cx:pt>
          <cx:pt idx="45">5670</cx:pt>
          <cx:pt idx="46">39121</cx:pt>
          <cx:pt idx="47">13901</cx:pt>
          <cx:pt idx="48">41715</cx:pt>
          <cx:pt idx="49">42156</cx:pt>
        </cx:lvl>
      </cx:strDim>
      <cx:strDim type="cat">
        <cx:f>_xlchart.v6.5</cx:f>
        <cx:nf>_xlchart.v6.4</cx:nf>
      </cx:strDim>
      <cx:numDim type="colorVal">
        <cx:f>_xlchart.v6.7</cx:f>
        <cx:nf>_xlchart.v6.6</cx:nf>
      </cx:numDim>
    </cx:data>
  </cx:chartData>
  <cx:chart>
    <cx:title pos="t" align="ctr" overlay="0">
      <cx:tx>
        <cx:txData>
          <cx:v>ROI By Region</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ROI By Region</a:t>
          </a:r>
        </a:p>
      </cx:txPr>
    </cx:title>
    <cx:plotArea>
      <cx:plotAreaRegion>
        <cx:series layoutId="regionMap" uniqueId="{C069C6BD-8832-421C-8129-C74E66C6B556}">
          <cx:tx>
            <cx:txData>
              <cx:f>_xlchart.v6.6</cx:f>
              <cx:v>ROI</cx:v>
            </cx:txData>
          </cx:tx>
          <cx:dataId val="0"/>
          <cx:layoutPr>
            <cx:geography cultureLanguage="en-US" cultureRegion="GB" attribution="Powered by Bing">
              <cx:geoCache provider="{E9337A44-BEBE-4D9F-B70C-5C5E7DAFC167}">
                <cx:binary>1HrJcuQ4lu2vpOX6MZMk5rLKXoCDz5JrjFBsaAqFRIIEAZLgBH59X2VlDfm661n38m3c5KJzAi7O
PQP++rb+5U2/vw4/ra027i9v628/V+PY/eXXX91b9d6+ul9a9TZYZz/GX95s+6v9+FBv77/+GF4X
Zcpf4zDCv75Vr8P4vv78H3+Fq5XvNn0dXzMzqtHfTe+Dv393kx7d//Povzn40/vvl3n03ftvP7/+
aJVJlRsH9TbGP/9x7PDjt59xHBH680+//utV/jh889rCqQ/Tx4fVzX9zzvurG3/7OfqFUS4iITBm
FEUcwdWW988j4S8Iic8jHCMcUsoY3NnYYax++5nEvxASxqEIMcFR+PszODv9fij6RaCICRbGjHAG
1/7H6Fyt9qU1/xiPP77/ZKb2apUZ3W8/M4F//qn72+8+349hzEMaR5STmLAwiuIIjr+93sMUwM+j
/6MtQUMU+k3yrZ134eDVc1D78N6QBu22JbZJV7c/dLDdtz46hlbUe79Qetl8EO5Lsz3yuW/u2pk9
ksFZ2fQqR1WUDn1/mkhDks6GOd56VMp6W9yQ+zjud1R3T8gG6n7Gqj8jQtQkq4pH39Ye0YRrSh+E
JjRZlA9vLeuqlGsfXgIUDUkXUXRuO0ezLYxv2m67dOW0N2GP7mJuw8xq0dgE7tLcRe2sknga5ocm
wNlKt1OHXZF4PTwEi2puWcC/mdV/W1x1bysSZYtbvtoY8aeGT6c6Xu7CmSCJ62I4oYLgzFFyIahU
l97Yu2pu73EcX3nnX3m4pK6fjGRzv69KSnI9js9rE3cStWU2kLhN1qJrJR4mJ5HqUmpxNhVBL2dh
sNTaMVmFS16H/FbNIz8STitZxEgnRsQ3zDQ3ER/K3Ti681y5m0G7PvEsuFt53EoRogxVhZaa+ueW
4VhijupkjreHNaa30yzuF9+fREhTO/CkVK6TzpUXFUSNLGgrEsSjXdEPp5irZ7WYH1aFHwNejuVm
y7TsxRMTK821Xu8cLvbdaBpZzct1aOtZitEcFx18VHRLtlo9Io/Tudqe6ErumVisbOf+piqja4iH
ZFbTPWl0vi3mOI1jCcOy0JS6RopJ7ys8ZOs2FLJceiULS/a1L2ZpR1FJ14wf/TDnmPlO9oissm71
I4/9wxIOQdIilc/VWCdhU2Zl5d6C0d1MG92kruvzEC8p7coFJnPkGWq284rHnbJTKVfU3pZD4ZMQ
vfaGlOligjsXsMSMMANR1SYsgGk06Czq8Gzr5jyNK5XB1j0LV38nYrvMEU4LTtK5tknE9U0RUSJN
1V3qDX+dfJF5Fh02P755QIvEhdFDZGF68Vy+4L5O6vm+6G2TlG5QabH4jwaNcvAhkosRX92kvNwK
fEULf6y8EnIdu/ceQ+36KJbtwFFWFIOVBQsm2Sxlk4dLs1MbOhm9njGrXlHVyYlVUjC422hNn61h
nFIhpG43nAxhZxO0RO/DTG5Lb4I0QuU3shAtkQ5eSx5JN9QqxVZXyVjExylaT2Ra0y3gIi1aha+D
XYnkYSBFM70w7U5lWdZQ++Zc97ZI/bakygxjXvMmlHHlftilt+kkIpXweCzgldYgC5ayTbmZAHJg
pkRDlPSxeyqt+CpaLKdpffNrcOki8UW3TRr3zMly9GPijUdZG86yUFWdcjy8ewZL34V8Smcs8qUY
rkvESom2MZQ8bg5qKW06iCBOCSa3DRZVIqAAE9o2S7og+8GYfe8D9Nri5XbpIidp0bF0qMrTFEOd
0y66Rqs79GbIw2BxOXVFeWwMXuQYNSQdN7XlhS7ebUvJY9vYt2ZVTRoyahMMD3jp6iVrzbrbZg5z
PqGji2E6wqAMdy3ROJn01MuxjnbUDnESlsHdFOFLQCLZjsuB6zBVbLi3qIszNg5PlWqZbPmWLp7t
rTFX1LXnqKpiufAw0bp2e1/HQjYU6eOy+deZjX0iyJCvOqqlIUWXeKwOlvmr39r9WEQn7YomGQHL
1DR99MxCTZZVKbulazI+1Ze2BZirvJBTRJgsHb/oFZ4iJDaNeP1ASJHrLfoYBpPiCKWzqAppKDo4
AvNGuX7yg2Vyafxmkq6BaYd+x7K40jgPbcx+hHT6jp26j9pYDnWf8cWeSUieSowOg0NlEkeNkFFf
rDIsx14C9mRla9KSbxknQtYkCLMosEKWcdskG5nXHOOozpaGYRlMMFes80eM7vlcno2fqv246CSk
/miDRu0Dhd5QO0hvipe1tlk5AxzZp4WOp76hJ6G6J8vXpIk/5rG8qnBCvdTD7FqAlEK8GRT7FG9x
0sUkSAZtW9nM/K1w+tzUbT5v5qiKxe6npc59wB+jrXlW49qkE4wHaeEqFL3iYGul6kyXhTSQDStf
vPWttHTLmdV1FpUwyogNSjo/futrNiZiNVG6Tja+52XbHVxTramlg7jM1DwNCtfSxc0+GuM16fqq
383cPK29TzqzRfsy8I0k7faxBDVUezDnBV1fton7NBi71MdikrzYbqDEUhQKL4tV7OzY71WLSmha
c5UUiuWlATwNmL7UHZIKwNvE7mJJcS0RO6gmyGhXHJdwzRUadstcnceZJCWanxYySFGaHNrFjlCS
xMuC5MrmPelxqoZpr6DGW97Ukvj6gEl7WRuKAQRLWPYTTXTUvJl+XaXXxVNozXfjai5Nw/bj7K7h
jF7JZneNrverChLrcd6gkGam0Ze2s6UMsA+km3uA8+atoGqRA/QcSX2rErwiK6tI3CrUxGngylQh
wELbCsm9uSpVvQRzfOSMlnIrhzSogRDA8j22vIaztZHLPKWu1pNUPd5NBp1as5wIlJVao8Ps43Rp
++9Bz3PUot0ittsAKaALZO7kTGFAefXSm/EJyN65WbovwTY3GQmXRzfNBxe6u66aD8E2JdOynB0f
ExTPt2G7yhnN+SLqXRvYSDLRpQ5etV7G41L10sJalop4uGn5lUVA17x/bE2Vom6bZO3QTrUDnMbC
rzQg322haTq658l+JfpY45uVBeeqLOKEbIHL4iLGaRm5g6ffqkadnbVJ350cszejbRPco5umgTUV
A5Myy73H0+3aD3JQgN71Wt9Fvkj4qC68x991LPLV+W9W2YR1gJctkfHWPerJv1ulsm6Kzwu3lQxC
kbZhdeOqZcq1mpOoELW03SvrilBCHSZh5PfC+Y+FjyjtZnOqlT9HM99tJHwE7j5JVG4PuC2+avba
ap53xn4JRtwAPgVnu6JIakWyHm2PQzvlaxxjqZo5H6A39/NyKNRwcY7vy2p2GdEmFX5IWqwayfyU
1dEGPRBVtyzSFxENedmQSx2Et8VS3RgHVULWJRFhDcXfmHxTWMi+o80RD4OWddVmdl5v8DIcB61P
ygX7sN9uR6MvlKDTuFqVLIQ2sgyrI46Ww9iWNGUuugvtmnaNOIS4K2Xsup2bYp2iOjxV6/Q4BJWV
w6T2lVqf+cw/Ogo8KqxvXbTu+rkuZN8wl+v2dUJtYgjb+SU+dlP43Nr63RG3HpGNTYLbqkwroZJy
Cr4NpPQS6+qARp30OhgknuJNtoUAjCqnUZaouii/Ae6udCci/KSte5mG5ojmqErqSe8K3wepqPXD
SmEa8baeyxgAcJj5J4h3ci0ZlW6jLO+LbpBttVQyau2ut9uQhFrcTqK7KYLPSRXrA1rL96gcv2xb
vZ/WKIun7tHbUcnYo7Qi0wn5MNfF9K0WlErclEq2rMhZ1VwbAy9FZ7Ll2o4f9bRFp2iqWOKrcTuX
PTP5uK0EurP3Wg5i2W+r8JfGTpWMaybRYre84eSqffXgh66WNJ5kq+P+4C1G13F54249t2o4qr4s
ElHZXIzbsSzWdzvPmRco+12c/vo3efwnAfhmOz+osvpDH//j639c/i67//p52j///6mx//nttns3
P13169u7+79/96fTQG3+cfdPcf6nL/9Fqf+riv6fHvwfCvWACS4YinAMAvffy/Xd8P46vg8/XV4N
mBAO/vxX5f6ni/xNvwcgt0NBQabHDFQ6ikAf/02/B/EvDIUkDsNQgLwnIeX/1O/oF1DULOIEUcSo
IOjnn/6u39EvKGaxYHEUUoEQEf8b/R6BKfAnAc/jCCRDBCo+4gIsBk7JnwX8QEatjC6hB65Z2B7E
V/qix2wO8i7SFWifzssxuI0m06T9ZkQSUzfK1jZdSqhK/NR/VSRH4m6s2AkFs1SKw4qP7qfIH32h
MpADeaWHwzI2solfRuDvsyl2tj15cwJOe+NHAK067Vb9I+o5yMHQqF0vliIfxMxAiU7vSo+yN91d
Gy9DInBokradzozMWhpoPhvW+ewiLrdGIelp/9UE0CyLRa6CSY/tyYbNfR1GSaXoPlrrx2ZrdMJ4
9CrUMqVLPQHjLpvLWjQHityjUGElW6VLiUeQnqAdGgodoneymGgnIw9ELbT53HXJ9MEKeLHApBEm
16mxN7E5qRjty6m62UAzoQjdLvBaM7gOanCyWt2ZM33XerOfgy7dYMhI3i5wMx9bvCM6PJaeq6wd
+13f8JPedCBrTZosDLojmc05EuUgnV6xHIL2i2WryhoF4zqyqQWyPWrJcHAdnVgk76qv2BStDOcu
ALZUENl0g87BOroWSm2S4g5kDxG3tActGpM2H8OylERPZ6eXQ82a77rt4/1Y4jk1Slf52oPiqINh
kIqF0FDJoC6Lbk1S1abal9h+mbvm1XX9IucJ97In9jA03MuFBu/brPM+qgDUm62Sc9hfQQc/hBXK
qF56iUt8Q7f5piyJOxKnZ4lRvesKq2Q9bk9mDufE8cLl7VyYBGTPVTRip1jZyqFaXqdgdqnD/i7o
2xObUZkWIvxoI9cmEzMOaN58Bz0mVXGswQJYEoIRkOEgVkkR+6+biOP9JDYHwonXMg77Gprk8H3t
U7U2Nx1wy6U8xv2T/qHp976+C0CEg/NADejW+DtYI6C6bze0nW3DEsWyghTPFZRVSzNqOi4n4Dax
euRVdCKBO8wtBxmxwcSP3a2r6WHmJfSNiUlnfZkFAtVpYevExxSwvZ+lCR5WUW7SkawAweLFmK3R
zo/7akmReJgmDZh/WNudCTKOD4GWFC6zfevjMdE0J/wGw0jNvQyW48KiZIEWt3AoLi1J1Se6WQ+d
3uacjS9ARjd0rYezwIG00WuvWtnespbvSBmfmkmGDcgsb/N+dL0sigf4HFmZbV0CIHNqGL0RI9uv
wQ0YdeDa8MSas1j1adMzMPP+zDaddQ1KrUn1jB970IpieBjHrNE7g0c5VuYA6yUjzpyr8H4OXqJl
oVITk/QDThoMOMLfRNPB/O0aYJpq7tLFTbIv60M90IT5SiqPZLMmAB/RrO430CaayrVKKuCvpoUy
r/S+DQEAvhUY2jYMmysuyqW6+OJ6IsWQDyYTBbhs+NGQfGlyb26nIg/BAFNdcJja+2iTUDAofAIP
bR1O5QYVetk4/QCV/qorrW+WKLzjxr+2a+QTVZfgIDRA5llNUxfdjAwdBAXYsx+4G+5q9TAHsofJ
CTeezPCWuk2RAmJTSg5MdZ0SG5lvvVklAUR1LglMHq486ReRAjNy+MloMGq+9pWs60Pj93So0gDk
0LY+ze6++rz6+rWzx23rbrRiaeBnlW7t9iUElwevcTaCh6VBYGCW4TB4WJC20gX1IyB7CYvYTrIz
cI+5ia9MMWCorctBuCTNGD4xvN2Y6CkmVVZt3QcV5p4rAnZuLaNhvLYjlIdLlIofaDGe6KzAubGy
pt/nKth5sLmkaPukVsMeLeiAFcB4oz7qYoKnCl9FsU3nYHI8r9Y62M8RtKJVP0yYngJzEt34Ug3c
yKJzYBTSelduMTDq6YS9znAkewBy1ANYmh4odAm0tt1x8CvQCj7/xa110oKPrdKQdwmOWT7DCi+z
CkC6IqV0i8+o07tSJNqf2/65qx+7QoLRSeMdrq0E1xWmJako/hJP7Z6M8wN3gJcTuSWUngMwhHjx
wLcfbQPPOF0rEqesWhIGkr28dyaSqwPTCUXJML6aYUcGJOfipgus7CuXuNrsixADnJu0Mnczu2ct
LMGtyYI2kuXwyh3auw0Up36A0i8EO1C1K6yM1KG054Jr8EHxhdhoD7ZD5qYEn8QmDrEoDqGpU9dd
NFRbNB2IPbrpMj5HNG34GanHfskIe/EIzPCXAR+gK1cRFEf7WoCiGHLS73iZraD4zTu7I9sL6xMX
neOUL32yGrDWWAHKGLBmTYL6wvk5LADQ+2cyAvyK0D/zeAXWDpTaymC4GQu15606U5XH5x4c4mns
06n/Eg8JmeAtvE+25qFij/0YyTmI5FKVl/ZTSAAzmBXeLzNoy7SycVIP/b6dYUymImXXwH7DZttH
orqsej1UQxKQOZ/mYl9zn1AMXbXjCAy+CGhOkYUxIESZ+FVnrKJ5gEF/ijU1SyPr4XXdOvAM2nTR
/qYvCiA356l4DY51cywrOWku4z5jbXcGS3EEXwu8xbR/nDxNCvDuW9AKTD2HQwkFk4BesYikMd0F
2ybDPqUGjEAFhSZVQEHCdaCFYI5qLN6QqZ/LrTrMQfDSbhHob/9l64YLicENY0qBVjWh3LrP+KVP
iq2QesG5E+wTyvt8ZlUtRTCKhHowSNeo25uxSOtx/R6yZZIUiFqG466/jmMFgDORY7Gor7am+6CA
werZ+zg3H3OE8klMux7IBNj6MqTLrlH8iRoGwgUViSZFJUHRf0UGTAJc+cx04YEJcHj0Yk7tEtYZ
LVR3NlHMgGKCeZd00DKSBfiZZ+Egy8ZfR7RkEDFdVKl2FWXXqax1isXyxdlikrZvoAsSAWDaP81V
2Z2L2qeQP5zA0rqpl76V21iItEdRGnVlTiud1pE6rZWAGZ7rvO2ziVzMvLfxUw1JQ4EOMQO2hYJs
LBmYJo0Ex1iS4ggNAwd7GDDII/Vra3/02261ktZ3iuxc9GTtAM+VLsNuRDezD/ecW3Bd1vKGsYFK
PtMD1KMEzv86Vk1meQnRg0gKvEAYAeaxG3OvhkypLwOvs6Ldc39p0aHUdxZQami+RO13Tm51k830
SzW1yewMIHwPTQsa75IO9X4msHrA6RpdoqdHUea8tUk1Ysm/82jYDXQAq8HBYpLC79B0Vi4hKJu7
Oz+28GBnMAvktlT7hnyLwNKa5SZYSodDUcqwvuu7tHUH68+f9D51XIJHRIDiFXFGEHDJBaz0Li3H
qxvYIXapj7SczGlBx35q0na6svVOTBdwuuSCb6C7y4Hv9Qzs16KMlxejTIbJIyeSzsGugMxgEK9s
Lo6i+IbBH+6LOwIjExGw7shTGzx0bLmfdHvox3ehm3yG5V+CBXwoarApKAOraJUQwxVtACv4hy0O
yvEkCopT2L5T++4ULEQSHRTa0+JL2IEj9uTj21UxWHVRGhOob7CHmRqTAXr6pj4qez8wvm9gmEDQ
ZQZMORp/XwMgom0tO/FczVAuw308no2LZFft3TBDyzgY34D3RBManIQ+NO5rGHzj88fMQFJ8Ygly
6UrAKA46fLvAPScyZVuMjpWvZROpH1s7XVxJR4mYu2UWfV1jG8quiXdkHA+MuSoljQJJMkHrCEJg
Y2EswSyfhjMP+16abseQgE4FBVPhj0oX2cr6HNHlEOoDppBbFPOU25nteRwmNRjLwfzUNsGW6IBM
EGyxnaDlUQz8dm7Lx2VgF1hz3fI4f+3AkHhdmq89fg2H0wBGzXdeJeourpKQHn93MiAX7dLOSb3u
XJnDAWsy6KUDiIdizYw6AQstIbBhOq/qjJV7BhnaeLVNGvSp05Cn7b2XqMr6Zh+80CBlYb5ebJu7
7dBs2faigY2EXebpXQEI2KQrdBev7yK1C6q3tRggOs6dv4/X7JN7iYyU7/97W+T/W8MDBP+/Nzwu
74N79079gBF5/33Lw2fs/0+jA07+w+iALQeMgscRxhRDNQnxD6MD/RKDi0EEJyCBCeUcTvr7RgX0
CwsxQiHG8EkEAg/kn0ZHzCkijDNBEaewveHv/s+ffCrY1vHfbFSAHOe/+ByMRKFAIaIRWOgYnu9f
NyqUjqIZLwAvYGyPsEYCs+3i+bW05DXWWyq6+GCbqTnSGOgwHtRjU9sHYh80crswmJ42yOsh2Zih
LUG+j+ih9ybHgbtuJP4+sK3Zx6MoJe1C9mDC776PfUZ88GK3ecmbdURgG/hMNdFd1Ac0c31hd4OP
1jsVtvdzuUJMUa5rQmZoPbXZBXhNo2XNm+bIt7V96Xn12Ht0iYvy2sb4tLBZ7Mt43lX841MmX6EX
V2jOprK4w82aDZzKHtxbD8tkKuSwvYv5x8DZjjlgnG4B8ihMgph4thutThAgqDwsB3Ar3aXhLPXz
XOVVsOwLIJgh0qdJMZ0RQSFOqG9NPSM59uVbXNLbue7ypYXUdQGKJ1agyt1Adv1GOGymgORA6VYi
PwGulk2bcPrcuCnKuKlMPoVTxlWTTBQ8d0hmVqUPMYwzyHgDOzkwCiE/mSBows+0vyHNOTb+wHnw
DHtUsnFGF14GRw1jlRmwrlf2AhHfxM21NTxRiOyqDtpi7K+LUUkl2rtaxOB4lGHm++oxnGpg23ZX
DEtiuX6MQ1CmQXOIjYFrAvdfGEqGLky1i76jKf6yen/psXvB3RomwTjswiYAtegPGLKkSuDzVufA
aApIECcQEsgB3kz3qrTf3aYPM5hb6dI5mxRCq4x/MiELlKgEDMOfHMn4/mv7yZow0CflEIPIgD9F
QKwq2KwATn7etsuOMZwTaz5mIGIl5Gvmk5gBQasrBhsigLEtYdFd2SeLiz75XAPErh4D6Mfdnn0y
vk53ApQ/sMDikw+OQAxJh/IAiKLBXRICcYw+GSQHKhmxBgJZIJd2Wb4UBtJgIJ0VkE8MJJT1aj7y
Gh9LV983gPYQjCdgigObaTXogWXrclNux5l3siOGQCSB3jdTXTmG96n0eIZsA/LXZafm6zSZjBfx
HQu0BdMDz+DzQQDAQnCFfLXgfdiJqy11sq0RNNkRdgtEpk+9YSYDhvwMSdi882vsExPoTnoP7dJB
/D0OsAWmKmqa07H2SdVDuADkK623bWdL9b2EPVYgekbJeAwqv/jejk/1uhxZhZ/7FTysYePXUbUO
dh1Aj52QfqnL5ljo5b3F1bx3VHxprXjHUzhmA46HrG/5LVtwvYtrO4CT1OerXx6Yh2iEOwGhE0hK
C4k1Ge8HSKdxNJ2hsJK+Dnaj0tcw3EDPrIdxhU4GqdV9GTWXIZyO/apeXASGYSTiZDFVIDFz5yLC
kq24BqJHMMS2JeSndK+W8alFsHuIFn3SdUX5mcOjJLJgOOnYpM0CiZhnr2hYbkfY5gS/E6AwZqV3
s4r5uRdV9Z/knMmS3DqWtF+lX4DXABAgiW2QMWXkPEsbWkopgSMIjgDx9O2sW9V1hxqs/n/XvZJk
qUhGMEDgHPfPz7EedaaZoWduG4uG1d/MnfpaSlhX/QQ1anTjAwQ0MEk1SpbkpONQ71qF/r0taPcy
JEH4lTP4z3Oc3w1T26ZBBOvfz7w+r0tCvlaOm33ZwpoqZvStfgy/6HzMNtl8vwz+1g3hQw6JEz4z
KuPYASfBTSYae2mDNUUI7aBCBCOglaJOQz0S1BBzGsplb2eUpT7iadQVF87nPZsoKsqZzyCJ8Ahj
eaiHLq/CzxrtR9Y34XkNzDXHCbCjMV1SPPPXbYyKOkLZLOr1yFubiVibnWdkSrmO30YjUI1Ah6Nu
+tSRyxKm7pwXAIUoYIQKqMy8vOsluaIouzvWQZxzu4m01zXp6B2cw/FQwrMsd7bLnxhcv0M+oIdW
/noMmjRojUttgG7dKHYXikKkki5HJyKZtngq4nAEz1CvN0Iamq2kh+ax7alGrHc47Q6rLaB+zEmU
Lnj0mzLY4xFK0ghdCxv5k5F0KwfJ0Ss/7KMJukhfEpvCnlNodxmoqaY8l5pC523J20JePNraXja7
drVXpiuuTFnv1UxvJWl3YzulOAtONMDNDOGutdOOJd90UXwork5Q56+6LjkNdXMfFBBj4uB5HdV7
U3+SSuytkHtZxkdVzdFhTuof4Wa7AkOrYnaoLfQsqmCAd1c5VC0xo3GZBcpGXtw2g3gf1uSCvh12
WVChTXBlpuoaol4Mqb4MpjOtoqPI2WtslctiUZQ7nZMwxZaGDgAbHUGFGI5VlRUA6qZd7VW80R7a
HRKIatNB8r8Yx+MmSsLqm6LnQubPsenvxNCdeMn3cWmPAhsGwdcWef/KBMTmMLTRk7FNd5jLKYe5
OIeZjs1Spf/ri0+ORwj12T8vO2+74U9Y7K+v+R8slqPMBPyaEAn7iuO3/Q2LpQLAJ+pPVKNxQlBa
/r3aZL9gN+chXvEX5+y31Sb7Ba8CUUvAzUomo//IVoMR97tqc8NiUWZGAu8g2grbMP59tVmQbqlX
06JLC1Bl5OBrGNRVHMqAA9z1qsWFgrGrZVsfmIHCxeql280Wa8l3AjWKCb7SZvzRLIBDGLg9nUf3
cNpXeGfyvd/QvgaMX97Tn7y3ZdYuY43d9VGhlury8otowMxM4AQjGiRQiO13D4JwAUlYgygcRH/D
FlhBBKyhBXOI0j3zREDA2GjY9lsONjHXNNoZ0IouotfABwE4QeePG4Co1TfVY2syxWNU5wqw30fQ
g9eRvrurNiKyKZYj/J1rsbGS8UZNjsAnHUf51uaQy7v5NlDjdw/Qct6Iy9YXh2VjMAdGnwsP4FVV
29llUTjny0/bw1IPFBQGgMinYAHZaTfGk0JfSwB9RnG1mX1Rlk8Oah3AUA5AdGjsIwUwOgXsnpnx
NtpIUuHE4wy0NHYiW4GaKqB4C9DTBAiqJjgHy8Xe06mvd9OGqbb+YeE8OnQ+eAlWkKw9kFYNxbcA
4kqButbzZhblECa7EccTOJ0bZRYQBut8q9rxMm3kLAha3P0nq5IqZeBtd66mr0NdoJ0I+b5RUQsn
p3gcNyTXgs2dweiKvFbHBNRuB3o32DBeKfCVVhvaW4PxpcIdnLLA3yTw31mD/IihKnKQwZa5cUcL
aDpBEEGxxO2Ug0AJFi6vakOLdTycUFVDNAN1DILto2P8XoFGBrPywDc8mfj4hm/Acuf1fAGAPu5w
kD95MTN4DFifC8238rE/Nca/xpR2UEJQHU5rFZ+1tQSSVvdaTPn9mvuUxCbM1lW704DV07akSWlR
Q9HkzXQV88VfT7Ybr4PIu4+yfKYyh95OgayCF2v9orO5DsLrAh5H235S2Z4dxNqiyB/UMu9dAUTT
L2cCiSCqhhvK8v0MHNWS8szHZ8PCG7Pi7esVjFAZv0V5N2aiqKsL6donA8vyzgB7eVgTP/GsKWuV
ORzXWLIDhUSbFG96EM2HKcoeJHBQNV3aUj82O+9G6Dy8MPg+o1CNhyFy8Qy6+Gvb8ceBwfFSwXjF
YOrsVmiQxJW7eu5vI1Id8CgdBjiAGU8qfJr+KOvy0Yk+K3wNdW28LgP95sp+j4IlrZt4J4DFd01w
aMnPOPikMzhsIXZT032iqxhu4rG3777hYieGKbxaNfHw3dGi1W154q2+KTuaAVyrH9aYtbAgl+ip
LLqblS3snpIQbpbyibgyMFiuaMTUQ9J+l6P/pusFFC7NX4Ncf3dJmDGY3SwyhxCYcVol8CK7Ft5b
mKOU5qx+Wgnq3MXVP8fpJycTPY2iUIeRFUBCi/k5qtoQhG5bpCFs/w7K9rzUxQN3cBHqBHU7XZcC
zOX6EuWo9VXenBzcHuKGPSFhkpE8bLMmwDIaSPgt6cWcrYJPh74dZvCb1d0cyF2xNS2dbs0uyOOM
DdFTsXzFjroLJhZkWLGQFD30X/S/3KBjCR+rGZWj0GjvI/ihFm0xuWpo+xy6ABzUIrGDTl9y+zN0
5UG1FJfTR78uHshrcD1YtI4GFV7TijJdvAr2NnA3wsTzGVQIPBzR5vuoy/0hnE0Whknx7i1AUWby
7+gRdqydtpYAfCdJxM2Ej5cWIQcfX7sjXUufFRabJDBz6NMs2td0XgFHla+K4R5WY5WngzbnIoir
VA3Jo0dIZfTiZZmZhkBM71keQF11ELDX/jnJowfgDmlrqnffxeid6LEhvEGlBKCzYavYucQCb63V
Wcl116z9E545l4myc+gtyEtrglTZYacb6NhzF6UljVw6jA4VuDlMurgERRV/by3iHH4211NDwqyx
eIb6dr9AjW2HPjmuDbnwDokGgHTsmJfjZwV8EzwrPSQR0LfcvvWw+C2dXshanTSP0CDUUOGjgQ8n
5smLIvrahNAdwrp7NbAjutzUVUob757aVq77GgDiLldBjq+671GqNuJ7MvPylgF8AIgRtPzZyPB2
GvitDWALBgxHjO05PJLmEbmPTWSP6V0iR/1YQcQIQGmRymdJ+2IbEeyGmj8E4UL2Iqk/AkQ0CsQa
4J6ekLtJUtn51I71NeHAVAgpH/sBGIiz8X6syukISf5nkqxQ2U2Mh6xREpZ1BTBt7SDuqlA+j0rh
ZuUNbmxdHevwcyoAG6z9xh7L49q2z43zNxFH85qz+WXwdoVqIh9oXMBHV/AWq8+gRmPVWbZXaKEG
XrNd0jr48EM2urDYqXj4niewtBr5TYb6ASJZsyvMkpWoAnpRfCMzuhI+2eeSftOie/Vx/lKJwe3y
FWSeL+H8hM10F7vlluA7SnGuX81i2ueKPGg5PVa8PY66h6gs82lHaJ282pJcGwZkh/sIwvQMP4ZB
//oyhHiG3My+jAxW2GKa+NwG1WeIPmjnAhh8GrdpXeJ7qdmG6/gnMfB8N5I42od5gw1GK/lhpXir
nUCVAXxGlYAVp9ik3oizj5t8xwnPRgDlZuI/pVJHAtCcMJPVG3lum/xm2lh0kdMt2iAOpG1uJpRy
eEzgv5cafnMBmL0o4kO90e1iDS9rrk82IvcO+DvkGwNaHox0EYwHj4cHG8L6UW3UfF9E4Oc3kh53
IAVBC5ihLFbUCvGJRSRTG4IfItkEaY/tI9y8GJR+HruziuiOzdENKYvHVcJpFyM7Thvg3wig/n6D
/kcCwT9X4gqdNepBux6nAm1wPg83tUcKq3ayQpnYfLd+Es8SyYJxixiMW9ig2mIHYgsgJC4cga4i
k4Bswtr7+2kLK0yWnCrZmr0lHNscEg0GyYbADz8WJB16a2yWbOGHOirKdGLxXTA0IWgxKDmkbs9s
C02ECv62rtaDd8lh2IIVoLJLvK35h9xCFw34XbfFMFQEWCWnOdYCvr0OWY1+KG4nZDcENNIA5a9j
40uyhTu6LeYRA/zPt+CH3SIgIE9zaBAg07hfkCNAUiRc8DwBkJ0ODimSQMLsZMiV8LyssDVPlwSJ
kxH+LdRSEB9bGEX7Ms848ikTcioj8iqqN0U6bBGWAIQCQ6aFW4RbhK6+Bg5xl2CM7xjyL0sy4U5v
kRg0KLvJhwClEZb5z/u9/5UM5haWRJ/0z7vCp3lA8ua3RsRfX/JrU0h+IQLWPFo/SWIuYSdQtGV/
pS3JLwkH4Sgl/Afgjhwtzd/7QvoLR0PKYpCYESyCGD/6mwtBfyExxf9OYoIX4af/iQvB5db3/T0u
iXcXwdWVcYKOlcDTCP/gQvgZAawiD7EnS+8yVbX0tHbALmo0MO+BLD7sDCgvcGA9uqJ9s7OCODi8
IQVUpNAUTSYFBWbS8lNDXXfo5re8ruBB8pdOujel0QQF3Y0q0dQ1NsZ2nCbQp0dTZ6hB7ak1y0XU
XZLqSjwLAtlWLB+ud8UNW/PHckpekZH81LbJasFebT0gWzYiQ5fGPVzwKn6ZF+zpPpHXgWco3scJ
cTD8tnkCrD6fQ5ITmMvtQY7LaynlCTJNdOxInA4ShkrzfUHdBYib7Obuzfg8uOhOafCbFdljoysy
DZUMniPUkwHRhbT2moPZLFkaGPo91vI5bIrvGpv5EHRXpG/PvnQk60t6v44QMBtfnv2k0zWS+6LW
z1UdmF0zTjJDOSN3EqGERgVlVmAxXPIZLVbjoPHn8MBQpARwGuOvi533owmvRYlwoQE/PpUmTCtj
mj1jXZEZCKiXlSXYdbD7HxRBDscsUAQV7vFQj2lCm0uPOF1cTQMwkH5OaVWxgxdAfTxor2xFwofy
8QCqv98lQt3Y1byKboCkt9QXuFQg+eEkC4k4Ht7yl0Itj7PhSLs1+yV0+x5VbYS6qF6KUwRbJhNO
7lo+fsOxdY0qTu+6Th5DDY6KxHeTkLfwB166qL6do3FvHSI7aoQa76BGJg0KUEG7EPkMfadz9TrN
HQ4uszzCRCvSltg2k9ps0mv7c55Un9E4mLJiAk5RWXbB9mdvIgA4MGoSOLljeZAVmLxRZLg9YSqR
fW3b4scyV1NGWv7eTfonusJuZ2KUJi6uwl3kq31SzQ8xak5gAKlqlmsRarCs1n7pOmivQwPCKYiR
ewEMVa/6HbpcyrhUqYS+4efoiHTrIRqqm3ohiK/EWddXF9HZ/FKH3ZXdOhxNyk/0OgrxtSINii0a
Wty2it1IxI+sCoe0ptHzkq/34CEParJfKzPd1gM/wZMwwFLoT2uAY8Gcj2T0pc0rdENynzRxOicT
gmSS/qhQ3Z90Hh7qKnoFZQIhp/wZI+Gyt9Yfm259TCxOzYawfchtewpiv2fa/6hROJYqQWxVfYUd
ynfE5UFWl4AqKcrDbC3wYPEJdCP4thOpsGp2oeGooMs2zVX3bMcGOu8aDrtoXiMk+drppMQCNQho
qZBo+AXKWaXNrS2DAlWsfRf1+DEytFtB7tFP5fO16Keva6WQT51QsCUg+7bwbztcMQdsTzSXNdA/
gryAkZAkYLTxL+AlHaqv/oNN8EoQd8hPxVjeUrXgWzBfg1CDepYXiHUf0kCc6XsYc7bDo4pYDNHu
NRzd3gDQyvWaLaKAUeTuBTTnakYZEED7nwa2ZKOSl1i5foe19TXU0PWZKR46Svat0F80CO/R8RN0
1swofml5yw4FCPEyrPyprJt3Wo8d8GnEyQf5vRiT24kvP0IJQodq9PK9xI0mVXWP2N6OuWK5mGT6
zPvy3DgC1QvbnLRA2ePwBksYybUoUNekIY9GTaBoGcTnOpC3jKok6wNwbWucehrwXQUmrsrX6Dgu
Fcmm1cw32ufvOWDduu/Bx+W7ZRU1uJwlC7tKIwVJvtG6+YowyHs1Ig0j2YwH339NKixhWWMhIs8J
qX4mQKtrIDs//JTUJ9iO3ZF5YO9JEV7qSJ3CknzMpfH7AmZi3/xgK7tUffUxF3JPfHvh03AS8XKP
aMwXFeX6oFaX1TPMsICdyQBdPAqntK7jzA9IJUt+x1aPnX75KYS6RX2faXyktRIvc4cUeD1WyI3C
jrTmwiGfaCTq5mW+qqr1BMLwpuuwIpL5ZAcDZnOMTl7HINbhAQSteFhgmBA2Pa21QFG7lNH1whFY
y1FZ1tV6Dex4P2r3HNPS75uIAjtaRZxiS4JLiR1hCOc7rNUXD0VwnUAuSZR6OymqJF0X9DoTKX9U
gM4ToUH5VoCj9fsybShnmV/0BLynm8VrpNqT5yjtNYleenj+aRls6XNSH5LZHLBlZ3zZVJyVgMBG
bF4hbVAVtESnFe5BFz1DeMFhZr8krtdZb9nmbHSnAD5FHYH5DOZBpLxf700xMvzH9mbRQAyLpIJZ
0pcfnPTXtEEM38k8gsxaI8M5x6fGAZbZvHW4FnCQKYguX1dXg6OviVv5Ts15kknSvdUShTbHaeuG
6meVeJtikbzVOPEAFH+vc/TvUFz+T1Wj37tZT9skEFV2+reVJeMYp/HPS9EXXU4/Pv/rgjkXn137
pxf+j0sRoc6E5wArkjK5eR5/LUeTX0CgMNSbMbJBEdvGcPyNiYlQqkYwHRH+CVHECo4a8q/VKJf4
EcSnXyvRrU79D5AY9nuPQnCUohwGRcxYGBGAXVsy6DejO3wLmz0pYcseqqf2xuxu09Pl4ZL9lNnJ
/rpKfhcb++2cEEa2OSB/L3y3i8GwoYKghsatwIf7w8XqqfB0RkAPkhjgiy3XGicHuzYjYg0mkKC/
60ZeBggIXVYPBX2lLUTPBEzcuSF5XN56COg/87qjP92ou6ugjNR5bdb4gNYdmQplzd6NHWZzeO/d
Mda9uScBogjRyvi7tv1w7KRBIFNMJs/TTqzka+mm8mtEqxj5RxNEb4gc6hxQr2YYMuBcv8AYrgck
NMtkCY+RDfiTratZ3tVSd6B6fTWheo2dA/IRLmY5S9VG9NDWVfLO5gShoG5iy7Cfm9XPhyhv5Q/T
5ZFFmkaoDlMXAh7u5UoQlxxqUsXpOiaMpQMdrQaA2Zv+oPrWiXMAmTx5ZBJnKzhi6tyZ522MjAnS
4vUVQYGC2zejOLNt6I66tYl8yblAkiFqenWaZLTiEhIcUdH55s72ieC71SbARXXSjKlnyZpnJkES
ZteadblpRZJXqfWqqdMGllV8bEOe7+F0FEWqrYqvqw6R/pRGFOlYly8RO4iFw4WSDV8/J7hJ4I4N
EOOjWbp4uC9sTqfzWhGwqjDPJVxlyGlPnZXRHWMGESanuxptSIA4PmIZjh5YL5Eni0quvyyhKM3V
II0V6eo9PYzjGn6jUxslD42063CYigpvWIzjtOcY7MIOVUOs3k11Ye5iz/X87DvXzWkrDTpyCfpp
PE9mIt8I5NQjyQucDIiEqzDVQxXby1ANyZeCb1ZwlSt7JH5ccagCL3vxdChRW7fd9LBYEw4ZRNDy
WU7xlnJmgf5ujbCfS4EcWrdacsPjpjz1QsWXOajbYDerJY4zK5ekxcyWyJ9lY4LnWo7to3RLjzza
iqI+bIv+wsE7Q3dqYvZkmnY45KDK/H5aO1CwIyZ1vHZ06DE8I0SsBf3deEoqgBXIyVYWQxn8kn+I
tnTfuz4A+yqT0R9nqIs5QNKhXbLKyQgAdBUDQO5biuB0sOqP1lf1KaqC8LWnsxRZk+TdjyEXI8dc
jRhJlQKSP0kHG38oeEE+hT/QPZSwmI5DInAC0yKO73qodCtCQsRDZSklSA1wBcgH6baxKp3DvPpI
AsoArVUIsAzWoYuAs3tfR7O2BysQ8NgNtNQ3ySikhQw9glv2RKH3izrR3AQOx/BWbQTfopXWClYH
MIdfrfV/um39g+FGMkS/HrGQRDEImd9vWi1FpIVPUN+aIesIQZRGnX5zatz/ugH+dmP8h1cIoyTk
TACB/Mt4pd/sweNY98Nc4wpbht3HJ6Kq/88r/GHjlWa2YWtwBXA5JT5DPI3/L1fgBPIJYwmLNw3n
t+cI9aBNqm2yyIwwkeCnvhr+zRX+HFIVnCTJpm3gQGQIzf7+EsqQog+rHOtg6ri7KWZDnvzYJm+l
4gG9kKE3Gp9MoSmsE32jeZnvmcH8CCoUbDWgeADAeje3b66nPIYGgZFV7wNdSHvqnR4wvEiUxF2T
gFRtRpvasH+zlDCn6zfn3yb8iJDKGBgs3YSo+A9zsjCex/VRD/VQenpNps9EIp2/jZuy/N9caftC
/37S/nolBo4B5AN0Jvzl9/cq4HQsSINUDFvNc54M1WWJ/YMuWp/967X7jy8UItXOBUMo+Q8X8o2O
MBetwLAo+JHItmIEUAfVx77/68v8+c7FDEAHFLoY3/2fHkIXNUi40JUhYgI1fyEQiHTyxekNe6z/
zbX+LM/FmFQVw0rEiDTUX3944JFmmzgpdbibE3fW1aGHOuKMT9l4QV/wrz/XFv3+wxcV40OREDJl
jD/p9sF/8+zXkR554gq+c22IeOYrbDKcEXKLeyVIPjwO0OPb6xDjHf7NhTE87s+XBlYNYJuzCCvk
j6vRwpRWkPnDXc/EjLZqqeA7DRJSBqZ5qDttpQMgtTbxJ8Tu5kpN2j+Gdun20+gwSIUPRdmdcNCX
AD54hOhfZPSWqszBn0ZiDt6NbYESCkNajFJDNq+is3lZJcNqEVCCnhH2ol9yP8qveRKBgBuTtjfI
Evd5mdFoszaCdlZ6XyKkgCk4yoAOqSQJryvjp3OXoLrb9ZFdvjXG6ugQK2ZfIpM4KI09wiuNGJNH
McODfFRTzCEp9dy7qxb6ZHhRxpJvkzHlfVPnI9RW6BdzinSyvyImHpERLGX5GM7qB2LzGEbhiJ4x
A8hJtPkKUV0YgBiJ92THqGSXOTEsupJO9U+9t0N3dogJH1YTjJ/lijSM0EV3blmhT22sAL5NLe13
BaSnDoG7hQ3HZY7CG4hB44IzWBqSFjHG0CEw1AU8m8A4IezQUfOtKoOmhKHqDQrPtW7dnfH9mJmc
9e1NO6zLR57M3aVXPaZS9D15kOGY3NOBdVkX8+g68TlkrwXlVKraGbRbKEh3x2S3YJbQMpH5Sbkm
3mJ5PZrTCIKJuxkxpMZeVDQuEJJhybgorcapno8w9Gexa+s4XjENpLNPRseqSMcyqb8gU3iFoV31
SXQuPxTJEAKiGeUTkNUeaLHCVKcWMzDIHOyw7ML4FRZ0fh0MsoeInEPwBleoQRgmjh3GPnaZS/IF
Y3IU5hYhLrf52MA2ni2emn2AQUruAD8Q8PUsN4aKsSIW15OyzREhXIDizIPHkfM87pEIBU7RrQjE
3qN4iNN+rDArJ6oiTNaYym64mafF78cgqGDjhkN5hkOP0M8M6s8cXL7K+YLheNGdLJL+bBEtb09a
r3Z9rrF2MHAHvw6jewra1qhVml4k8nniZbOfmfKXYYI470Zj15MYO6zlXcm6BKpLh8EmqBDtYZxI
DJsQ44yqo8BQmIbtupIRhkwQCOvvy5Zs2Ocun4ITMm+NfYqIqD7GLpDdJXR5fG60x5QGJztogWsr
xTNEh6G8nkDGdjtZrq3IemikX3s/QdqEwzUCtVlwqiPqu4LomqqpQSCTDnFw1gOJ5qxDffmmaznw
Q8lGhMzzcDpovsqnggNdEyuHZxtBuUGGgheIQ8z2FKx2uHcYioHymZufjFp+qggUubIKklM1DPNH
0hMkSjFGEA+Xa4DFU97IISvLfra7cs6BVa9J8DLmFWM7bVsS7yrMU/jsZpk85vlSBmlgtX8bwFhi
2AEy6x+yqGAdiJzoQ2wXgXFoBsF6h10XoyHy6T0Ki+RjXXsK7MnN4TGIpukeojTeRyBgubChb6/K
aKDBB/JUIT3qEcTsrAJZZ5rnrskMc0A7Ik6g4xfY5Bakzpvxmvv1rdOm+GgHuIpUV/57VUZ5crSA
ELo9WmHMxsKEG2KPLmAVfESTly/I+qlw144BYr5tHgwZwSZe7qEptj/t1CdZbUIrHxfdDdGRSNOI
C5m1Y3dFXI50T0NTrvBoBsyREbxE3KsP1ErSFlZAj8Fjg4d8l2v3gA7T9jcDxdCo13YWNocuRRre
lxlsDZ5h1MaArCq26EMOFtilpWPuGe8bI9dYYj9I5RbzZUK3lM6YRsRTDak/OkxLtQaXsIo1PxUB
irHdNsjxqHtqjyy3tEdKoeo+MaMSAda4Yhhh1Q+BTec18Pu4kSXH6IcxeCxI3KoDkbp88XkrXvTs
xH6ttLkC0oyZQIAJwdwlEwLCJoz8NR1LTPFcvZuf+4HUDEFyjKqbgqo4zmEYf7MzoLwdpvcU7BDV
iMDuSVck4UuDiVCpdspcmkENGHA38YSe+5zaYV93q0eqpfSrsU/o/Sp/1ZCy7DAEwTN+H098bN+n
vLf9gZdsLh8iErWYlDKTqxk9IP3azAXVGVLuPb+3qB+ve9pgzERlPT8h3MDyE7OqyNTC1C3lOnrU
BnMgUsAPK4NZlC9A6copwGHXry5SH9GA7/U25jOSkhAOYJdvg4PUydl+Za9T3Rk0WpF1l3hY1Kkb
jVQ3K+K42yjMZTivLOie4PNJOB4WgYKLErNYsgSjV+8bZZncIyTRmqsVc3cBVccSIUM6KSRKZ/hg
24iTQCLZqNaoOVRjgxwuxCNfXwLhG2QVoV88LhJPy2mpIxadcDZAR4bw0t4OshuPJVHiDa4K6MYK
ooM95HSZTt7S9k0F1r97bACY74Zk/2EMkrXKsNsu5x6iLp6SSIwFctQFPSoyzPcYgrjEmNVaOJry
ZVUU0IWDTdZhsNEjn7zGnXX2aEY8fWoqB6S6MHHmKaxHgpYgx0yRCjQghs+1625FVXGM2wohcwrm
nsJJwfwaKA0CO1jsaXcsPMzEXeMxj2EgC6XXtUQWGihll+tH3vHY7Ot5IU9tIQJ9hN2IKU0jGWR8
K8JVPQZoUvTBGs8RFSsesU1TEOVkmfsTmPS5eq9hQdrbNmgq5K90f9ubgCfXJRR/yERDM8yXjqGL
OjBAcsFu0iHetSfDisMUVjJkmSpI87VyVwvB8JrOo7Ry9dS0QBCaBs/dsmFb62jrZq8xIbbZ0drx
fQjQc/oWBD3dt9ZjgKsKDTlxzHeprwFZVZgdl4RBndGhohC7eyVhmQayXyHZUAEhP88/0MlDlafc
Vq92oiWOsaGRyW1EfdVeBpcApEuSBMSuy7U6VznBrxgWLzBQhUCHSNTUHReMJsKwuWCoMSRw1KU4
Kz/X+mqsMfsHnP1U7MN2rNUjxYwHGD4Qg/oUM4WHrA20OkgReVRQZn1ORj0uT0SIlJZldZWofsg0
tJkMFt6pJ6K4Lbivj7mVBUy8Bgl4Gv03aefVGzcSrds/dAmwmPlKspO6FVrR9gshJ+ZUzPz1d3EG
9x6rZUgYnIHHAZZVTbKquGvv71s7Aig4QT5ZqyY84WnaTyqZt9wx5RIgxHFOmcjV9nejgDbQhpY8
WrPaunNFwXtqZuTn7bAthvOA8SLbhIOWrbVtu7uJ3VL9WjQTvhawXTWwlWE+Fm0Nm4eaoJGvUsJp
3o5Wa+RfRvInWCiqQmtXwguEhK6VRL2JMZzUuau0azcz0KBNVHq/p7xcCQwUl5oo1QNwdNloHadh
tO5SCnZ3yIYqB+ftEEXPIJPqQGsXN+WVZtlfwyiU2xj52ybH5UAwoahflclAlEYmuj1Puka9sSha
66gVwiHp4ICndN0RcV6Txo62dUJF9+M5XgDCDISL26qqJ3TVi4JBSssIBsEtKF85RvWLj+h4Vh7s
MnZsck4JMkXu/fzapWE2/9TsMmy+C1nhL+ztQukDNU9k8WBmMVtI1yDV7aUbE2uRxg2qzBEFUsPa
3Wh6hTusHaC1IPjRH/u54JxQ1Op8NZMkPCgiQTHpGKHinHhj4NiJ3SiFfNQ0v0sDGpJDZtOjiHKY
s+zY9wX+uhK9delaMe70RSrAUZoMDGYcoW5KQ6zfav5Yt9uOUL7Fd+Al7ioEVie9K3DrdGSqAYaC
uiaOXJZAX6KQ40a22OdRSxtguwuFRadJyw2nDPOmVwFmVEbR/4b8lz+x5JydXQN0avGabhWnVX4L
JJzMcrWaD6PqhuMV7r9GPS5TrRM1zmX0AzwTjAVQLcpTr2f65KUVLjm/SgVyKmJUdSuWhMLdLFJz
eK5dA8YVjG3qkVOXb1aNMTrtpZWB7LIMopOmosi3nVL4XVOhu5RTuBySZZmjQ67EBo6/toAgO5bN
4I/5MKYHxRpt7SDTJipPkLVRCphM2i+JtMscyuwEV7FbeuA+aOHHYxVrOnoTVcYHDlUhdd5WV5ON
SMcZ9u6Ylmg6IC3D4FFXWdV67kqgM4kWWPLWynGgp1Te/UqtrXYPxjce753JsEmOWVp6N6d5872x
2+Fap8KwC+0MfHDl9pMHrjvE+qkk4xd16AbU8OU0olYve6tj24xw023GJU+bU0UW3b7qQrDkj13p
kJ7seJ72ptHr7IvOoRjvT1gM99OQ62dlCttvTivUaROv/O8oVrvjgOjudSo03LKRUajlNWpeFVl0
0kkcEXjvLV6TRlJ5eq/MR2WI5nHTGOp0k9lduW+NQY7r2SSbvKiB85zUg/xRl0l/qyiybA9kHbPv
gLCaDrhC0JmlW2+XWYTZtdnEy1dTEJ8HWid1lNkJpb1lbtOXtBPaAK8zLnJ/IEdPTXtYYo4xvH+Q
hwIHDhRLSrDhVsMroLXrk55igDqg68u2XYvRuUDCF8x5xh9dF9duNoCkmNL8vhZTtFHVxt70uoPF
byxVZ4d7NfqWkl17rOcax26JjNRvYMmdK9mqz1JwZC0XNbs1yUVt8snCnEfSIPyqydomQSeao6Ml
8ibGDZIHUx019caIx+HFXSUTeZWPxOQoVHYu6JAba5g5l3eWnHaG4J0YlFbS3QJB1HaZaYn2qTLM
+SpuY0hGwtHgLSZUqf0c8wZeOeuH1WoK0pAGWFyBbvhMSFp97cFut4ReaGGKpSUAwncb9WwTEcy7
oTM5aVIU0g66aZg7a4DbBmUtPzGjRTBWRrrlozdnXavE42jkD2FJmGCS3QDokKgucyMXgB0gbf5m
oxFXqTu6BjjceDzMxO8lRrOyfGllX8c7vptxk8U6VL1CQjfmJKv/cFQ724yyqQ4j/pHRL+t2FJBn
OIuE6N++Ok2h7KupJkelTG2Ppr5VeGXkerhMG8xxNeqGDrdDw37wrCiZu9U4SX6xVs3GQWuVhqR5
YwF7QL8QoAiVrjdEVnZWEmf6qsiouLcafHemEk3HnGLNaZTQyLAD2OKmcqxij94ku5dhZ29UCkp+
aefVbdcm7t7KXMhODod3bBSyLwKrs8ZvfW8WQWdrFP9xfpqkdQQC/m0cq5m9qVUFzRIvFMUbJz4A
moUyfGqsCcSqQLZvyVBQ/ZuJvxstPcZJu4B2mtKDnFz87ZWrd4B5hvaqmI3p0aWUc46FoMIymlNo
wVUp8GEUprIA9Db0hz4fLdjZ7VT6kzUAr2uSOYMCE5KxqIzGb8K+tbyqF+NWYCvkRTzjq8Jd2A/A
TGJcpoZUUXmMs5tyTG9TrrdEkndWNAfyLSj8k4FWLnBqyochor+dObKvmWKudY+SA/+odYviOZ9T
DR8Y+8fsCTOPtno9Q5HhRji+DYoAOo4rW3/opPkrajNELGVdfuvN1u8SJ70PW6EP1/UCv3ANnp+c
ObMfCpDC+Koru89+INWrX2apGAMGb0fN77gdLJ+pHmYb32pV41HFd+F3SwHkcbEsin5rbpA4YHLU
nQFTaN4naafOpzIS5muVGIhzwHlBP9c5WGyTRJGoGWWubdQ5g6PrigYjQizDbNvEA68jrMI/htDq
N65h3YHPjoBD1ZykPKGMw6kfWDq2omr+wJq6a0vT+WXNZKZmYI+632nx8sUtQ+NL2M7jPUkwzpJu
apZHh9UlSFe2PXzmJuMIHfcaxbiFgs1mTJbkIXTx40sdDp8ryjDZ1tSlU3hhTIKNpJ4E6MmOG9NX
EoEFfqCI6ju6jM6WnHPDq6nEE/0y8wB4e9PwEC7Sq5+VE4W8tNipAut+W1HkB9HAQa1FD1QnG7dQ
fnZzj8tNch7/BS5SEQisCuGXYoy3ZiiX4yjtisqkcNR4P5ayfbWNwtipdmUETV8l837uBEOPrT6z
stVBnjXkj7dTzoNzM4gJ2AZHtHTJSDwkuvAGFZgLZ7ExgLeoJd6P6zppH6u6f7UdOVwvjjbfG4Ob
nJbZgDUQA2yXV8ARzhnTbz+HXQ7jxiAe39nS7L8sCQynK7UrJnbbqqlWSPBMeFhxaJq0KD4IFLbg
e8zGeuZsCErQKceNlo3TgN84737WBJWdBxCkCIaaqeGJUe2x/SxlsOBX70ifZMNzRxz8Pa8snoO0
ODpusk6HzxQ7lUu4rXImuy6dqnT3q/Ca/h711A8eYWdzHY8Ouy8hm4Ewc5nLJ7cQ9AxBApXfIt5y
VyixzsbRGB2GkdRtBvtGh2K3dYbObrHqcbZAdGCO3zUsl8mO5hn9AW586+5Q03avWY9jGBcEpg7d
cOrAHjVxFS7pBOd3wcy/Sxr3lmV5zmIyB3h1XM9MJjM8uPi1TMSvCXi/kjjZhea4GtCyDplPFNZu
kNaR/FInaDxl21IEz90ifJEceQCr9s44eRWP7NkiCWtTKUpb/V6vKBaHQ2ocrILPT28GpQjBPTmE
TfqgtfCu4nDEhZgbJAbxHMvrMJqdnyQ0f1VacQ7BFgA9wXd4C/0Be81CKT7fRHaYP+id0e8S9GS/
9Ry7KnFCSODpKHDySrui4gxHwS1Oc5qlsHqUGLtX05oldQqrml+j2ilUn2PP9GyE6C08mOfpUejl
QEqpzwUsraVW+12/KP3gO3RvKWDGWTjsseGDp8ijQqbbVInBI0lRUJ/sVGUIH6e8lV1gJ6AUtxSY
w9mjIBiC+nCBDbZJnbW7rMz1k5J0mo5iP5rdPYzWZbqJhYVlKZImSsHWmZMfWESLwc8UYHKpUTZm
EBoRdgt9nqEtoFOxXpE4ICeriZyswI3yfldX5ZKdI9E4j7VFTwi/Z2afervnc+BlVbODC9Ibr6pJ
kiUCHl1b6R28Xozv5Ox7Uv/cMo9DajO+FnE7an6jN83rQJpu+dlx0MrvBuLeQ8keOMFM0LCct7Wm
nUWERDcIs1I8Kmu0C0pVF+3eraCBdF0JHQs55K0Mrfahx7VB3rxRxa8l0UEMlgJKmWuuxjp8PTVi
OitOTzn3fTvp0iIDDZed2CS5NoYuRImqRPLcRhp6PKQEHKMksPguVJM7wrrxptRb4CS2mABp4K/h
q6wp/EmHAxViXmpmuk+tNkKkjYx82mGkHI2jbmKEiK02fC51Rw2KsJTOCdlMNXMSJgt/32ssbD9h
Ej8XS0nICMROITQQUfEs+znDsNX0ebxZBmVkAkXkT71eidLnBLMSZw2y+SWNbsJgsYz2FHUhG7Od
NRXvXYcKUDW9MlgGtU9xmgdlUeRTXtRAL3LeWL+MAnVnXqROULJXdLsBmwBKQguEJlSOuDhWpAsf
uhn1np9Xma6dErN3f+cdJ1cAAb3AhRe27bjT1WVG4mxHq8dnqXF0RZ2LS7HM0L5Ukx0fyiIz8IaV
A30Coqz5WpizeR32Sn1Q3W58UHU15e2aYwoLf7l1rZwLhb5GqfszgVVMRw0RUOgkczARgIITKNVK
oRwj1F+tGF38RFMKB7QsYVcc8RDHL2kY1+Ax+pyjmSqZz9SU3SeygrdDnD+GAr0/gtUYiOkYtTVP
sUJB0k09B406PRYx+Ni2sjD82u3cA2UmEQKfEW311nDnRl7V3djVhz4tS0oGPOobmMjlsEEJmi6e
G2aD5kmUp9ERUwYVwqJcOsw1IQk+njjtB6imZ/mtWqJLqUsKQ8Au0zjkQ8ZwhqeZqhWKElkDeBmL
+2Z96Uadw8yz3Br/gcPq/kahT8DqKTV89MxUY5NIgRCTN4r22BZpeTvYJZFgRt6RW8XpbTuRG812
qZ3zXigbh+PZmMg5vRJisFEDa8lRGYt2vpVVh+QVZ1Gj+WUsriI3Xe30Y9VoXkY94nsmmjLZSrnk
40tdU7NALDzGyU7WOi9bmdjVZlDCkVIdWZtzPQ7LMXbTKTuXlOe4MqeLchzlpnPGxoDLPE/nSgmK
0laelrZWb4Et4wLAej5jzGgKFZDRonKo0yyNQMe1JvpKLPaLrq6p8EjpLJTjZW6dmEvhljhK3bpz
15dXUyeM70Sc3CHTFLXcU+t6qtoe/IoAFQBSuGhtiFeF43RBSnMd7bEhFMMGC7McJBECNcbrlcmn
cBRZVAkskM2Wo7Bd5xD5nqtwavapzSt1JWPP33lw4jqx2zT7lnHZuFgTDVhsa+UUVzD10mZDsfWH
sXPw0EY6XJdMtCQEzFSO6Vp7Gg5d4UbZfonqWu5wJCyPqZkMOV7RaXrqZj0J6jnSTzPp6jNV9PRb
2TVyj46zkAcbkmy2j2WJCmwyNaDBzFWaBMy23Bh5mz6UQLphFNZZtdAQZXQfCpVw4DrvlDG/76rQ
jvzCyRfOxoMj5i0ShhqQpWxdEolllKtEI7b1W0H0kh+6se4o1hTsj8Bl8vYQ98QQ32uKOPOTYpUi
vm9DGv8wZSOc+vNskNI3HTk+DUNa0J5nSsqndpxcYuTWIYtOdV1RPDy5LV6LwVXicxd2NaWvJGu/
6lFUHGp1ifdGXNExxEjz5RkclIHucQJ7atbklYxwDBWendWTbeshVXtpk0zSJx1Tq/jpI5HcZKYS
q/dxPDPDU+aWfTR5ZR8KGrElVylVZs6kMXffmx2tf0XB2d2IbGwQdLWudU409mF/bLrizons9kHn
2G94ljLUyVXYWfU5isTUn0ZNK7c5xtyvFoFQC/EyJNeYqkijW7edXyGY1xgkopauGhHtj0Zf4709
HZUlSnDGGNHUBtXUJ3d6lOvLAWpoU700SzrCJrZUTuNRlr+U9OcpPVW03WNnWvJxtmwawhl4ukn2
JxWEtAbI8UI7JnCyep+Z3rxwhvCLJtNIJtV9QTsTNT/z2RUR0MOnM35kcy+PQ2nKO2ERmGhGszzX
zRzTZkZzEONDWhKwqq8s0iYqj5PKgYW9Xpmj3WyZTenNeu7I0mvy1J7u07Sj8gm1VDunZa/9NNTa
jYM4AX+W5Yg6vybEgOQ+Z3QRHqVHe9+yXg7STHEpTJr9TdS9c9QdwyStLgHAuiVE7N0oVQwetpXo
Ww2T1HmoIL5pidVA4Ulm44lmQOywQ8+GZHcNDYh6zsRULYtW7LXe4JCV4MJtNmhnwR5SnPjNK0sg
XK2lE4Rmmr+2eO6ukRbGd9WUoSpkWpVAj8j/VUGpoISkt1NX9/eN1mh3bdIn23+ATfDjtS9CduJk
TYK+JjXfqqF6H/pl0prFJmlWrrc21tu5hRk6akYJ1W1UrWGjD0rqXFH6mV7IFJVbImeQV8Vcd0ep
x9G1bdb2s9pbKWUGrb+px97dJ1FGvTOnBs15RUQk8CmMQRQLKfzjEFZCMKatC64cuJaah3ygyMKb
VQj1Vk96JJR13jlBwXby0qsE9ypTc4Om0YHHFMZa8TuMiP1OyYjW8SpyNIiaIcT9Zk+QjgI2HlP1
kI9h8ZCKdsSAkuBaIzHaEtVHrtTv4gTm9B4dX3mVdoa1n1ziXM/Mp4oZrSrF/Yy+gXImBoxfqhYu
X7XWpDKiUmmTdBZiG2kWtVOvYyqA3AujqMPDqPcobkc30X/pLMMd7OdQBnqXys4rlSy/jyKHrANC
FnE/ksMkkiLrBo9eG+h/pFD2dIsu1+jWR0PCYqEZ3sYaertZ7eeI3AZaKARFqi/lIXQjJQbRatMi
gIiiln5OjXBPV4glfwRAQAMgpRhPGnGd6820Qoi2Fa+0I7q/HnrAUpR3pkOQM4dCd8i8ijbieKOG
xC3rg9uGLUH1LXlOJ/o2LDQTUDhnrsUtqghBVAzRdU9PGmw1c9kNz1ZFmOVGc4vJvFHM6UD7F4Os
s0MijSWOs2JRFhHYbJOK37YWqFNKukvewVqd6x37RXYXAk9LrrKoy+7jvqQsz6M4mqa9PFFtj9qb
RAVgQv5Qj/bUP6PHWklYV2Of3kTCIkmNUC9CUUKcnm7tEjszaJOedbFww3pfIXoOpkUBMDtPsfwh
h2wsII11wzczNdm0wFQVdy1dB3HUUN/KfRLfFUT+TC3ve0a9N+ayOOILsm84wuCx6iYJrnTGkayp
5UpHA6nuhgrnFafLgM/2tbvG9HQ2S6sWLnusmcW+d9iHfYyr6j2FMxK/Dd+r8iLTCA8zL5vhqrOs
/nZsBvSNeSP1COiIU2TYb3S0NEloZRrKi76601NDu8bJh3UIbV01HXQrIcXlSLW6U+jVSHFnYKlQ
6U84azSSfoeGydoYy11KfHMUYbzAAs/GB9khpPT6xRxP0gWOs6mLKHR90ybA2tYuIk8MbflwIHOt
PVtE3i9IzkGGhKZO2cFoxGsPKCPn3ZGH1d1UT7CozWxwCNFm42rMEknvvkmVp9JcJnpI8lj0rTSK
Bgdbp9RYKPuUqpeaZ7fpwA3aEiYIOPpj2VrUTB2rPFOFiOcHlAS5/ELYI1ukZk28N2UMtURVHWVX
uPoQ33GUd4ZdTzwT6LjrCl8d8Pt6EnxgsVnLuFgoLWciS48M555tIEO5pFa8PwA/7eTSaU+26Ceq
hWO14Y6rX5H2AbwYcJZOWsBJhoCfN/fIIXYxSUdQM83ZlgsaJ1EfaqnpuhXlGn3qFAjhHQFARqLv
lCaaAUGOrQTPbVQ/6Vjeng1dtYPM1uKfQOhWu58x1SDI+gq+QU8unnYiSj7Fx5mGQS8ufVKsbeJa
Ut2w47oIsXgZRi+uI52f0bxoGRCfijQS6kT6HxDAT6AO6kpcz64ktBHOOH/pSiP9nkB3f4Vr2SqI
wUrnW4yyqfP1pi4k1fzI+RlTvnDZ4qm/kEId7cZX0FSzdSmSMlGcFrdpR1PajUCXgWPLnutlj3vC
PZPCRAaiRU7yMBRSrW+yUB1homM4I2CBmj3cwl9crmIxTD9U3qu/9KqJZ5+uBOw7UJPWeZ460xet
FsbD3CgCmAAEoBCWMNkKqoWklrbksy0ak2ilSE9o0UAYhYUj6I2oud0XyWnymE5xJg9VO2C67dmo
ZxhMFJMxWkBGoJgwkD2A3+KqQW00ETQZQ6dTy7JgZ/ZwXrXPej8Z3+OSAN/HvAwzIubV2tG6r6us
A7Xz6dxlSl/t/k83AVsq5cAWnmBaDZTBGH47fQvnKyYDfZ/1pbMTVp+eZshPr1oKFF/qqvr1Y3Xo
e1UvcBKEqS54I0iLxoVQuRqhH8U9fTO09n5OtGuav3DcXQ4fj/IXoS21SNWhEOqYuOEvBN1qnYbK
3KVU41dQtHK/9vhzqxtqubVx9/FQf9G6uoZGfyed6ouqORcXhD6rztuCjO4Sc2JTw8esCs8fD/GX
e+ba9EGmgxTXA6XnrZLX1Gtl6jOG0OtzbT+W0JfcT8TW71XQjgpcWUdfBjnA+MfM9adYOK7QwsSw
XxBY4zGlK2K2U5HJLrH+iTzYeacNdlTTELzN4RQIczWt/SlLLhuoBWFSoSWhu0VKWg9cCUeEvTX9
KJyrBPD3xzdPrM/6rWCdW6ZpMBYcVOTWaoX7c8CqXjKJztagpRE0NpKHqrii/UXiXq84tWgzUO61
PhFfv39iq+wZDZtmOsJSL7XrWkRR00Ub51XDvVb1+6HsoDNtPr6yf+Tib6/MVcmAWzwusBTU5N5e
Gb7vCiEJMTRUNr/dWLshmAI4VJ7wkg1s/iAMaMPA/00w+PTy8cdA+Nx0j1SJD47ACze4+4P+E4fA
+xXBxxKkAVB/25ZxOV1rJ+8TafGx6EU59c+dc/rkurV3T5QBuLOaRlcxgeXh7XUreUSW2sG202zW
6x6CIdB8zScX5AEM+//XjX/Np0Lqo48J/r1qtJY+TZt8cql+/ckKEuvdfvM0VrG9YcAtUHXnX1/l
n/NMjHUeOoUAejAfEooSUUDFM21966HdiptwrxRHy+t5Ak+x9/Dzs5uuvVvBF8Ov6+6PFTyo6QBw
luHx3+Nx0840vCgP324rf+1p6NO3JjmE23r/AymLB13fu5m936NHe+dPHv9KQbm4EY5go8KQgoDd
Yqd/+0la0u72JNdmhTSBaYTqD9VLSrt0OcfY3w1k4sDS9OFVa59b8imkpA9Jal9/PEnebTOYU3Dy
8I7RaECnaZeuIdqearG7kPPUzdsqroNe7e7nlO5AMG/vtCYNqEDdfDzmP5aKt1OAQel1ZwnVhAMD
5fPNM7ByF8kuvWvgCLg3snmpR4LI1hjp111B5dQ2/WjdUMcltQ1cKsD8dQf1zm/17FQ2yx4iF3zM
6f6TT/WX58GngleD8WQ1uKx//8fMkO1MsRP3lxd23yuoDiqhu5kadJ2qrh2r96MJbHPZP7lafquA
qSsL/btmiE+8L399IK5Knsfltaw5Fw/E1ijyRhNS66ZAqWvSQRPWL+zNgATZPiNzh2jsx8dX/i4K
WOfAH0NeLAlNzug+SoaUTHyTRBkdKkZqtL0cwd98suW/2/UuBrt49nDpEcaPDDYgqiLOo/5tcwr9
+IrevVcYhJVlmxoEWI2H+fZRoqOd6dqrA02fzQ21ph1dOkgR6Z/sZe/3EihFNgZw9m8aV1oXKzgC
wdIpnU6fe9O5gzrwm3aSpNSK9mlZ7Or542t6d+McA9+dSyrFttEHqutu/8f01Ew5tGaauV5ZfdWN
I23L/vv3J3Ji+nPb2BEupn/tIi2NKjRr81J970hpLKP9ySW8u19cwp9DrJf4xyUoqTKgZ2EIFUkV
R1GaF9u+3dOXqf/PE8A1VAJboifLsAg5345UF3qjdOba7ypRd4IDSaQPzyz5T4La94uVYYAYq5qu
Wzjj1gv+44KqLtKGbnFDzxbPHX2M0KOUqHBwAPRf7Nr0P35C79cpwbrAqLba4nDIXVzUqAxx5zYR
KWtG9YykPwzhsIGZd87cZTOUyyfjvXtcNuNBYNDYp/n1ciui0RzpdEiuoPq/D5a4yafuvgS+aJTR
8eMrezcSfkkWEBflchOBg729j8paCaaDAg3NWvvMV1b7CPK816TARuNO/WSmv4tAiIg03V6DeNgO
2EDfjqbKSfaoXdnveh8EuzB/j3itSpUKu70pVlb8uPn4+tYn8+aFt45ogMIWLhGPebkf9U1RZJHK
iFUKlI4GU735K6QN4n8ehSMckAedfQ8/6MV1kcqdNbe0EHJMN1P91ZQhea9P4oW/PCnGcHhWK41N
NS52CYrFtYMdn4OPcnJIlBnyys5f5v7540sR6252cce4EKqwhOs0oDEvTqZDp88QvOhxgJpOnPD7
d0FjNxMkID09zr35G3ob3Wgj8rn0Ad9nM5ZGSYV0o6Xh9MnsfLfuHI6rFvWIddclWL/Ytsa2yd0J
cp2XagadP5Da75zC0B91kKKAzuiWFxl9+Un0zvp6fwtwMK5WbtTpzNOLW92ghhz0BktoEATHILgO
jtf8brv+2G697eHgefxyvd1u+Z138Hadd9jtvPsdP/2//yzsJ9+9e2/HXx/49Z6v42s369/zk7/+
8PkvWH/yfS/wz+dgz4/jnrGC9Sf+9/mxfsn6pesfgp/H5/Pz8eeRhlL86Xjkx8/j+k/4nMdPVuv7
GacbKrAV04ZJQteii9tg9KSOKaui8IHulckfmrpsw+wUWo8fT7n3T1k3dIu1I1ZivXlp2I5ms1lk
h2oYDrc31ANeRJP+eHRqSQDQ/f54sL9dFIuUXtSGbTDuxUUV+jAmgl4LkEjrO4ziB/zViIzH06Ap
+4+Hej+NdIMtVVO5MIsIYr3uP95RWaSn0JBLm47lWVCFzy3EKxKEPvaHTdn9QIHw8Xjv9zqd7lKY
ms21zzYL5+14sQD4q9MGx1sGQx7VsMgDJArV1aQUwyfb6vuNnKFc11Rd4hWTEPbtUElrRYbZgpkG
t5Ed6JKTQI6fi2Ca6TfiUf20riJ7Ho7IcJ5tVDif7Lf/3Lq3mxRavjXMYFPX1zfY2/EBpZXqlNM+
2PQq79u/p2r9FtGUR4spL9kNW3yoQeH/Grf4C/RN+ICrbTceR6/3nutA9X7/BE++pc3TlfLJqln3
pMuPpnPQJuWxrhltfUp/PPUFhWZqtzSa6el/FEPG1/XPYqz3Q6xtwf5BQtia8W7BTMOcIQjroeUO
EPYUbMHN1cdT6X1OiuPYn0NczKVaOL0t5MDcTQQozkGZA3Ou+oNEYOs3MzoXXZQ/M5oR+GOZ3+q9
2vgff4S/LNR14+G0CpqJ8/HFJyjyMIyNgU8gKMn5wE1OlVUR5c1fcrv55Jn9bSwUW2CgyMdyFL84
TuDImCmbcDTKuzgQypXqXhcF0Vb7vxxnfff+MTekMuAJF4yDwgCQ2XWIgghumt/knwQLf5shrqBH
IyhYXp/qxfpowjyLeoHqpanEuamjH6n92Tz/y26DsZlwR5BCWaf622uh4xCa4pxUgkT467X64Jtr
44XYbD5Z7GK9+29XFA/mj5EuZsIEQsCJgah6vYHDMblbmHjxrw68oDDpqSTJCfevLTp/S/ls6L9s
4Qxt8v6jEMBvLi4y7eEdIGFkWxGPSXSL1MJQ9017N2o70NicBE7VcKVOuxpPsLyP5QlhVe9uIRou
1evH6+GfvPP72/A/n+XiNhhpl4C+4jbwWeZqF3U3lfothAmjmycM35a5S6aHPDyG6YAgZWPRq3v+
JDT6y7QiMrQ0FL2kN2nr8vaZi8HSK0tyO2qpCqprNe9r9GofX+hfFqMlDF6YQOBI0V0mxnoE+bAn
qJfhNfytVeYWr8QvTMqbhm7z/3moFSWns83Q8oZczNvraaKxoQMC7ZooyL8MyXyuW/OItvZHmNWf
bdrv1wsnBJBzK/qYNP9lXUkZtaaBocQs1pUdGNAfeqZBdXC//tdLYhgOxJpKzUeIf8L7P7YY2kcs
9WwyjN0N9AwpUPvg/qjmDbmHT7KJf3sLryd9i3oJ6bJ/KSt/jEU75baph5jkHOkE5wwZGFa7pivj
S97VTbrVU+rVGyqRzouhd1OKuGLhbaUkGc0zqHgkYIxH6zkHgmFfh7Ief0G6c5cTNi+8RzZCiCKo
aCqBRW2heLtFuZDDzsVGGlhLYj5rmNLvVJm7V0yZCfbpMA6PdSyxDE66VZLfrct8Z+jphAgwTuST
bS3RY5t06VcKx90hLaGvh3CKD/jDpvQ/b/Zr2eN/AoGL9QpVcxwxEjr4f5U8KDJ686SVOoLYnN1N
W6nT48dP/i8bBFVuTRCYkaeyqZK9nc1ViXC7d0o4z6jyLb2+qrOMJmYj1BMUTWCi0FU9Atm4N9LJ
d2K8SVV5rLDm27hehJaeP/4878N6i4IjIAG6UJE1MS9eqq5c0jyxFfoUlca9YUS4lOliUoHTXuIv
ziI+iX7f701cNyYfilqc25iSb68+ympL0XpVQZSQhKe0tX9D+l8+mfLvFjF1nfWg4rg63Ejr8pqa
qSv7VIeJx5EoEP3V0jFPnfm/zpyLUS62pRlE1jKkjDLMeI2oR9ABtJupmkGM/fgZaZe1R05C6/ZH
eY73G8mti4ckS6cx8oVmLMutGvvRfQmFJ/eyG3ez3CR+coge3Z2zHcZgDOJNeFMdPtsWLx/b5Qe4
uNY8ahQNB0LuF7Tz1gASD5+tw3d1r8shLt5amKsKgPIDivKt2JoP8WMcU5AzrppdfWxSKsi+feVH
X9Uv9LUO5PbjO3y5Cv4dnIQ4c5LE6OW2X4AtQHzO4Eb6W18Ucru8r8GaPyHj+N+NdHEn9UiZ4rZh
JMgciJ0R4/p6ch5oMtF98o75+zW5AL3/OSTQE+BNGNvFZqR31kRPLmzmQAAkqnznUZX7gU6CH1/U
5YJbb5+BY5g+QTq9Ay7r1FaGi0Uv1vlpknDFa93QX03Tnj8e5V3S63KYi706QWBSaZJhlD2o5leF
5hv3BmyUEz0v71B+FZ/VINdv+Gcw9++AoFJIYZsmOdG3t7BSzRJc7Iwc3H5N9d/TXGG5vG2tT85x
f3tSZJLB6K6hFH3/3g7Tt/2I6JgnFSmnPjqo2k0+HrXq3FvfPrmD63d6d0F/jHQx+9TCpNd5t84J
Ue8W6R7TDhvb/yXtvXbk1pKt3SciQG9uyTTlfakk3RCy9N4mn/7/qIO9xJrFk8Rajd6N3oCAGhnT
xAyGGUNjVspRS4rKPa0uRXVUoRMam+ZnaXw+/wNWFxQLZSIfGd8sLGhX29PUOvOC1vRRQR0WVPvW
9ozg93mc1QO5wBEeWVuSUo1OZFbUvo6Na+bwkDE7D6Gs79pfW4T7lSmnaWhovvbkR/NRuQwZLnhs
fmWV216Yzy0kk69+4E4eaiw7e38ee/7TH7fxH2hNSOwko1lqYcQyjv0bzW5uNTKrzEiZRtwVHdTT
naxdnEdc3bi5Gq9AiUW/hHBEeT1RjvFZ0Kz4qesnz1R+h6ddoEYb+YTVRdWoFlrkNLlzAk52ijqV
aS1UeqaLOv5WRi/SsG8QB1AO/8EgImwNe8jRiB4/pde/YLyEm5BKlyYiV07/A8FrhmW2sjSrS7dA
Eu5cTQflya9BGtRHxz7o2RvEBh4TAxuHYvUFJc/0j0nCCypXKZ1lvoJJlX2LrpCrIVHW5/Fr2SD1
l9A4LpfeGCID9ymPwge6qwjyp/1gf0G0lj6qej+hSGRV8aXeh5f/23LPAcbiIwRRs8qkbxZNxWo3
y0vrt3K4q6Wn8yjztf5wL6jGMXdu06GlCacnYOhJVSC+8OwRwqvfPT3J8SVptxPCGD/PQ32I4/+8
DQssYVtDSJ3pWgKLNPFn9Zjfh/0BWZVd0O4Ix3aMz8H0XHzfatBZi8T0uRuGTzpaey1hk/UTBEh2
Ml+Q8R555gaJ8fOGrR7XBYCwU4kmlaekAqAi5R4z2NTu0ko7wBJwHmfVRS9w5n9fnAhLhdLR7MAx
oq9RNiHv8qgk389jrHqTBcZs6wJD0qGbS2eME8Q6cfIZAg/kU0Iv7p7seqMKtrpulkIxgVyoTjXz
PdYQ9MwuncCCKykEqnFl2RvlDZTVE75AER62sG4GioJ4/pAra8b7ltp6se/kB5rIdfvl/PKtPjML
MOGFk4N00OAdTz347HwYeZp9PRwcxG8Dr6kvqujLebiNFRRrmgwbkts7/QkOPtNqPJbHUHtBweM8
yvq7TVgM7xu9hdR+3m+UzmAa7ajzu51dW4f+s7wPXEan4Aw5PeRu8wCLynO3+8ZA8Mbbtnri/wJb
wqutlAXN0RDbe1DKQReSkAptb+EluTxv4HxBPzjBBYzgBJnxT0tS1hwRGm+jMHfVt/MAH8oOf1zf
AkFwfZWmMTzcgTCpv/UOGd36YnA+6fqTWr2FKq+KcmUXW6/b6l1egAqOD8YEioVwWdLiz2tGwy/R
ONpDKK1bDMJZP7vIOIQMrjC7lThfxoj+wO6tkPOXnindmSE51ofX8wuxemAXP2neiaV7gSveKJk+
8vp4IMHwXJboOT/V0vE8zNqGUvUwqeLT3kIu/z1MVrYZvfhm6rXqLjr1CFFvdbKsflktID5cPQNZ
pyK0iJfvkj1imYHrH2C7PHaH5GcPG9bWh9UmoHBIzSKQYTgCML7pfjPbddVfk6QZEev8jahF4EqH
82u4tlVLA4UjywQv45ORzRr2b2ixjbTRWJ+Nf5sUny/GEkU4oz5TH4FWYdUp/UU3pBpAbTV+bbeq
42uOhIoqYwJ0L5MmFA6EOcDkM1YYAxmFxQeHoR8mBMrOr9j8R0Q3sgARvRVEiTJ1UUCqDAKX4Nlh
2jN+tGu3ia+ZnyGN22z4x7W3bYkonAmZkSDYhEE0ITFFfUHljqvQ2twMPxNk4s6bt7GGlnAgUALt
VaRFyCUULwkyn/2r9uU8wp9K/ocVZECFJl5KU1zd9/eW3ke9PnXt/LHbvFhm1VzQgHSwKqiC/mhR
oeF8HBvociJYV69sE+rFooLUKd470Q/6HG+MbDho49RuxBBrnpQpEPJcJkI38GC9/12O2umhXJCC
snt65WDTQ1jLlVL0X11Iss4vwtoyL7GEZa6DgrnSBqyyopHfUr2p/qEPGwWvtcu9BBEWmpAosE8d
IPmJztxA2RVpD4Up5T1N3fAja77YpLZGIyjJGqYz3q8dYZ8dNlCQI5y2M+bRvvzb+QVb3ZwFwGzr
4k1BNA8CmQyAADEShu48rUNMp/9U6HuF4eTzYGvWzJn4eZRKIfUkWNPZ+kmORlg8ivFrOfyoho3V
Wtv95d8XjKnCTrcCyHo8h/RtoDW70Hppx2zjKq8t2RJl/vfFkuWapvlZPFsRX/bwLcp7XWE6weYL
9/n8eq3aw4wnzYO8xrS2vkdKh6ywbfTgUVSHHaVhFsc/qNaG31jdlL8gf6KvpTkGxK0NU7Sez/i+
bR3Dfuv1nZdddEw0ZVPg5CjbliWYAWn6UIywjjACeTE1HrNSOdwA/+WqLFBsIdzNLYOKgYodanDI
kMPyt+rCyvpK8QBShEb/1hDsgKkP/wIDtGeijpjrl+QWmCSOxmMi72z/sqzfuKFJeyzhQxm4r3xl
nj8P6wv5zw8wBRNjWKFryBDmdCqM6bbrm5CZfB77y/Mw68fuL4zgsAM5UgoFyhJPUUKkBH8Y6TNT
S+cxVi8RTZRMeKDGQsfW+6Ptn7RG7WMSNLn6yaifjehSzhko3cdbucu1V54q9D9Aok9QixPMOqTD
yCKqw+0wvJ6kC5051uxCzy/OG6XOz8uHk74AE1yDDusqig2AtZ07Haxn2HLdU+zSovBw4769TZ67
v9nvTfdC26rzrJ7NBbLwoT4gk4nqG8gx8ylTVnhltPGMq1sQwvGPsyF2ghEIDfnTXfOE3MAd1MhH
yCn21a66LL29O+6D52GXv+o3AcNq51d39Ut6sZXi8c/t2gwnRpY9+6vyHNwVnxQU6934+Zf0tXlQ
Hq+6HYXRW3N/HnbjAIlTJYU66s3c/OypGdTmybFKbuzupoL2Kfmamg//HoxuEHi2KFeQXBVCiymA
HbubnfGYFIhLqF5nGZfdVF80iuNFjMm1dXl/HnLVrTGWw0gB848q46bvr6LW+gyAp4SmReT5GkOW
iatBRtxK9351adhQIsDOAWNgdZeoN1aya8fjxi+Y/ZZ4bZa/YD55iydIgo9RiXp+QVDcqeNuCnbG
cCjTW3hPas4XjJ588P4XTPJmcwGMOWgxsWk4YdtGUIqjrkKaSafS/BCVD1J9DVsbiqDQohcJdJVb
Z3heTNFUhNh5PZgwpQ9Y8BCpbedZbgLr5Jr0s0wmOh9GZ7ju6Me9zNFKgbpiSo+VVY6eFccaHyTq
wEeqPcn8stY+9t2QbNzsNX8/FwPpSrGo+4tFEJoci6RWgwzJ76dGe0trxgn8YmPB196uJcjsOhd7
jJ7zqc38ED5hhGbDK9O+J1yKh431XfNRSxThLKMoafWSjCl8Z7hWhYC3v+Hjt+wQzqoPPYucw87n
GcnjkJE1BAOqy3CrQWHtgWRCnyFsmhxlUww2EvjPq7KOaWUM6k+x5TwgwnKnmeM1s4/HRm03zFo9
A8qc4af7nQEHwblXpF1zZ4Ls1ZThDmw/V/ZvmrU2zsDq7vwFEUPNkRKiPjgMTcJPC7eqTPvDxv4r
a96aiSwmwJhSYPWE2KUIBj/IfexgaLfK3Oy3dB9dj9flIb/m4ya6gfCcp2Lam3fhlbERN33oSZ3z
MQ6TIzQNc73tPxWzxRlHKqKxq4azUYQeTdg8UDfJbTU8J5fJLj7So3Deh60ekb/3VkzUwTipKyh8
ZKR/QrcIfnQS4tfOz7x8qLaqDavH4y+UmLBT9JMNJyyWwb64i+IJeq5wp47DRmfC6gH5e+jFFz7J
otiYfCzqDbr1II6eeP7OL9qqJbSg0QXpWAwQCQcEVS0D7QYgmvKHRrdwEu6H4Mt5jLUGKothIZIx
PKt4VcHLZ2Za93IF/c7gTQfnBnGxq+BXfRG+BY/ldxKP2pONwsVPlaIdNfvcK/LL5O38b1ix891P
mC/K4ix2ZhOgcFFC0NOcfGgrfFl+gOAkthCazdNofx5tLcEKLQbNTHw20DYr1rdlLfW1XsdiOEUR
eOfxMm58mrfQEEhKDzIL14aITUkftLo9wJy9cRVWrv07eOF1kXs1Rg6kZlf1g0RpilbGHvb2ytPk
e1naeC/XChLv0IRXpmmyIqGJFaph7akl3TC1+xrWMyv81Gk87CTgbnx4zc8v8crdeAcqPDzGiVbb
VmWF0e4tg4Egf+vzcu3z5R3EfKYWZybQ7AJCJOySpEffODTQLKE3pcu3hv85kfZRDoPrTy2TDnG4
D6O3MO5oRtyT1fGsFLLnazQF5ODLqXqxe3/rgK3EiAwv0VKsOPMZE/VUtShB+Xrkt3XlpwxOqv6b
MR2G0j5m9YuO7kiv7+Do2p1f87WqO63ZzPsxB8vjKA6GaZFRpOja4WKv5F/6lwr2gYtqZ3jJi+F1
16hl7QemD7ZsXXHsfMZDOsA0O7VdMeuH+G+bSyp3dzyc9uo3/6u6n344blYcgl/5nXnI7qG81S7j
x63nc95gIToFWHNkzWK45oMCpgwJFEKRcGhDxRFrkM7dxu3h/JKu2sanzTx6axB4C3cnlWRt1Cx0
JRpVO1rjDzU9nILGG/PjGB/PQ62EajbzfP9ACTemCsnumwVQ0N2m0k7uLpz8iDT6eZS1e7lEES5N
OVZMgc9CGXZyRIqugbLkPMDqpizMmM1c3ErUqAq1jACIVc8MXiP4v6ONDua1yMVhwJdyyNz3C+nA
e4wwrKUaltnUsyJ5zySZa6OMlXxP/F3EuC9soQniIapLM8CGcWu+9B2y8E5JWloyUgJyWD2iElJk
tLJ8Jzk4UacodzVFuq301iokTD/0j9K1Q3JVMFaBIz/VegolZGlSJAGCWwXZzaSd6QzdGPID6cT3
w4YrWdlFGCn+gop2ynZ8SkpA8+mhMB9k5TfUUecPysoj+A5CiOFrP5g0mtHnLkRPPrm15ZqXwQ0M
EvbGpv3pmxT8xBJJLNY16MAMigySVg4vRlddxfDAz+rqDSIxSavtWu13nX42lWe+JirzJhvDvWLT
dwPXBKJdthFeRr15OCFkFpivqg9Dg/ojYoSIJkqoAPOHcTDuY2R8zi/QikN497OF2E+O+hD1Nn42
qoO0lR8G5ZNDv2S+Pw+zug+MhdFTSM8+XYXvL1Ogh/CenhrS9uako/3sZF9hGzBRWtG1kM8QA8/e
5ubMoY5Wwr//yGL2k3EEgk+IjHB+79GHtMryNojo2EqfC/k6Tzes+3iQ+ftMvs0QxixC/f7vZ9AF
Q3fI34er14X/wovl5ODIn8+v4Up3ITA07pIpoU4H1nuYueHDKAw0/dLoqW69ITnI2nEMdib86I1/
b0y7qnct56b1qhcDFSTPQ0QZTagt17hmLlRlJmGHTkQvdqK2YanEJxVzK5QjEvOGkYvjqVO3OqU/
PosGQySQC0KMRmFMzDK2aa5UaVuRhEPY4UWGE03+lF35N9atUXsof9xmP3Mvu06vrA2/9Icj7/1d
BtlibNpkaMuhcvx+oScZzeFSxgEPpjmFEPg6ym+ma83rE7TKiSunLb38bTX1XlRozWMxpjnfLJlS
azu0BosHhdQUhO1pE8Ep7TTmTht8dY+uRU+HvNllcAKraVC4bZWEL77VNS/DVLB3mpzYF6ofb73H
88H4YA+93jZGmYRtgj1Vl6WmHtdU2vWA3ExpdfsUMh3PkqBZrVSEO+qUED2N/QvirK12xj/fjx/g
+f4xYMmAE0ZMpCh+Sp95zeWPL9Wv/jfNLW8kctSOp1/6u+JzT4r6YoA/2r3K7vW78Ne/7zxhO//i
/3n8FtGCBINfDZEzByn9HZjXPmPv/puRHc9fz9VbsUARPKmRlH1s9KDYzVMy62Qy9qq8nsdYuxKW
iheD60M3iMLfH8yuseKm1Pp5CKh8UDvjNnS0o4mIEAKzri35GxfhYxxHL7PKgBwkYRAVie0TTaVJ
gdJhEuNPnlOrrhp+O2/QKgL5ZqIsc34WRM/pF0ychnMIYJkHR/d3Vb0x4b26ZAsEIVQ8VXSYoKtD
+aB47P3raXiW42snaeB/fz5vy8c3jtVymKhj6o1cikjagxp1DVHywDGf7hgHkKsLP9zng2vYXrjZ
aT5/E4h3agEmEktURDY1SlFsTbXL1NvhdMyqvZ3s0f81dbRcdkVzj6JA4V/Y2haLj7phqTgM50sZ
VJY64NVd8yhDVPjqeKf9cPyZ3hq72zaEUsI6vikXbnCJtBwDLaV3ctF+9YZ9RmfuRgizdvGWS6G+
vxSyzpRVNa+7XN3UVDQd9N42PmjWHOgSQvhCK0PH95V5+g8Jwm5EAsrlsR1aKovoc3pNcXH+JK3U
n+ajxBtPvorDJKaOEIlJdFQfCFvLQ9M+yNNnZH7s5v7ECF77y9YuU/1rKQ10ZqElI39rjH+ddOTS
k2CHbhsuqA89Nj7y9HGHZDoaH41nUdrv1Q1vuXbx6c6fSVHMeRJJuPjyVEJ4Z84tshpsn9mtjNT3
xiLO+y5eEaatecdxXwwkCOFSXUky0ggMzAzw/5vX2elJcS6k5DZo9wVKI07iVnB6VvzfRvlw7Xos
gMW7mVh90PY9wAyrOchHad9jFDNOr015pfz7Hn526q+R4lWMEQJSytnIMigOyGiUk3oloW55fi23
LBKvWIWSzGke5go1zTWn+zS/5kvEN7/L7QWNzhtoaxd6aZNw2zra9ppEnm2i98r62rRX8fDlvEFr
r4LjaNCEMTJPE7pwNhDoqeuq7XisfZ2WlTr6FcFr5EJmfkLANUD3z2xU7zzm2iLOabqZ2RtCVZEI
ZIQ1P3LmRrwseW5bVGU8SX4tFLSc4Kt/OY+1soTQcFiQ2Cq0GMIp/N4nIimpFJIJFtrSI1zj5kvZ
mqidWtEWkeX8l4RbBkeqToWRDztLESsugezz4WvjqqIcxfRTdBcUDwwz3UkKc/XaXShrB9sgPD5v
34f9I61OYQ7eIFjW4Z+e/30R0iF1ptJUnnN/6f8qui+VgeyTHF3mXXBF3vvyPNqHnRPQ5n9foBEe
xWZXgdZXyEm/xogiDuHjVA+7YtY5taMN57hlnbB7ecZUe4TEL6LI4yGztIfSbFzdTvcwMtyNhZpu
rOaHJMB7+8Q+MbtVU8uKCuxTWvKcLzUK59bPcWs27GNKTcARQuTW9qO4zMFpHfVrk8ShW8e5dK0E
aIZkGarZ42juc3ssPLnMsn2r9r8ldBk23MuWtYIzayL7pKAJ3ni1dEDBp6QlFk00d7S2qNhXtxF2
oZkfXbc0MXx2VDNTnRPbGJaw4x/Q+sJVu2b9Fm5V4FcP6AJJf39AB8ly8mkEyVE/UUhSxkNOt1Ve
u11iu8GwdedXVxCWV9LhsPKTjngPpyON1Ub9vI8VSJGCTFkA9Yh6azI1ff7qbUHN/764enGdlHKp
AVVayrOtDl+Qu/dy9Khrw9m4BR985nw6F1YJPqWJpTxHea3x9MB5hA2H3vfuu243Gxat34IFjuBN
Yp1q/BCWDQOoe21CjDj3VGitc85Glb4wi521DxMT2VuhwtZSCl4lscKxK2qWstJIDqmon6Z15yZD
gZCZseVSPpaJ/qwm9SkF4u55Yd9vXJUVpewooBnx+CstFY+GqXt7DBBziz77eUa2sel+x4ZCfT6/
CRH9C+NmF1f+jlLxm87c7PmDNOO9e6fe/x6xjt5LVl4O3Z9Vz12kwT1b7900NPdGcUB4LmUithn+
g6fh9Z0Ji6G510XyAqlIDW1EuNdDm3FwGbbZ68VpN5X1jidl4zv3YwofA5dgwrFKe6mw+5GQNquu
tZlR0IN1a4AYyHpFkCx13kKKB+fX9GNGUsAUNjmrppaRQTB1lBii+6xlIctdGz8nhIkdKpC3gYxM
y76poSy/RRtCGa7C9smKiK+uIxTlzv+etRu8WAJRLESSTlqopfycxgi+Dknz00Qzuxz9f/t19Mdq
OhFnRqePjboKobYWFcDEFi0ZZv6FfN/jeUvWng7yIf9ACG4PeUDTZ/qGhY0beOevUQPcT9KDknzy
5Y0UzBaU4PZMp7WtVuFi1I3ihhkM99WhRAJQyvmw3Vi59Q36a5ZwRtsmhGyTfiAPR+TJIzqVNPPp
G7Mo6yD2TClK3Rau1PeeJxkdG5Uwbl3S0MsSw4kY+Nellm9s0dqbi2bHPzCCLXWUFn41NY035bdj
/WJKzecmvyvS9mCSEgl1Z/ODdg6PRBe2RBRu26TpuRy3IEI364XFhfML47Q79JivIsmbTl6HoNt/
OIeqYerwl8LRJRLZtcShbTeylggr3sDyBwHcsE/bO0aQW22r4jpHKR/sW4AJUUyZBnlgRNgXldp+
hNc2RLiNjj/PLw99oLhKz1jJp8J5ZNpV7j6hVplucVKsPs5Q9v1j8Hy4FvFGkEOg5tQYjOqF438d
9acw4UFGU5kXrNz7Q+3a+n1jfTm/zpu4woUvLSu0KBBwC+kLovIg948FrCJooVUJk2GZW5pQPulI
TW71kK9el4XFwnVBcEqK8xPIJVUBub+azPHYb33RrG/tPNVA4ESOdD7ai2WVhgl14qBrPHWSdzAm
8NXUdp831nDOC3w8P39BhMB+cOrWcsa28ZCr8UtCnDfHOdbSTabf9RFafW+OemzaO7v40Tob0cWq
M4De9//sm3/a0r4KKefeAVpLWzQxZHeCNiVkpKGWPdO5KCVrq6qyFs+YsOaqCr04NMUIzsBAIlkO
JhCl8uXU38I8bSGgWA5uqlVu115sj39/aDean72/iOLr2ttq2iC8yFeidWzVvVk8nJKJwTj0P8OZ
wYi51JLa2Na0yur51Bz+QxHiI1kA4z1JboyU/ArpphkfE/82Dy7Pn5zV0/kXQqzdB11eFfMok1fl
Jze0EGFKt8hZN6wQm3AzxR9gfQTCoJxfo7QdnK7D8Nd5O9ZjwFmsiuWCEVgXjqEcKGkk2aCkSfiF
//+o1PZFbZX72J9uc0M7DuZjTn2JwLfY8N6rN2ABLTjvqc6yiQYGoJVP5YhIW9ojCNZddv4Xbfja
IIpz3tbV87/Amxd8ceMq2hbioZ8X1JmO2jQe1UHel4XqZk5/H1RIt87cC6myOw+7Zabgp7OxHzV5
hlUd6ZPkf+/TKnSRAjgU2lelz/aDWm59L64eHQrtf+baadEVNrUL9cxpJ1Y2Uk8HVR1flam8jWAP
s+3pLlZeI+V0MQb8DOsUoVfT0kzrSG8yOix24x8Lc2ukdPW2oGApK3RGofYieB6dnvUuRrXam6rx
mKrd0xhqGxdyNSb9BwK26feb25d8kE4hEFCCD8YdHy9xcrR1RrE3AtJ5uz48GQsg8V3qDCtDOYEQ
w/S9iBa/juoVIygX+WbJbn0b/2/ZYEt+bxNT9UUkz9vYtxe9+WgPb62y9Sj8/ziAvyDCWcnNdpJP
LfZYWUA2T3Nn6eEknVUkvTjfM1yuokisNFujLJvAwvVnvqAr0cvCOrnd+3MLtwbF1EXP9E6N+q15
oVV3lbURgm8tqeAD7L5I7BhKYiYmdxaN635wtJotDv1VECazkWPhv7Rovt83LU+z0Z73Lac5Y4zK
o34y91D2eOcdy+qRX8AIjqVSzZMdm8CQZne78juiom5Q0LUWH3x/3ABbPfYLMCHmU5zWKuoTYNUJ
ffL0rux17xR8a4qtUs4W0OxOF17aDJSabySAovwhHo4KRlm2d4o2Km5beyS4JKPkAUhiDoJskf8I
sudQPh2yqnk+v0frMDRaMzrLWJhIblaVRZg1E25JYRhw0E7ksZ9H2Hb+NxTBUeRJWQeUPmpvbI0L
xQlfTlV0jHNn4zN59SVjBP3/jBFcRRdZadDZDj6W7/4pPOp+vjeii5bPSbTcpq2v1621ExyEXfsD
CtLAMdAYql6p9m4cbbUCbNkk3FWSNaFjjixdRtfarladMHajKfsWpfa0b+mzbGbROm2vpVP3cn7X
Vu8vOl46H8ozdYBgX101aWs6PtDGNdHxqMwS7DsN0Vrlv6QyYT/4B0qwskkZOslLoBStu9GCkxfr
T2NG+U3ugu99nV5qFDCH0lf/y8Fc4AouSpeTsY8TidiH09HBUkTrdTAOG4nM1T1coAi+SUucwddm
62x916ZPJewoCoX01jiUtbPfbO1Y9VALOMFDTV3fOUqGUSkCsiSC+/KoNV91s9tYvC0cwUUp6dDb
lYxZatW64xw1VhHJ5+S5K+KtiHE1UfSPTYoYPuW2lPlIo/GWhK/RcBnCQ5nkkJF50+C7afI8Ob9H
+aXQtyYmP46jz5+IC2AhnBolMzWnDGDEOmha/934TnCwR9ltcWVVgmJ6+dz3J9fp7d1AsFr2sHcg
5KdqcFr31tOoVw+nTN6q7Jw/UhTG379CeWvp1N3Z4zZ+bftrw35si/AqTj+Z5tekNjd2et7JDzGl
yby6olLhQMHtPZqmnMqyTnFCdSq7UYlo6uhGWuPmyuWYfzultAiH/+U9/zOSo/DtR5DyHnJMfFVF
8b72+EBn5mrftF8a7Ve1xZL8p2L5wbQFjuABJEQr48bHNAtug/wyQ5ZX+pHWF1n/eFKOino5lj/r
7rVKHxmb2Z13sOspMr4FZAqnJD3Eng29k8J2GDhcdbs36uup20Ow7WrFXVlcOe0uRjGiqt0AwpHz
wLPn/mD0X9w/k42LGCYPJnR8EoyeFNVN6ejflG9bj54XEMK9OfVSm6YKEHZO8z1WlNaFSSTLNGQy
JnBnHszTIQ3+dV/8n+v6z4r+GX5bWGblOV3OPcfGkCy2rvs01enx/OKtPvsLy4TLYJhR18jN7IqK
2zrLaZh+sXj+z4Os37i/dghvL3S8tnSChdmjxufq0mUz8xSomtuwYeb41CZX05Zm2dahEG4c+rBZ
3qlA5j49zFZ65Rf51/NWrb8Yf60SLpup+TRl2AS1Fa3EeX2b+8WxM28j2Kj+C9DfeELYo9gMB1/X
cI+6xSR4Fgco+Nr7fszdwtbfzmOtuuKFBxFed92u1NacjxzER6lJD1nyqaEC3dmHLmAcbWtCdHUN
F3DC626WjRIrLXBB9quK7vTSq+z73NhwTauHYYEivO2NE5uMbIHSJ9OlYXQ/lU7diNbPG0LZ8b2H
T+XYKfMIiKiqdyHRiYSIpvSQVofz+7N6XxH7VqEZ1xG2FM41HNxqG2dMH6pjcSvp2q2ZyZ/M2no6
D7PuzBc4wuFmhiTpfA2/oA1vlLIUbR9HB01xWyPYy/VO6i5gxAthNt3Anc/yB2e+wBXOn3qSmqab
5keElqq6r678SXP5eNz5+ejmSb0PnW9NHv4o49YtK8vNu+bGsiC1O/87Vrdz8TOEc6n5U4466ByR
pN1VqZfXDU1d2Yjau7Q1wjxbdM5i4XBmjlEOfH3VXpf9NDg4dczHHW3Fwxu0rRf/k1kfWPGbxM9p
xOW61YcgjDywHBSM9A3PuOpE5rcLzjFIckTZX10fzdgaOKTV6ag3v+jUKRmSjOSd0b7WcrNxu1df
lwWasFdOZyWtNbJX8vBVrV/N/lp1Pg1+yMzCdV4eTm23cQe3AIUdSxpf0otiNi+P3cD0culWYfii
Lu4ybW+Ye20rHbTqv/5aKDYsG2Ho0FwWcultaBHINExx+3L+ZKy3iiwwhBDHb2j3yUeMklP50YkG
x23Some4Ve13SjreVUN8L7fNj1obJs/Sp9fGny4l2yd/GN1H9czuVqfxvkg138t76GWGUwGjuONL
G8HER94GfiUzZ0iCzXMcH/p0U19q5cyK6L7UKOs3wZF5L4ajivJCjZnKrJKrsG+P6KHBqImniofL
sXW2kkAfiQfmX4HMA8rt9N/rYvNgUGaO1M17cvKgmGUM1LM+8z80ill3RuO2+y/y99aTn6Sb/Ni+
whqTPko3p+P5XVt7DZY/Yj44iwCx1WDyKCWWooIKcxyUQ6F7iJBtOMM1FETl/u86O+p7FJ8xQyOs
OBqxPF1J1I3SUr8LquQ/1eAWOEKcg/xWXKLvSGItKi80v9hXFrMH+lYSft07wXBkIfdG97VwfRm1
K2hrwxzLfO3NyUWcrWsZzDztYW+Rza1Z+PWnlKHtWeSdaoxYHwoGa/QTnZOSJl5qndyiu0Fc3kVm
Ygxvh/zCoUdZaqEw2lJ7X3UbC2DhdASRI6UFDRveyaqO0jgchy3tzNVncoEgRCNpmBmEUizlaBMC
T4fSRDDcuij0rSO4+kjCFci0jeMg6SoejTh2xmLgaOThk1HtIxouZKJSfc989H857QsoYdX8Ue3l
PJ+hqkddGVyzkSF3jjfekNU7tUARVi4LQl1x5lydFN04NAZEdHtukteuPlQ0N8NhjFb9hz7gcKBX
TGvYHkWhWBGhTs80ElQ+zb2T7uMkdStt4+X/yOj8xzkz0UOGFak8VbhcZdonWWIB2eZucms8nR7M
l+ZOffAP8m4WJmPGv78MfhPUnfeEa5f6zyTR/4crRjZqneSx8ucbabq0rb1B42z8oAbXnbI7xY/n
sT4OzL43UqwzRLmZ9ATCvJVHxw32VuAG+P/JNR+yqwwxNmdy32Q3fa0OwQ6OBt33pI3PjbX7sDRX
dMltq0WmzvGZxkOHnP2J3PKLXe9M5dt5W1dTH0sk4eYZmZOrQwCSGl/jkrtTt9Pka8Ogs0S7qM1D
lZletTXP95ETTVhh4RLadh+ovcQKN25xOxHmMxXqoqVJ8SN8a1/9p+tWc5lp2X3z98FWdVvbOkzC
5VSnJJL7GI8NSd7BfzEf4rdmZ+2jPVU49Gpd/THe2Tvdqy+Np2onfW1hrTg2n0tOd+k1qEyjv2cz
TX2hfakP8qN0HW19J6259pnQwIK8DUEVcdCYaa8pibOYN2y886MR2oatZ2vNQS2jLGHf6zxrU/nE
45H7rgG7ipQd/c1BhdWE5RJF2Oc6NSJ9mp8oZKpl9Oms9BamCT38qXX0UqQSWir7Sn6d5OOAGvFJ
3p8/3VtGzu/bIn7SqerSuAi8UjwOEqOGtA9m+VaRdTUCWFo53+YlTJtJ6IFwnkg/1PahaW6m4ZMp
mV6Ufm7iV7m4MKrLano6b9za47xEFb6LpHKk3zvDOL2SrpLJuh7S31DRvjUn6ed5pK1lFJx+3cto
tsL67lmnB0N5PfXPrf/7f4IQP4HiLu1yK8AYNZk8NVKhfZ0OU5rvzsNsbZU4rznZTmh0w7xosLKR
fSDQ6OzLWr3vjf2g/IyV60LZyWZ2eR53YwXFEDsIx16RQ2AD43NNCrtXHg317TzGulf757tJjEMN
G26CrGSXooFmUgTvtUH6bNvDdW2o32P7ubGji/OI617qL6Jwu09OUqe6D2Jd3foyIW6GxMjGw7+K
oczctDMz0ofuq7yxG2WYPYjahXeFM5AKcvSi+3HektW1U3TH1iE3sw1x7WS6nRDemFEqc4eC7Qm5
p/S0UyUNiaL7gMT5/4YnrFwWTKcEciI8RvVU6/d+ckhON7H9JfMfR1h5zoOtHr6FcfO/L9yTJUdx
IpuAnfqJxvjLOmlgAdjoP1z1RgsQwdUmQT9Q3gfEH6o9BFeeHDnkGux7mlo2jt3WZgnu1gzyWE1k
oOA01Rzac/bt9P00PmvqtdRuVMNX1+5vGkAsJlptcypT9Lw9Cwbo03Cl2Luo2uIbWA84FyjCcch1
vvJpGUU87za8ry+mC+rtl9ltiXJV7FJDKdxop13mnnSbHeTMTW/t/ZZI+kfSnTkkW/wG4ZS0nQ5J
TMIV6H/co34UfKJ/8efnF9VA0a/a9Z5xtLzJO73Z+87TribDaw/6xhlaHVpb/gbhEJEHHrMmYB06
+Cp22eAZT+N1c+wv4u/Vj/BRg7hzT+Fe2Z+/IOvh6MJ24USluXoymwpcRLJsySXXct1eqD/9n53m
Ug2XD6pbfaev476kcd7aZ1sNA6uXZ4E/n/jFDfV1PUmcCHzj+daBouPNvxniPXsvHxBhe+qu/Sf1
DpqZ4Pt5w7dwhYc9NpvSMHP2HDLziPyIfjtJ+01x3w2UP58gC+ushHmEUcO6qP4e+9eIRSRx707V
xrfp/GPFRPvi8Px5+hcwqtH4WuzMiwgpcBpavzS+IZClcGXt9xTKfNbI5Ki32oNXndHfrfuTzVyg
6vlUh/0J1K78Kfn6Lk2gnUkhuHsxyZFGzeH8jolwtOBD30uTAQP//4+0L1uOGwe2/CJGcAEI8hUk
a1Nps2QtfmHYks0F3Hfy6+dQM7e7CsVbDPdE22H7oZXElkhknjwHqTF1nusTc7RIRqOMSoun5a/I
jp3Y+iyxflN5F8d7pq94v3nfn07plzVimXAMTAdPnVT1gmqOkamksbhiTTtozDzmaOnS2u6WIJ43
Jn/lVpQ3ymyOgf+YUlCqzt0G54MD5XjVaLVt8XBuhWs9avQbNjmav3b9yl5ds9jMSEJVlcx8QXKL
Wpc1fh50tsJJ9zPK1UcRso1i5M/X1+py9mAFLC6WhV6AS/UrUWRGBBW+wEEV9KMpsq1fjM8DesV5
V6HpWKut7XWDS8MCTSpDEk0FC5LM2Da1GZAMmggclj9nRXMXRszRzLXJu8gBgVpJYxA7R6Skoq/e
lG6KRAfnba4koXPzlnIknvg3vv14dTzncc0vzgt+vv+ANWEEagiA8xiwdb4hQkBofZoBrqNvK/d2
s9luj7WbcMdd23hz9eOaIWnn9YY+iDFCTUlwtHq5vVPhd+yg1oN/GRjk/Bvc7fzm7c29tb3b+w3f
D/PAtw8fhB8JBwWvV3jU++AP6O7mIF3ir1vvydk9fn7erEFiLg/K+bxIK6BboQiqAPOiMEgjRW0W
bTOIawJcLr4x8GD+ZTYKC45lsGatpFn5+iufcuJ0BnCIatC+nlVjh4NVZRu1ZAerL2+Hodn06Rrn
wOU2RlcD1D9mehjQRn7RX52YK1o9y6IW5ctmaA91qSLTOPY3ha48XD8u8oUhD0u+9X2FNVaJYYWW
zw3/rZ1ST9T9bmqHHWCQ3KSJBqGcNbTCxfBQT7JscDdTMCOBwF4yOwWkNqyhFEDiTuBP6TgVJreM
v4RkgxwSxQgdC6aDnsiS+9N0P7SrvgF4qa+PtAK1+ySQi145NxfnE2B4QMHAgA1QH0Gz7/n5RImo
UI2sFw5r2x1VFA5XuLu+SAuzhSFAa2z21pC5klxAOwWtkVQYxwQJuDBUN7Wp3akJW3E1F2awIrgS
bB2cW+Ccl1O+xKd1qVUEW9wSnBqV26pHkbxdH8vl5X1uRD+frrSooO1bmiEKYJgzLSj2M7kfwXN9
MpRt4v8Jh+rpusmLhAc2OQQ0dEbhRlHFlCsrXVT0YmyHyKF69Bj2+gaE+85QqR+aFjwOogN3iPqq
obxYBqUbEbGyQy7uQLzZdRWyA1/Vgott2ELOJulCYIh7tSt507MPG7JoP0uj1RxNoRmUtbPx+/Ux
X6zlbHMWp9NRt533/vk0DwC6N7EJ6aAq1kvPpLnYqXkdeUGPQ33d1IWsAo7ZHIbBGsg9qWHM33Li
q8LYolpXaxHaNzaTFkANUfWy6cVPul0tXtpkcOPg2DHlJkzmqXbS5HkctmYab8Aatlfau8r/zdie
9isJpwtprK8PQ3c8uCrhCNArdv5hUzX2oiRQs58yYFbdLo4RRdlZbeQ80Mz0Vox5ZKLLuhLANCkm
OlbzXKcPIChXPDWqWn8HsdggPFS4GUaoL/mGS0WpP/bBMHRu1Y2FutGUQbmx1CgjjiaSRnHyvkcS
v0xL461lEbDHMSnj1r0+55dbei7IQ/4dwGrweeHUng+tor4qwLwnnLjaxYbmApswmRBrczoInOmZ
W7YFt4EkWkseLuwr2AXzJ+LhOScvebupDNFmVaDKG+AIGYKC41FxA7b2Gr3IBsyuG3eDMWvGAAXx
9Uo+2VNmPdg0rUAt2IEWKShAgBs92tZ3UnkCxGgUirqRV/oHI9h2+Qt0ZQbrCW3OYfezKG5IDvED
b2jvh3Rl2hd8PeJyFYSEOFSoNkqzjpJYSaMeqAuRb33gPzS4rZWFnZ8TZ1HYPPATE/MnnAy8HUrA
YOoZ2PERE4fMaFXeHca3/tfwnvzt0wa2gIvF/gHpuoF76dyWjebJEpgS4Vhtysf22Nf3jU54Xru1
WDG1tG8skN1hXfHmuBBpDJhpolaPC38Kil3jT24g6N7K1ZXpuwgK8eMRM6HBH9sTd7IUVyQzJZui
VjGkTVLjWJbW5Ba9Xzjq1Kk7LQrMlZt50R5RsV7oQtUvLn9RTR0kGcsYXQ7JQW/eg0jfBIgN15h1
FqbPwPUB9wrxKWwAaVxRIsCNHtUY11je4cb6aHwosCnW8/XdtzQcBDKIc9G6TYksCQo/OIUInQHk
iX9o9LPrNqbxWYQrIcCyFdDTQpLJhJKGdF9EkaqFbQRceaDum+lzwuYLhoeo+7w+mKU5g6uCaBay
Gpg1yUycNAhufTtC02nUbpWIonBdkgitD1G81nm+5K/APsiQDcDmvrwD45GWOYugkK6HvfoypMzu
eBbG2uMwqlnOR6XMdK4quvqrznq2yaBp8D2JgukI+UaVPVRDgppgN+GlvCUWU0vOgFj/BGh9eJ7C
IPlgrKY7ZmV1gAy2xd5JnK+VwZfmCzpzKkIV8EUxmZ2qbHFP9aofOS0ZXT9Eud8Gv4u/xki3tPqn
ZqQbJNN9YVAGM+j/34zDLmhUiLYJd/Jfrq//oiFICYK1ncFffzUKnXhSG5XPYiKI99uUqSHEbQl5
1SwUG5C0MT4mM0RgcN3iwgyac4EGzC2I0kH8c+5PCzXVRqsAKT0zxV6xB5dM6Jxt1ohMLkJovDhA
YDJ7bgwPHu/cjFHpPmmaENLApEKDQWsjrtUPo93anDa2W0AEs23/XB/ask3gy8Ezj+eofO83fuWP
AYNNGznSqMO23RfaY5Xj0Zg+iLXS/0LEDNr7+S0C+COUq+Sji81u5gZUBgzLvFERJKYdc832T9RA
6Yd1m+tjW1o2ZFYQnaO8xgAzPZ/P0rf6VKcpmI4n66BSnwMR6en1SmJ/YTsCYAggA7OQOYJy+LmV
lvZCsZUMtDq5uZ2TCHFa8D4N0ZS11r64MH3Y73j24nqHj5U3CHoBDDiUIYaoiei8TO2UWziRXyBn
hC6rUDNIq/XlSn5kYXiE4ca1oZKAP78C1pPTpviWUurEih30th7jsndSFSVEK935fbqSs1gzJYUt
1mTESB0g8Svyl8KC+isSiWb+Fv6tNgxilbMhSecsUtWGGhns5HR0g7r2WBPt2on8vdfAsxT/IaEN
XTo5ZlEjtSKV5s8zZ7mtVt35eeFkUbWyyxdiVwJgoWmiM3cGkEkhhNFVeRy3Nci649ce9VVqPP31
MYKuAhhxcXBBaSxzCxd+IULoOgkHvTw4qSnoSKA55/91Pn5++cD3IQ1izAzl0mlVaW2Fihkg35Lk
xymiPKrVQ5t90lrwKBr/fnHOTu28F0+2dUSUGPEzTq1R2c9JVRgJLyhEkCpzrFZqNwsLBFNwD2B4
wMNHpiMHmWkE/wFTEAjcWyO7H7U1BOGaCWk0Iw27oPBhoioG+9sUVDHSikHw7fpGWDifZwORdlo4
mpY22bBi9Qqf4HsIKhjfDGXtrbTg5mDH0pHfAH02MaXrtq+YOmUoTaMfiaCll/HO9neTHnrlKG4N
xVrL4yzdgSf2ZIqm0TLCJPBz3IFFPfC6CnMn7wLGA718931rE0TBNoQk1/XZXLQKnZs58fwFcj3f
gX0S0DqIIEEz5ckBdaEi+a1DcbogD6mhOWhau27uq54lPUARvPxrb95DJzte7zMGSC3sBZ3ujNXI
lZoCoa46wfgE+acUeWI6enbsrdidvfY1u9L9SEBpqaoh7Go+yJTCDSkfR+O5J9sGox3zbV6PzhRl
m7bem2vphsWddDJm6VyYUJNogxS2UVXCzjEpVwflYUwgQUYh6UjTv09Mn82xdEIIpKXTMJ/Hqh8D
DaLWdbgxAYm6PqWL5/BkVPPOOlnJqYiDtpp3zmjb3kCbH33dcuzYmBfRKv5v0RgyrFBGRv4CMIpz
Y0mTBF1NkMptqAIAa4v+4ZJ9ZHOuL/Kf413ecjIesyqCwtBepdsw/umbptMFb12+4n8uumegHY7X
MioMOnwpagySY1CtvI0TH5ILfWUb37JJU+fqCb0Z6FQ5hW03vM0h+4COddwiWRp6betDYq6Ne682
Iuu/LLZlQ/AQvy57eTpda1g7S8wNUf07taIDbuGAJ1awkmJZXIETO9ImNqwSFYhZYkjRNbefdEdp
dESAP6L/VPLASUAyAjkWiFNJgVFQItIrhlm5QBltdL/bJRjP8v9w887ZHKg2QwHxImmPLM+QqkCk
OdBg51ZQHGniH9vGevn7Q4InzUxWh2q79QUJOjkkrOiUENX8GY9hZs+mOiZ76Nq0xxD8di80Fa/X
zS0lboFnBtpjVufBUZH2ZthFKIFAcdtJFOF2zR5pkLx7N/GYGw+tgnYFdpv0bu1vrtudf6zsXZEH
mV9VWDPwM5wfz7zPzK4NoGeB3XC0moJsRT2qXM1p/WA1hzB5mYm5Oct/Xrd7QceBs4g+NiSpQdQ+
56klw6UNgfnIaCkPahspaZA1H5VweFNqQ/cEMu08ba1XJe6m16YvRvA2j8SpRfQtMIwfvRa8GFYl
7hRgwbeiAz4+CFBHuP6Jl0ERvg8zQ1BfgzSfnFuD9GmtgFYT5WvjuSle++zt+s+/vMDPf77khrO0
BnteqCGvqm2F8sL05yF5TNItBe9/0P71qTk3Jm0vEmdkKpAO437iqkEIJs5gA16/w/UhLXlY4FHx
Cy90pCRl8IheNx0KXsgVQ3udE/ZCxQ/D+K6gf7mkR6F/L/ubutuo/q0O0pcV2wvrNed4oSyCt+ac
Dj3fyhnr8qQ0Gsp17V0TbuLj0HQeI38YBb+MV9WAzNHes/vvvqg3vn27Wlf+EhQ5P03zOQLMBNV5
FNfkLaOYuWkNHTY1GwtPK1zhl6DSOTTEC/XIKZT7NhS8i3GMTWcoNSfLNwPEgltPgWQTedDRQRHu
SkTgo88h1wVOmG3HnrPhqQdjkwq+JkU4JQ03vYVuDN/nefxEqt0IeiUQS/Gs/kkydN0ot03xIyW/
6+rJtu6JvY1HdRsA+YIEY5I+teyQZWuPvIXw8Hzo0m6OIoa+8QRDLwMBEoCED3iCBaAsJfcD2mba
Ar1I32i7BotaOERnMy4tejwMipL0MNuNGzA0DMCmkCfk4LDZAqh6r9FRXLrLs1HKrVZT3wurDmAu
B5lNM7ceJQeB1vimc3Sg6czxU7XWmOwv01DnNqWHbVQ0nalkHeV0MCG6NaEPPwVz2JpszUVX71d0
hL1LZiSBCSjL+fnxx9E3RQs74zQ4CaCWlf+UJb9tetDaR8YguWu7k3CL8bWvBLqtNrrxibQFSDBN
rqc9V1D4KozbftjWKnpmlGLlJXCBwpU/UHqB+GlAaK5h8il4IhvrEE/Y8ySFOZx5BmjK72TUeJXo
6Ep7mKIfeXEj0FfYqJmbDVCBizIAVh9bo+ZqeY8uK0ju3um1uXazLa7XSZQp3WzIQ6rjWGMeg0l3
FebY4nsU7ksAtYBHim0otLNvFkqwyKTb5Svqse3wSfK/pSaWY13pPOqlPzDh4yvUBg3a/mcJ2GAG
VeoVp3sZXGJzmmB+hRgcsmJyM1an2lORaQPlSfmY6puw2hsk4WGUckjWtPYby99VTDhexvj9kw65
p9rvfQX8yPP1L/nyrRe+9+RLpAHnSAwbRo0vqYHkj8tdCzhmJsobSz/YPoLeytWMOQa+V+tvqroJ
prth/E6gSxnEuxYFyDgeud4eKtSva8tLKUhJI4MPpOFp8sZABzPmxfb6Ny8EffPsQZv3S8sb9ezz
I6eIpGdo26AAdb75+paxdwVsY1VNtgNwA343OQ3wBCCP0pqVN+DiJsWSzeIfFjBq0iYNrM7Mu2ii
vE36HMyyde6mSvdJGtTMrw9yeYf8a0lal8DyQeBTwRIqfngYpI4Sbho67M12jdxszZJ0F0CmiTa+
gKXAUF0fV+WE/j0jeSBrJBgXIpNfh+vf2ZOvAZKVFnhX4HYiaMJYhE86/pocinZy0+ixVYBPh28K
NGdS7jR1qxuHILohNsKQl8R+M4oXZk34x49+vEXanVftfWZDML70cmgkFa+j/Xh9DS6aB74+eM4g
fpHAm1+w1ZPXjGkkIGya/aSp+HdD2LisYo+BxvAsH4yN0CHLqU7I5DA3te0fwv+oKgXYXMjRTnbn
5k234suXd/7JB0n7bwpJOQBCS3kG6bd8LBxNbXhoH2sQcNlKgYzOTa0+9I0J6nj3+mQsbH1ASAgF
eBK33QVXW6qnSh+lcBRZEyJfpdz6XeI1SbFS+FgaIuwwlPxmCKAmo4ygEwiCUwYPPFAldpQg7Hk8
giMjHRtgZv1a2eD/9bc+ZEfASYMrLRUjisOdlfyXAaOojuQLKllgEDj3Mj764O0MlWgOibZ9wvpN
NGVe3qyBYC6UQbHJKJIZ/9iRAgiwn4xxmMJOXNU/hwA6r7b2YkB3B3xN4FijT37Q7y1VHG21c1IS
Ppq9dh+h2ZB2ax1Xy5N/8i1SrNAKO4FgORa5nZMddNtVe9W8zdFObQf3BjDManpg9NimKydt/rnS
LUQpCKoAeQN4HnmQ87lGo5KpRbNdER9MLXDsZqUasDyyEwuSP9U6MkZqhllO7buAvQ7Gvk53on81
hsc0PwC9RvQjWMuun5ml8P5sXJJvRW0erA0WxkUZON5ffcXfJupByR6q6E/SAEUBbMvfl82xn4wZ
dmDqEJuVcxO0wavVHDFSYuJc+GSXKg3PM3vl0TpP2MWSnZiRJrRSq3Bks5kBvTFFvwW7OuiGjeFb
bphAP61kFb6O/TVz0kwiytYbpcAtJSDGnm6U+Bag8Sj4nYQ2Mg1emuFmdPLsUyMaT/uViGPR9/0z
VnZB1RaniYbedlzGdej1tnrfGfltl1grp2DNjHZ+CqZEIMeVYIwF/VY397H5NvkrydzFg3YyEil0
Al99qLYDVk1MClf70unWJCHXBiG5M5E3KgW6AS4kDLfGgMflEBzsvPauH63ZI8j7Aag0YO1AyTNj
kc/nKigHSFZDhBiFI8OLSlB4Wrda2QDYeKOYazi4pSgZMcCMNECSBL1S86BPAoGAWAWtY6xMqR26
8Q8N9V3W7Mp8cMw4xgV8r06tU4JesWIJBJW2IC3fWsOT3e5a+mmTO9X4zNknWn+J/mA3mVvnuUv6
G4X9tMCkLpo1Xucld3f2wXPQd/LBeYzKZzFvpVjo9b0ej8iA5M2HYRctuJgSAXB2Gr0EQZzdhOMU
OUqv3lthu6oZOK+2tEzwQYgb5tcxoJjSMrE213wCYQ/eDEXqhZZdurpRqUfNz0Pe0cAGh03fO8SO
n8IkTUGnMKFjJqI6rnoA2TS2dgCWXDJgZWAgAroa4JSvmTuZGQWLVrHGoHxK3m3Q+dLsLQCvDSu/
m9a+HNCWy54Uovz9dj1bD2kekGLD+zbHeoQzP79uQtIzLttuL1IUjQEpKXjQQCzx+hlZSLucGZVc
dJDqVtQoMJpOHtQveA8tnCoCJzyAzm1M0MX43WJrLCDLWw+x8lc2T9dk1CPJByMzB5xMCmqMGpzM
FpwMEJ2udZewe+hS/SFm+q0ylf310S5lUbHX/jEsa94GnZEkmOX5Uf3c9u+a/iewVbewnvNq38To
VZkeoYJXtpAEWVNXX3B6Z9tcmulQb2skMGHapKmTdu89WmO6bMV3L6AirTMr0h0IZH7Z+SOsxLhi
O1Fvo/ElHyfctq5h/awsroUZJLzRq9dgTzmTCN0JfIP5+ATuS1dEm7x5021kShM+TW8rsz9fTpcn
fS7oWzPnltzuUoN5OC1GnPS8/T6MN4mxN5JNh7aXYdoFI7CXNylxRLay6EvpN8zJv2alC01M6HMB
3xCKkzaSicIT8CtREnkNWoeq2rU0y8n9n1281cKK5wmqQcwBepSPwTZRvqW6qzPHT5wYacjGuqnX
vm9e+ItZQcsZQjFIeQJxLPthg5WhglkxSe/GY8QFeOPs9sFn+1q8j2sELhdt53hMzKDZf+xJG1HJ
A2jS1JiOOBp2yOFoUc9DbVMU+0Q5RMX3znqi9Lbpd1CORerxdmSCx8HveHAj7dEs1vj5ls/kyfdI
W9aczFTr4nl56FvWgssmmTYaXF4bfdcVR7QvI9GRTHkuR3zRis/9X1z9P5MhI0wIQNmDBvkzZFVB
/UqPCVQHTR+8IjFP8XwqPu3wI2ab6wdBdgUg1DwlPZBbLXIdTFTh3JpeVvNhLB1qvDZirXFE3ley
Fel+T6ps1m6AFTX+qDWvbt0y/KDCG0XJ43jlHrlw6bI1aRdTBe25bCZyULqajwxCxg8qc6Ouddva
DcGqR4sNa14g/7qyhGuTKW1nvS1VhQLU6TTtFmxiQ/IbylT8+oKtTaW0RaH0lWvpzNRg67yf3vp0
n05bC2+ZiumbyVzJb8w/7dQhSFP51f11En7QsYrabl641PKU1otaV83Q5R/vJ70DsuRmULbXh3dx
a8gWpVdFYYHuM6qweMkealj6IQXm7tjc2F7Co9t6E/PacL6Nm+/Jtjv0HEW4ld0jPzlk+5KHhpib
D2pojFgRjRcwBp6/lSM3b7/LOaWokDIThI9yQ2fXKgA96GBvsfKXNtwz+6YpX8LEY8bKUNYMzUM9
XbwB0WPqw1Axbsrwc1IPkG0FvqAFCfP1VZvP77UhzQfjxJLZAdE0QCkY8OYPCE2D/AYRJM/X1HuX
18aaW3vwqoHo5LmZMUaLUWIKsHWgzpEC4meRlQt6+XT9a0E6waMa6pNlznwSWszHqASBRe74jBy7
XOEA47l1z1ZyPV8NqJeT969N6URbM/txqcJmlJWvQmdgkUqyEiWUJN2xuiDg8EBsjMReLMb3qCUp
dIUhsW0mTOl5FinGL72d6o92gD5lhfTNUe2H4gdBj8A3KKuSW1RtkWUAsXq0S6caOhWFWaFFsLH+
QETAf2lHdfxFIIACNuGBuKNAhOKMDejdhRkE6NBg/iYFFhrEMIUtblkXdLfIpAT7SDWHl7hpbutm
fgGNORnc0jaij84ai70lbLqbWE1+hypapPRepKCfU6gXG8OTWrB0K0r6ZAyKvSPou/QqJXrI7Wgt
zF48A+hrwTlDhw7g6edbRsl0VqGdHrxj2jsp0YoTcWZwIo4DW3H+F/f3l+c4MSXtTrPqbUtRUnjm
WN+bCh7a1q6w3xVQI2vsRoTQJiVeYq5UXpY8NFAYc9s2IaoqcwWUbR8rGcGZGAcUc+tkg8ZQp8/b
fUWzbYiy15iio69RX6+f+KV5tRAmGsitM8QQUt4kA+K2Ha0EbFc1Djt77GgssEFq8NvYtyrYWK+b
W7pZT81JrswPGVXUAeaE+tgntVdb3+Pmb2EG8wKeGpG8GKsse8o7GAny32jbigDRSiD1DJXn/Eb3
zRXvfBFsfpnDFcDQo4RWV1nXL0qmHkBs6J6bAlAd/2cPeG9luwZQIf1zi/OHhg0bb2B7bLiv/foP
E2oZaEhBEyj2j7R+iUKK2Mqhpcv0T6D6nQgQrDU+oiVnCtaSf2xIi1amoBEQs3a3CHVgGbZ9AJXE
GBHEu95+knol57q4RZAlmcmTAQeXH/KWIfKA9jjpmQHOqpB55NdA85V4aOkGAg/f/xiRH+2iJypR
RI5wOa9fwoxuMkiC/ZeV+deEFACZxaRkrYJx1EWEFJTCy7FxzLX+yP8lSP7n1pFHMvoTgwIFbp0s
8BRoSg4TT+MW4f9bqUK+9Tjl30EYbndrh2xpmeYL/P/d4bIQdzaGmg7FsZl2deIa0J0+XKJYo9Ne
syJFcQpLsikX8Irl6FHaosq+Cf3f1xdqeQoNnB/gB3FG5J6XoLSJyEYYaeOnYNqq/feJbgWe5pAB
TaONUv+qZvmzFVe4dKrQQPaPVelGI4qe16ADmT3vz6h8ibTYJd2N0u0N8SToGvvk4kSeWJMutYRF
lBgGrCnKe2R8EBBITKs3p5yM+b83579DkqOuIY8D34aRuHj023vdvhtU4BXywxi6NeiIs9zpAXkr
1pQWli4xCJf/ExzMgz8JW4sQ3BxTgxubVf52GgYnjcK7tg/uKjb+ZHX6HwJ/pHLRskLhcg3Z4dtG
Y0cRyqbQxX1phKObYC6aQLRc4BXTrdWDl7bJqTFpm4D6bdJzAWN29+SbDxoQaz39BQ1gl7J92Pwl
zH1eQcwj+lQQCsDnS07Lb7OC+VoL+Xm92Aas4vFAvUysXFrzN8uR8qkV6VTHakwBWcalldt3PnjH
TbYV+kOcrJhZCqlOzUh3Y9sP00gmmAmmbJc0ZFt3UK0xLDCWIPuDFHQ23KtasxIPLJ20U6vSbWkL
P7B7YHScQH+32z96c9Dt5+sea23+pP0eMduo0ZAAh9UMYOizQSVbWPo7YEg3tfbtuq3F4cxqxXOK
FQhqyXFkLEmbjnS102MngKvt0BP6XqEB/7qZxSGBTfXrykdjrWSmaPJ4BIIfnId4uoEIxH5oC/LH
CPItxIy2120tuAtUCUDFhEveMMA/eO4uqjgiJRSaoFZn7e71qnD67s6I1opQCyHGmRXp4GYjyVGB
qqEHWu2KqeHVWli2sL1hAOldUOQx0ARJ23s0x2gUPgxQUbtpzPikkU3ePk8VcIS+8hHWKa8tf6VB
ZcEfoRFAB6shmL/Qwy4tlO2HphFUDcTkGKIm1eeDSR4ZuF3i7NgcCxo/Xl+shY1xZk++UwIo60BI
B/oT3cZoeVznuyTdT6vcJheAGLi+M0PS8z0LTTOpQxjSIElJ9lR3GhP9FZ6wX4DC0ZG8ByPmEG/p
1PKmtfAIXBPYWjhqp18gJ47xMKJ9oeMLxvE2AVxZt3Yi212fzqXX7ZkRycOnAaSap3n9hDJ6/gAO
+9jm0VAfa4DaBIshnBAid98/5XjyrBzy/8U4JJNBsqKDIEc6E+B2n8ZebyHWhqARdFag49wk0WtG
nmol56hOoBbOY2XF7OJBgRrL/1iVtiyYjvReZR1UHduNFriZDj6ieqOCeyXnRQrG6ti5PsnLC/mv
QWnPQnY4S5UJw6zqW8gE2gOK9CsPmMWpBA+BNtNWohNcxvKOhPlFUPTYrmrU3A12OLhqOfqerxmp
O9jQrzRMvYVCLMh3KZlQuSP5mtT80jiBbAE8D9yg6FGUHGlqNqMierTjBXje+oEOPee7cK35aMlb
nxqR9oySoDNp6sZZ5iZwBvGW6FvVd23m9NX2+rJdtDnNLuDUlLRRGtWuKj/BeMzBg1zaUDxG9DUs
noZmaw8oZBdeIm7D5Jehbqd2h642qMNEEWp579c/ZMnnnX6HtH+aCN1YSYXvUFLgOo2XTB1dxNYQ
KRtWjsbiCtKZTY+CLwbdcOdXoUDZCIpZOkZsUGcElQvKY0W+uT4cbXE8J1akkCi0izAhCazENHW1
2h3GX5Z66NSbsNz69KZj6cbXj5G41ZgztO9U/PGnX+imvf4Z86xJUefc7vTPWKXdCp43tW9AzeAY
kccgFNLnTlsCIhIyblbIWzb/wQsAFmCCWJKAbsWSLhTTYn6iMNibJrtwk5qivsP0n7Sha69kYynW
0PB4BWh+roHL3VRJXIaiCDHBwJe4pTe4ACjxERyw4g6F1v3ES6/3okMb8+QPWpA20TF+/V146b1+
F7naFpfZa+KER3X3t+0wXyfq3w+TsdfIpQL40OPDSutJ+CGolvdijSB0yUFAIBv0AYDM4jUmretk
9GOSZEblpNVLqcJHxLtmPNDJ0/S1wvLSPJ+amjf6yUMzGm1tmAwMp6k9FXULoa+VBdcsSC4oLZuk
FxMs5OkI2eGSi7Vq0uLNcToIybugCyuNSAcTUbyH/HVIvD79Gaq7mHitcvDrozasgDaXvIyuqyhQ
g7rEQqb0fNpaaPSMsTbvArJRLa+Ektiaia8Kpny6dbDQqujlQ0gsY+UA98LLAZQ5DjBmh3pTb23b
rT+i7evotpuCp67v+BDc5injED7y1nSullzcqXlpZyh5StHPNE9qAX1P+GlExowcomnl3l+0g1jf
giI8EPEyC6pl9tCLiDDMcbiPTJfEv8z8nupP113l4oKdWJEctqor/cyUB4cdq+hC2JkBmh3XGjMu
wLWzczDQGQ6ACtih8PfzbdHrSTu3gSK1YaV3irqt0JtnvfjBSztxg+Y3wn5IYZ9YG6jA2Wsnbcm8
jlbmmY4bTyhdznUkoxmEWj5CKmW4r4GTGdgjC1/p8KFnz0rJw8mFgAA4KFvjXs9X7t2FYz6nj4AI
BE4EZHPSiagZ3p9gjofgjKp8WkUJZiLa/QcbkLcD+nGmHcaD7Xx6W9HVzWibyJ0WAPppI91QJlZe
Zwt3KmCwSNUjdED1QUZ9q71miqoLIWsaWnyKvGkivLL+tJFXDxWP1nhNFnb/mTnJdZnhmKrRBHNK
D042xQLNx8CrDjE9HXbXj8DX1SQ5FB30bCBSBI2PidTH+fSFFukq34Zia3/Ioa7WO5Bn5zTkwm0P
+RbdgRPPvV+QFOH0W+eEnDlobHc/UlccDUflDIpq179oaa5PPki+SxU7If1E8EEA/erR75GFLlx2
WCW8C26Lalx56C89iDEBRAfQGfSOF4JFXUAhj5nBnqZxmytoAgH5rvNRv4U7W/D3PuU5AyXHStRk
zKf+ct7/NSv5Hr3qkJ6sYfYl9QaVByVvt+hI4f6ePETHaWdvuhs0LHPbs38gRZ/yn/b+Z73zIRfJ
g0396y6f3GYzOr53ffqXoljMB0OHEJ6uBmDZ5xsiaCIVtUp8mP9d2RTHwG0+2pJbrn8MPA1MKbNk
pJPu1whgllzFqVn93KwfJIo2GTAb1AbXjI5br9cHdtGqi+U9G5jkhw21p13JYGH46FxjB63Su/wu
fqu/R47/RJED5sETeSsQTgKO4B5CT/A//5+fIC16WggaJEHaQKS45q3X/NKOxM2/P6S3H+/FLd32
r76DlVZci1N3vLFWNt0SWulsCqQY0taDALVVTIGyux3u0z+Ab+6oubP2H2/5FsA9P+PKD/SqP9lb
9jjyz+vDX3p4npmf/d5JXDlUwBGRCMOn9/eWY267X5o7QL0nePzQnMJpPMOpBr5SaL3oM/xad8h5
QP8CIgXI6Z1btUURFekkGqf1vbrYgFcd2XEw3Jjgg3bU5lYJDigdqrFjQR/6RxR6w1ohYPEOntl9
zLlvCGQT0ryPBStM1mPepwaPa6PhAqwXcMqQAtwaxj63762aBy1QQtndZN0Va+/fpQsFNC4E46cG
dCqlM60M+pSTFvZBLGTF6C7eZ3aAfPDL9QVeMyOd4R5NCnqtYn19ELdMZX6E3POHUoXftMZfibUv
mka+VhXIZPCzoUGFqNKQwixsNDrvJfvedxo33PqPlpfsh2fr+f9w9l1LjuPKtl/ECHrzChpJJam8
f2G0K3pP0H39XahzzrQE8QoxU927Z2J3xCQTSCQSadZSNtp22E+P0rH8ejJ+I+oIcJUEnTeTye3e
RKdq3WOefAqndpt2FhhZsbrZjGM74A2Mp2kaFC4GZybAP7gqGTZysNxYu+vrvfbGYTEPEEYUIPYj
eXFu2tMMkkJFT7EIPQDHrGkDcBi3b7G1UwHquGS+Q4L1B8hpARE6CpzJmsNGahyEPDha4DPmYrtc
arUG4HW9q0Zo+v0ziGZJ2LfzF6QJOhGGdyPjMcX99+XZcMaIXZBqPM8TcNUrKwomJcoxC19EjX99
Kdl/jZOG5m7Ed8gaK0j5cisJrLC4tGTUdIsuJ73kPDWt7SZGTuzkc6hFCOPM5VyTxjnCNlRaQIyz
3qsycsv8WLRuGFpeZT5mY0ey7qhrAlNZl4jECzrlWeWa0w89O3qZdXB4VpL7XYt3ov6WghSKFtrT
SL9AmecOmaiothZbMTYlxJYotqLfi7tyUz0detNAc4jSu50BYIuIqGpJgIwvjzs1B8QM6DQkFM1/
GLQibbZrNEF8u7Kv6qkVcaF0GjXd3EyworzvdyX4kftO82d7wBiUTub447oVrZ4JmCy6PQEripbP
8/PYWUo00rHqcZUkaE3sDpOcC17Ga2uqYmCakcQgy4fM+LmMKK1mWdbq3q2qmQCIkwAhGvQJtp+F
1X4oy5twjDB8kGytFiAAHeY2lRxJZM1VDdFgjrrm8NHbaqGeCZzli9qcOhSRNtC2d0vJ9uupx6gZ
JlHmfDOF01bJ1aAs88Aan5TKBMautsnpvCtVhTR2TVojPWAa0I2lakcBk0PDz7T8kaFYaVBgymb5
cU5sILj0OQrnlsB5rXpOzBvi3aMZAKbm8yiZrsZSJOPLlebdGg+KQ9T+o7Y3NL43ajKVexOz/9eN
Y62DjgFB/SOTO/VmaLSy3EFmxOBf0XVQapIbjX6hSYFc3U3OUclzzK+gOzGg/yEtfCacM5sYdANT
OkM4HaWXvsMkuP3cKb2fglF3AiSUPv8UqLt29E7V5Y9eaRvd1DN1a/RaIscXlx8ZEtKm7pmRScbG
09qtDIRHTUfapSe5vEkkeMM/47y3nD+Cr2GuhnO5Z/ozB3kSe6IulkfyhK+xMAnoTIfvjmEDMAD+
Ema+Fd435bsMEKMye2vyP5L9JJDPc2WweMVC8haY5LqOYjznCo1MaRtMsmH91ecWUa4evyL7oqo7
w8Rca+Bk6DUU1ebXntKnMrnnhp4oSj3pA3xv/hQPAeAcZ8kkjhYMU02qSOCZVpzfmbPnpMXzqEmR
g0tNs6r3ssNUlNOrrSDuWzGqMyHcPaYnoxQBIBDd50O0i6LENY2HFuD4qCQFvf4fmtcgDWU/RsjD
zIczmrS3imnBrekksm+pi2snb0qSPPeVHcwpAgSl3l23E/b9nJmeSjSYGZ2YKcI2JR0o69hEP2+t
5tsQLApZ/h8y/BCD/h1QKONpxF8iEqDYxypFM6+EJxmppeVTln9c12TF+M5EcMc/VLV6VFnvqZyW
WyRGiTkFrO0AaHATuOJU6f26vFXLAIwfODRMVIr5Gp82JWggqxqoVJJB0oIuvGuTjQ007HL2rota
u4OB9v9XFmfqQ+nMgO6DLGup5Pu5r49OYj7QxdnUA7qjNVV6UvWkIwoyymTq8vk+RL7HB0zeDc2L
9K63i+JF8E0rDu7sm7iT4Qz1ODgJviks0let6j4Lub7N8+xXOL4WKABmYeiNgMgwspQsOiZXw+iX
akYin7MSEjgO0rF47QJrETDQ5wZcRxraxBu01gFBcmx+0N5zsrcC4GsCddnR4w/KqRzu/Yc8RhPK
HTiNeg/wUJGfbEOPophNdGJsfkjH2evuFr/woifpYPrXha8d0lPZ3INvcIZ0tiomW802Rp6CxcrZ
FYBbvy5mbSlPrYyLF6rKoKnNOu678nZgkHcdoDKnV4tu/4sckI4BWRaQ7vyE19KVFUp+kJNEri1v
rCjbVRhhEzaUfnsVfs9QCvhHEHdsdGOYEo3CRAf7lxzTjTn3yC6H1ksUl1st/zAde6vYE9Hm3iu6
t04d7qnhvNUwVqXMbtMZhMBOIfC4q37q5KO4c1OhF2ICljf8FEPsO+gIzUD0WlhoVcbQzzQLNnXN
dk7XgNtUSZKo1KpYbDqjjNB7IGer0Jr0X3YUu4lORoyI8JXIUZ7KdkrROdnUbmzVQViVxEAfW6YI
ruP1xfsriP39yXVVpWY4zGmHmYnyt24s9xaQxuwANIF0/qWFIpK89QPxVxp3Hbdj3CXo2sWB0DQk
AYjsdBsJJBQAIri+fmvOBaDR/7d+/C1cgYTHAKVb58bJR4cCRC57RV+4vfHWxJ5lZ/tJBIKzlqVE
lIEQ0caDWQcN0PlKZiGaQL/nKJZi2k7NRBR0hpRJTXK9us20yZXMOrCN32DLMco/KiaR8fgicul4
Ji0219Vfs9HTb+F2dTHUBiCVuLq7MQXqCloxvLHRYk9P4mx7XdTalp6K4ra0NqrcTnWIysZolw8K
iRK6S5fCXSbVvS5KoBU/HDzTelInTCO4hiIdqwbFE03dmtbDdSmrscGJRt85+JMjAavJKyuEmFDK
NzTR36QKzfNG70uRRnIgf2UKmgJHczNZKG8PqW8B4L7TdZKMIrzNtdMJZ6sC+cswkXXm7khbHqnU
GDDjLhrdHJDZZm+5nWMcxv5nogDBt1xEd9ZaFAb4FzSp2EhKany1eUTA18Y2vKk2ay9OSxPSVWkO
oWXjNZoKbppIERzWCy0V9Aaq4M4CfBDaL/iX1SCPoDaWbHBbyDsjnd0RPAXGQVNe2+FRONN7ub2o
IDAeS7QFy8jD8FM0jMFrWKQqdt+Dn8Huz/0v//Yp8kTQ2BdQE6xQgcktgL0zihqL37pIqjUaL0Xi
vhoERNqEHEBdTVx/K6iOOBcHkFVE2Aoi+YnEp8PdyWqo5pUa1YnrHcHY/X78n58gOAZHArH4jR//
f/+Hf9mQHcFv0Gn/798R3yd+SQ4H19s+PGy/Hrbe/uH14fX3q8BVKBdeGcVZRv6OMiFAUBDnn7tI
NA0ZelhRcNO6nRsEQeJ+/2xjwe152WTDBKFlHk1tyD3Drs4FyWNVZMWMxff2nhd4AZT2icAbre0w
MO5B/QAeZhNPS87ht5pTFE3SJKg37veve+/4GWzefunkzRds8eXgF1PnRBI7QCceSS4jJXRiSNof
j9g2EL8LXN7axrAahIpUoAZfw6mSVA4m5BIAXe2Pnvd+DP6QDczB3QoO+ncS/ix+hCKncjhFlKGo
4qyCnOPn58/n5+eILOQZrO4IItGmwH49Q7R/8N3t01ftPn09jYT9+ppRtI7ZPwTO/rt2ePlF6MZz
bExzAPLkfGnR3GKUMaMT9thx2d3tsLyM7t7dbl1XoP73f+yaMC50HK0SrfMNE+bB+knwuMHJhCRv
6wlEmexmuBCF0g4yq/BxyDKf6yVPXTT3TsdEHdkJCHbs2DNHAPWgn8d+X7ei9bU8kamey4ycbKJd
00NmgR4H/IFCPP58hbaZm7h/Nm+b+8P94eALNvEy9GJmdSKYvaxPzgdtBjWWMwiGB6xIEDxvPtxb
kVNZPe+nUvRzKVakqCDTYOp5RyB+wnveb2CpLyIzuUwzc+pwNmkmecua5SHo3Qt2G3IrknDZu8Ik
mLoOLCowg4B79VwVLa1KKQNVBtupvUXeh4D6XrC5/1X7v75dpbtlZ0Dw1lg//idiueOfaWGB9BjE
MvvIyDt13187f8R1MCML0PmD51k4FQQ3pU56/Mrxr29ookFnAZBEiEkwC4fT6QkuJucit8utB3df
2GUMChv9f7aWXaPe8fsPHBx2eNiNimuUHVb2B/7EzwH//D5MOE748dgxvn6eTHZeLs7w3+XiHzFS
EzZUPvuq728LvP+5vdlXsG/Bb9wI7Ef0BZf92lgXtOCiGx0knIhjuHWpKgDe6i1YJphgRBTfP3CR
j+QN2t+6N8xNeg+BKKi5iGmAzwqMCYzzsULcBcm71naxNtiQO9C5JdTEjJGDGZHM8LVcRCD3zSZ6
tsycMM4r92kppbGt4fKryF1EIgKMOncgf/BvC/q32P+DyM2HvgRqbw737uPucbPzfaj/9fXwG8uy
C9hBen3Ybx+8h9fX/cOWkq/IG8lvUdrsIjxHfMwWBQEB5pLAznt+co1sLEpAZOBBgpk2NBHPyJj6
i6Ihod5MIbU2GF1KdlFb5gInu7IlgI0wUAVBkx3qhZxTwmxbMy/6mLmTAmxydIsC3apa3o3ZSG+y
EqAVAuPnbR99NoidYf3g91J0/hHW0spqh2UCTiD6mRowsju+6jCyVP+6nMveDyYIlU/AghsWRqE4
vaIxkTHkBUEKxhEVE9WdCcA4MVnA9KEFsfQehS9dGUzlm2ptwJUxq0+55NvmRvAd7PbgrPDsO3gr
zCZHpiG+w0xDYqthkDuBVdyj31evMZyFzq6DBcep+E2J1jp0pksCyljmfK99AGdZ3YL5s1nFB+hK
jP4TOyKGDHYHA5TwpZz5RRT6LXBzrqu9Ys5nWnM3QqjV1EhHCO2n2E/rmxagMnkcSMNWmj7+gyh0
G4EkCPMnKj9+0YUOVUF3nwEJvgJw+qZW/bzFUNTghaLeJmYzF0uJFIIJJnBLwfMdf38Sj9hZZelR
C763yblbevAJvy0ixO51ESBIxisWDTZ891Qq60PZqMDRjOcGPfberHzl0fv1FbsMRNjZAPfz/wnh
Arq4jcMF3KOZK3dgCAfhh9z5khbR92JAp7uJvM82yhb5qZyQQs/rejz0NZBc/YlKyS7LE0P0EFo9
JCcfxAV6qL8udQJoPzcGsovstjHy6bZnhHsLoAPxg5PsGidIKFJq1jEx3FYRfQATcLmzFmqJ6Aa0
8cA831m1z/TFQjGEFaHdXnELydf0nSkfDdRLjIRUkudgfnMEEdMv3dgJ9uMiTPnej7/Suf2QZn02
5gYmXMmbuL9drJCoyU979sbxTcaEaht0rUDjdTv7K5JbcWfMmqFsobAWfubZ41wfC/3rulqrPgBY
Wf+3plxcXTXyotRMBNh15PYXityFfTcsIKkSMX2LlGF/f3Iu9aJClbnC+mnpfFvRT8mRAzX+1+CT
3C5xntzJgF/SDkwK2vpidMXqm9F2LUDfWq1vOQK3zUKwaxbJue3KKTMDbSnwNcv9OBLduTXNw1Ru
EhCF9TdgC7m+WZclIE47zmM34CtNqQR5JZBZ3sOvjmjb5Wf+M9pVu/QRXUGb7BkG+dMQRMNre6dh
/AWjkUjsA/3jfO9MrcnbsHIyt8a06/gjSsGyIcIFF8j47jk6sQ+qZkqBGizAwLMQFEcZUTE9C1qL
60u4FkmdaPKd7TmRooKnZjQbSCly7VkdNR8lVnkYMzTNCw7v2pWO+B2UcejuArM9d3jBqKW3TgzO
GpBWRW1QgBhjfqcJJdTYj+Hmulqri3cijDvGSm6Y06BA2BiOvhk9pDqIq4ef14Wsrt2JEPYRJ2sX
wgMiKoQQC9eeOhwLM8iReZdDkatd1UYDvwomNTG0zr987L6MlrnDFV6jvaf6NQ0jmY3CMxS/bVTf
jp9y0AEpFZ4IpUtbb9bu4ulHSwWfsaru36/4znOeqIt2gyGRanxFmR6K8cdk3Gj5UygJjtaaFDae
DzpK01KR8z9fVMfBHW5moJrul1s98xz7Vpo8W8QSsLaiCK8ZzLNpoLeAP8D1EHcjmnNRy5hAnv3R
gX90TAW4QJcpNrgnG7UEsNwA5O7i5TiPCijUmRRFBj8OzZtcB1tTBYQKtQEnFfw/cHzAx9v6UWbT
o20vNSYHxrk6TqbVYebazu3mzyghVwpOxSpyVHdJY+rZUa7+kbvcSMFgF4FfsTJKuQm6GQRevm4X
fX8YBm2SN3lhTIhMWr3WPV0rI1Flc22zMECNVlwNqb2LPucc3ZcSTUDw2yiqV4Z+oYBOzCZ0/rfN
YGwhDfSpotVNQaTP3St1rWiNZGEhmzbCYGpqfeW1IQLaYD6Bv7xsgASAaIBRCPEtPyHVYwlEuXj0
VN0+AYNoVMYCH7i6XqCFBX0mxlB1vp5lDjFtliUBFy16Pbxp+mwxA2VOBpAKGlFb0Zo6qNdjVpO1
I2BQ4/wghag7NDOgJjBHUBC7ehjy++vub1UAMnYKuqNUdH9x4ScwVQ0pz6EMhvNxOe3S/td/EQCu
IaBrwRd850pOHI4TpVPk6DEQI0brt5PLrg0eG8HT/vuC43cdU8GYsMbeG6BbPl+mqlWLpk1RVJy6
cKMkvqPiRVt4kulpxmuUjl4jHUqboQIKJK8v31/B7O9PtBvqCPgceZa7VlP+AKKoq0eq4Nismdup
btwFpXS5DSJp6AZULUwme9rkS7YRzIbgtmXe8mINWZeBbloKHpqcJWCM3LJRZc/d1lJCN25+TWxo
ZHxrh/TemQAKopf5Qc5EUdiqejp8KwY6YCN8VbNA+bEPB4idBzNG67XmZan1M6+A/SH9vm6K62aC
ewIJataGxhelZCSLS5Px1g+15prhwaruZvM2Tnaq9qdqtobxIKnP1rC9Lpad0YuFNXFxoBwt63i/
n9uInlQzggJoaLbxvYqBzvJ3A/JRO9voY3Bd1OqNCHSbbzQAHZBB56KaWFcx1g1XLjXO7ZiorjJq
hz7K/Oti1vYMif5/xHARe97ptOoxqQpyX20g2gjYQWA+J6AsS2kuWD2RLO6S1zPgaAMFH3tWftj5
vsyOeX1LRSTXl83/7HJC1RUdiiBRvyBRiYpk7jTcxi4eI39ol7qNTImVx0gV66SI2/uszL2q+Zm0
IkLoVRdightHBh0buAS5c1fpQ2w1Ksyj6fG865QWA73Ctm+REO6dn8pWCcuAkGTMXsdQfraASn/d
KFbNHHcVRipZfMkPCUuz5UyLhJtkluifJkp29Tijl9jZ2uNn0w4CS197iKA56h9pnEKajEc+2pVz
lyoLAmmZ+ki5kmj8YcfSWzg4t4rxdl2/yzYPmAjm/ME8jLl/0JRzh8uwNKlIJIis4vphRD+SUicv
FiDwAVJERhCWG6Xi9WVdk1B715zZU6nuUbv2rVYEorC+1n8/hTuAIZpN87zBteMYo9tIOHq3feNT
dBTlojnRlYW2wAqJpDluBryUOfPsWnVpim/uxwmE790mtbzYQI8U2mjtT0k0QSiSxm1rQu1+WIoS
xxDvZXN5aaL3KVJRp8GTybkxRZhwK84FkClotUALCfr3TM65dHVrLOpIcX0b1gZ5Pyr9NvpHe2m8
67azcrdaiOLwgGCdlxdDUfoEbPi2GHI3AytL+2yOW0O6KXXMQ3WkBVYZrQWF0bV1BDqZCrRCaIZ7
9fwisAsKxuMQN12+3E+NG5fTXvV3NPWHvhOgJazYIsYFkAHH1JejQsVzUbJktpFc487pqL2fEFeQ
iYJa3UArYphZ96b+b/kW0dAFgRh20zQMEaLB/VzgElVTmElw1emobqhkkx4ljRHn7PqerdnGiZjv
Cu9JaNd2am30TEyIZ1HaHdGfG9ZqMKkCT7YWlQDWHy1kYG3DJND3358IahyD9vXCMNXqFqyyGBvO
SF+qzX7O9Qdp6pIHO5m1X2Fjoj+xrLIgTk0aY1rILBv3us5r1yDKsg7KgdhL1ld1vrZSbKtFb2M6
cEkPNQbQjRED6iGL3YmmBZIMh4Z6itP8uC531VxPxLLr62QJwINXTEOsIn6fpIemwkGMzdcqtjeS
s9w3VgomNSFVKFOFC8vOVOXiaiOcQq0rtdyt1T9T7U/DRtV3kXOwnJ2l3zn9Cy2CBtO+RrobQ8ET
cs0fnC4z51QxVKZYgIPEdTx9JvLnqAb5wviVbwzZjZyOJKIkq2iBOb+6dGGTVCYEVrME+qe3Znkp
gBuiVqk7Fp9KvL2+n6s+wTZNNCxqDoMZOt9POvZLFbEh017G4Gm37S0MmNmuPERk7ATp6kskBeYP
kFPAQDjGtTFKeS4si6ZwkBLoppm1jNx4ggaQcQYjWaFjmFkJf+lRWvtZPKo3QAJ8koAT6Y1Wb7pI
ADu4xGPR+MCa9mgyADMOitp4WnMOyhnrJjVKHZYV2r5l1Hs93aRdYEvZpgHV0fWlVtnW8XZ8Io3P
6FWpFvU1xtIxRnVHFaB1NC2AY/oHOC83rnRvLFKvbNVjEwe14qmutTOT5zo9wElLxaMM1NH7yZM8
JRV82ErIaWFnUAdH+owx5J5vi6R1ElJqWIUJddGsqe9wNeyu677mooGKhKkr5BdsTFKeiwDgdAzw
QuatssTKvBmDVi3osjBH3i5NEiST0z/9e4lovkVTI8DWkJLhbG1oUDGzS/DXLUmb3tGoQ55MXrJj
MyiJF0Z9R67LYxrwm4vXCFpX0CMB2GZuEfH4MCR0MuNR3kleSHcLLDb+c13G6gV0KoTzviBO6OQx
hpBBchwy1ak7RZKfG5rXpyOphmmzIJNSps7DZDkJwK5+Cz5gpQoJpK6/+8j2+cT967TPVMTzCOad
1K2aHwN9MRd/VNAs8TapxyLGQ+LjusxV64RjggXikOo8/EohS1GWtjCdfATAUtEdxlA0Cr9qnWh9
RWIVaSk09J5rpYRKtqCxBpP23UHO9xbQR9SNMz5cV2TV2WCCGN38ChA/LO4M2JXWNmbFnE1U3mea
dNPEzdNsJ35E6W0ctd51cavrZiGqBGgdZmH4Xne5j8a+AGmyy4a29p1ZOQdzsV+vC1mzepjDP0I4
ewCvC8icBggxjAmzgg2R0sxr1B/XpawGO9/I7uh3sNQLcMYcwWyZZibsXi8e2lFxU6feJWO8lcIa
LkXf0trZj8Yfy/lPcRbSrRY8JIxPs7lzDQCM2AkTBw8PilOWfCgYwo5bNRjiEDiwxaYwPsdq2qBL
W+CVL3tOAWj2LZPN3CHuZGfx5KwpEwW6orGw0MPZViXABSbLi5JXbVa3kmTedPVzG8V7lFY8Rwdy
pKqDSwtThikClN560dN4q1MdLT2/ru+GdhGifH8YUt0Ky+GiQnD+YW2UDhXamXOQykmdJ9Eou4mN
Slbd3EnSVzWUlw/byZ0dxgVHIHbOmdfSHvVp4IZnbtQvIWlAwPpWtrV8X4ZqGnoAvTXYtHRGdVKN
Uw/yOIwEg57V1DxLjevfNB2i0VOlYvqdlyl4vsI2CTp9ArbMmJjqTyAEGLtynLP9HNl0csOoXR6p
0yrPdS9nH2HXsMa4uAvA7dwVB7DeOMdMHipBjn5tZRRkDy28DtYaytCyORQd7NQC+ddGMhfVR7V3
V9dtu9O0qvBm2w4Ze9kgeEVeHHYGb81AqnQLkydoaDvfksmOrXRZQDff189hiTSDJmo+vDjpnATu
Ph0BuzOnRVwgYVkj6j2Y9CYU8fVceEgmQ0e9Gkk2DLHzODfFjH52Z0yhhXKQJ48OH4MVaNluHgVu
69tEz27rb0koogFfRgawFufxqZZa0RwiOqAAlOs91qpuBXBfRH1KdotbPwBrSvCSuMxKcTKZ8Zyc
Z7tU+8HEm9GdAv0r24++7S2b6pDfNjvAbATGTrRlF28XTiAX3eZG35rWAIHyJnosXpJDtpv82pUf
r/uDFaPHrv2zlnxYa9RJbI4tC0oCKwB8cxcYUGcQhAEiKZz9pWWM3DyLr6Zfixc9hAfgnUrev0Za
Ol+y7xD+dI8iNQS4MaSkhxCIjvFb5w1+EliCStHlhcbJ4W4Vqug9ym2Qoz8owbDt960Pv/Ceb0RB
x+qxPdkc5jhOFFpUq0B8AEGmvF1CL2p3ofpyff8vo1IEvKgaKnhCwuvhCJ/LQIVhkPslQZo1/6iB
zoxQphr82XwMrcB2QJvzZclBZQmyWRdB27dU9phk59fhp3eMmIYmaM0LN2T01klPknDb4BKoROeW
WRbnK6Ae4HcZ9h/yWJzlKTnNOxUzZW5nUr/SGrQdvlXyO259Ah4i3x6AGd5JdIMOBy9ahPCDKzuI
oMcG1AcIVICTy4mv9TB19AohFhjTRr8Oym110FK33odblm/dAPGo3ChP0dv1XV1Z3jOxXB4iT3tF
j2v2WO1ulsGVtN/okwBNtODZdNlThmACEwYYNGDKAc/k3HiQ9B16VMOQIB9aMLPHcTwcER6MXwlF
OkLWKZqRzayeftqlTm/LaazBuDdkSBOAl+xmtKb2McfcagTct6V4aRM9u29yif6sHWkR3O6X+Qt8
K/KYCh6UQGK7KJwkRW2w7pPcVR/oq0MKX1NJ7Mm75aYKqoHIz932+iasXOtnArlNAAMVSxtDoNM9
aAAktERgGGu7fKoR54d6PeptCcGaq2g+YKwrCSWRRHZT3buuyJoRIwmMrhILeeeLYRKpGRqaKIhP
bBPVD5rdlhpy6UMraAFaWS88jxGmMxRAwCpy13pZDE06YkzCpfboJRICz8m9rshaiILJXuBsaGz2
k3/EjUBsHIcWiqgzWox9tfQHqpIOffmtIqIuWdkc5EpY15SCahby9udHY5D1Oh8wiI7kEBnKz3a6
6ys/zURWvarSiRjuihjGsQG4GGKheeM8AVJGdatHa5/fhfeJ23+VEckSooIMW/IagWu9zIjhGrRR
T0VrDt72gMQ711DXsj7MMmioPBlP+o3uS376U3/4adwi/wiYv51dEgpWWeImO82dtyl4PQUOaMVk
zj6BO2KZ4SSqPbNFLj9M+5iKCJPWbsczAdwupnIyGIkDAcYvLSF9SBIyEN1LVBCH+vSnKUqyrgVK
p2vKbWec5PGQxrDQeEePFcbmAP68bHRKlpuSKA/SZn4DRZX7qj33ghBtNcI9Fc28wEmwIUm5lusq
VG3fAVK7S2xveNNJUxGFGZLbP2bBv3eQZ4vLjtCJxBgdoUOeML8ylUSW/Gj610V/zkQ5lwIeQLMv
mE6lmu3MId1WtUCH9WP+9xCwDT3RoQHxTLPM0KEpo8DRAKc3vZmYgFSC665rVQ4A8NlEH2O24gzR
GJBAB+wIJtyUh8VACd7+0Wu3ThoLXOSKrwdpwF85nAGaINcEBwleipF0Pw/HbnyTqMjSmGPgYrIz
GZylZWaodqhDAWkkekxDVOEKv0TxKRq3/XJU24ek3MnOj/k/XJdnYjlzQ/rckRKbOQvdpRj7oI0M
KqK9Jtoq0RLyRhdXGOCmUC+0n4z6rkXXrJZ5181BJIMzu7lawkLtIaONHhd7WwHEUxfOTa96Vwxz
AvABT/eLJCTFHGeko9vXbQBZTQ3PAdIXIOjz0rXkF9DH6clrmz91gC4PFbCw5s+SKPJYfWphagD9
QoCfAH43Z/ZV1xTdUMHsaRNoIA8vglIBFnEDqDUHIEQjkadDLqSTWltdFIrRfY+TwJ4P54e6N2Kz
nVnasPUmL9zVPxeMxDfEwSRzdGe49VF+BB+xiMpoLUJl9el/xHKbmkpailUAbp65sfCunIKIkHY/
ufS9eWr2omfsmkc5lcY9/CwzW+ZWsZChLLa1fsRMqt2h79+/bqjsm/mzfiKFB6VrncIGXDikGO17
WXv6crTBFQK0524KwuL9urDVkORUGheSKFIzLY0KacB030xehC1L76xbhEApKTZ4/6jvEfJF8eOT
dgPezNQDvd0g4lNYy/2e7uP3ePjJnVBNtO5DUAa7y91nQrLjsgWc1ZPj/1F3XRBi0KZG5XC/F81J
rlst+qZMNE0DF5yz2qVWssqWEQrmrde2LdLIriU9Xl/h/4+N/hXC2ei4oOm7naFbHwyesaW3yCn+
KA6jFwJpfdxSUYS3GoHBB/2jFWemFEAfaqdAoLpR8iDcTM/RQ/U+La5iEpmIkpira4gefQWhO4Bh
+HQBxgl0p2HxXlIieD706XYUPXPWRfyT7eXp56uxTcdkgkvTi5SgYXvKItINgmt8xXWfpT24wHjI
MlmyE6Q9qmQipX2riKL/Fe+B9CsrvqtoHQYVwLmLzC1w/4w2EjgdnHAmfU0ou8XHWHQBrCzWmRhO
jz7W+qR1IEaLDlF6GOKtEQbXTXp1qU404a6YRZXsJsqKwgVVgzd2Mqmj5+sSREqwLzjxB1IbtchH
QAnUXdBf9xUPPTHqz+tC1k6myXCOwQgI9JiLws6CTmdMHEFKGukExBskjHPgXJOyvEVqBvImw1s6
v65eJvoSiiY02THk/PyZdC64yiRtSDFciPh0SDedYz3JAzqrQIEdaaYPYDYvRUNTaXeb61ozn3ZN
LOfzkjyN8PqG0ov22IWH3DhOyofWfmqL4EBd7iESBxaAxwAhjRom38JYAHPW7GQLROyVDIom2twW
pgTg7FiQGL1cR/RxoCdMB2EHkgYXcX5Pm76cTcwYlpjbpscaWHENkNW0ndxjsPa+HAXFpzXFMPHO
hgJ0nAK+zW+qCxMD4Fbm5mhnV16y+FHqPq5vkkAE3+JnULN0wgoiaoNuWv1do6bXiUZ4Vt6vtgn8
O0BBgaESfQ7sK05OWag4PZ5IGElaQObyZddu8eWQeg9Oo74l1qd0NJ8yr9peV+3SeZwL5cx+lmpr
HCcIbSzMTgLffBR58pWYBiJs1rIIdgPMWnOetun7KE6aECL88nkIcrcI0k25cw75rkO7rgv81vLV
2tTuw0icQ7pxDqLx9Utff/4FnBMudMks5QRfYA0ArN4Zqj9oA+6s1+truSIGSDUswQgCB+ZMzjcQ
xwvoBDSBgvTFcPbaFFjyMxW16H23hZ27DEClwUIcENJiPvQ7ejuxE7lTnabIC0SkpHjMXpWBRH6q
uEjrkOQm2YReTrTITY+DHwXFkyOMDldOw5l8LqBp8kXtwASF6uXNEiheHugfyu0cqCR/sY+/rc2P
39eXdeViOFOYL/GhcaotUhsCw09DIaPsZq/DHoxrvnGkU6B8oe2TCEReumUUPBw0jKGlneU+uTs1
lWepNdA+jAeU9JTeN7fDExrazYNZI322bJxPxUWnSeiCE1hU0FyzIptBPKCUzzK9nBswpNlUMnCa
YUg7zMnShI+5TG/HRep2CkjrBed/TdFTaexrTowps4x0kTQMDpZJkxG9/jGV+bMafdiLup37r+vL
umI5YHTBLAYuCAMTkfyqpnUcNg020qlAQiv/mGZKzPrpupAVj2azI6gAgBGcVXyOfFKmvrIciriU
dUMRFAetB4SAtsAq18SYGqIVIBKhv/ximxK7SC1pxBMbiX4QwtT2vw/lbSQuAMMMcESMKvJdAomT
SIWaodFlKTtPtV4xXExi0Vjd2pYAIhRdqEwWRsHO91+38qQebRTaJPth6IKcemjnu74hKxGBrQMC
AKiumF66KNDOsVMozdCjLSUMsuU9bkeSYuoHZVolwOwYiguF6Ph+swNxPhI3DqokGNaCVnxdL16k
wokjzIdo6E5fiKyHs1uEcng/aRbs3IqRScNi1rpr2QP1nDEeSaPY6F1B6gvkGlh5qXP1UULGP1m6
cTeOkv5ahB1eI4k81Nu01rLFGzQEVDJY3uMNHXNgHQ8Irg5dO9IDyo3tbaPMEd3XVqLfm4uJm2eZ
l0Dt53hvqoX8qc4VRiGS/0falSzJjSPLL6IZQQJcriBzq32Xqi40qaQiuO/r1z+nbN50JpKWMPX0
dM+xIgMEAoEID3enOXQ4iJFHCCY4OZ0pqTDYkmg1r0LX+sr0YtzO1Jl+RtrEHosmyJ6F1iTfSgyS
X1OQH24ZbDyWTmhdl3luCD8b3f6Kppb1vQfOb2ckk1jmLYZ28kmo5XdF5PT+rKdQiJhqvf+BvBvI
YyMkENSxsN94PYACasjrdr4GNm0IHlxNN+/j0YX+0eCabguhG1EcbCamt7KrxdaOejfkBWkxBDEk
1k5E5hyhWV2UIO7tJgBEZ+jm3KdgD/ueVHPwWLRNBNyYzSrQFGmxb5fTUF/1FHxiKEeL/Dovk+IK
n9EMN6abTL+NyigyPg9J9hJ1RonyGdP1bd400VfTVlAM0uw6RxHItrsE5TaQBRl0aN+LOewF74UT
/yRhbW4wVE6hHJin5g0VDarqrRWoxn2XIoK8/WCcoPKIQT1MkJ6eqgi5qtCqAm/+bPYoFFMMrd3N
MVRq2tLDFOvvWFPVGYy1gIThGrTqkOAjYEg2+6yqRNgi7mnPKFDlN98LSEzw7JaC7PSuv4bcyTO7
SzaV3z1kP8XGQRpmLIqglw/76q/AEDrIaUF0jAHaU89ZENo0z3DYzWRrgbW6G5X5x8oF6YCJ5b8m
pCvLHIKxcFqYcIMt67hxO3k/UUe2ufHg5r75WB2im5q7B9XFrHJNSu/KPLWLdoDd0AT4J8UsX374
3xZPqk21E+nAMrJESpyvJrobjcfLBtZSKaQUyCsAAP4DTD/9PC3eH0XeTsgdC0P7sHvbfs9FiCJi
5eTo+rhzk26zwAUfAs2sfuatCCLDB+w6+1WHZoz9GzXXZTT0qsm3tcU9vk6l1CANg3EIKa7ToXvV
kNJaQtGcX9s1xwaWH3CU6Dh1mxQG5Ny8ajDeEiPfVS7o3KfyKjf+haXjK1V6bbhZjogSA4bZjB8J
s/y4K/06HwBiUVEVqi5vadH0oivKQcPl3Ux7Ul81eGqrmO9X8kMMTFDkoxibYGdj91E/GT2iGbLR
JN9mrNhmO+sZ7OIbGpDd5c2pMiWt21joWTJpqH0HZbQHpX+eApbY+q1+K/567ogitTrySlq4kdhh
nwRoVGBE0G8tCO5RPy3eqF75uWZ5l/1auwwguAehaMiyWlBRPd15VVj0XeNiCYfSi5qIl8Iz6d6t
Tc7GwxCrNsXaRj82J230hiR0yiGF7U0Zuv29P+lfQc/79O2yVytNgkVuAo0tyANQi8ljC1CVqcVQ
9ngGbrqNvXeff6OH/Ikrp0avKeLmTt8P1+6+/D64vgpburbxkeSjbLso854Beqxu7FjKYFtoLQe2
2wFOhMzF5rKLCivyu3MChY4VTbhRY5FzR2BE9cnqtpdtrH2tI0/k4kg2YwIpmeAJK5m1G8DfhgYh
uQWvKkFbOYif/zdz0hmLJlqlTQpzpvmZ2p/QWMTw2chF/O2yHaJaO2nTx1XmEG15hUU/3BcdtUY+
36Bohsvzxt6goQXelTtnG/1UmF2Q5nLiBU4fwEDwPwZe1dOzViOE1EGHWZoeN2jGMPf+1BnPZEIZ
N/JFsW0nNbJh7XwvAEm2VAowSS256goihnCZrDGLvPTK2bwuuu65G8oMoud3PZrMmqtATa2FSmgv
WHBRd21AtE7dRCY8mPYyF6oNtAMx5gNLOnC3Rrl+KJ3qOxQQVL30VYsLth+tdAi/yUJPVtfSpkpw
1RRTagMPQKJ5nwwR+TCSQBNeRasg3WUYSVF0BVbyAsyfYEIS7L94VsjoXnziPLFAmuDlgh2K7tYO
qt3lPbOyU6HcC/AwZA7Qp5NH5zQArh3aAT+sJ0m2YbMufKtuRiAR7d+XLZ2tIdiTgKBF/WOhEsC/
p18NA3ITGdwu92jbcgMqp92vmj6y6NNSkdueRZXF0qLYjfcvpofkr9XFXWuTos+9HhSqsd76ZrS3
UDELFJfA2daX7EgexY3boSIKj0wbYq1d8ulgshZEaNskdd9ZQK/KRAUYVJlcPudRHmfnAypWM0zi
kQFCNF+Ip2aCAnEBzoRPAU3by99sfSWBEwQRkHFO5jFhcjM17CFHUwrdkv6uHGLeR48s+etEa1lK
hp2xlHrQ8pEKMTPEsAw9g6Em/cayWy3d1qgt5O6mGiKFT6tLeGRKugTycnTt0YSpSQNRk8GNrNuk
6VUIzqEkuWF/jWGTPJPioxmZQnfrZQlBW5eI4Dochv3lr3SejEg2pI2YQdstot2yetNHbj1NBOQr
I3emqza+qudtMoDGiaflHv1wjU2eFb0O7pPVPqBRBfT8i+LXLAt4cgtJv0bao7HRFYVO8WvqHhSN
1xCv46hI8h448dK6doOaG/oWY5Ei3yjFes/xBotx1CQx+4gpdzRTTw+IZlVJ6DRTDvSW8Z4gjQD9
4J0GIgiHJLvJhehzDlRQ/ZG7KXLRIFN9iuXvnzkPQkfUdw2oHMnXIV4L0xBpCzklsTB2Bmgy6Bbz
7lW30KHIzL0GnFefBT+oVX+nuuJiPG+iwXuoyqPygqvKwKjrqfeF2fVW6sD7fvg25JYfGKDIdDKP
hdVb4BoHu7A35QhR4WnchCz5Pgz5JrDamzqDzt3lbbAWOo5/inTMWMBMqIdjIcBXW4Zio7u/TXGr
V+G/WfFjQ9IBgyKojic5DFV26aXJm+nsDL2EetaLhdqmhqdu3/C4fDCFUpf6LN/6s9zL1Qm+bh0l
hdPldkFV21culnupiZjlhlm/TP0RXPHxyDZJfC+mu8zY/Jt1/cfmEt6OboCZ4mR1FWyCqmKuNgZI
T1LfirNhV6fR+N675fB02eLaxQ1H/+PlGeVdP9ddSpFEgu4cmuhBhZvbvs2j58zNPZR0/cvWzsnP
/ywqBhAhQIGsR9aQSkG4UnS6jr8tHC5mT9cfGU15ab841s94kWODejv9XgT33V8THZ2alqd+m1Fj
iTPBdFuNW9CNZF3nZyZq4IkqRq7unEVezoLePZIEaefY9ajNtQFLWfEmgm09eUZ4i0ozuIivgGuz
Z29WEeythkY0oP5rU9o59jynOSlg04LSbmJvU516WnDjxFuNXVvVbg42luZH5Ifigy4HUA6Jx3al
jmnUO1qXEtjFiIhXu4e6vWMWAqHXDjdZB+R46wfpFs8TDHMElmoGYDUO4Y2JHhWIW0GAcnpeSBNP
iZvRfJHxe+2GGCTWEL4Rb6mmEopf/tKZn0eWll9ydDLbsU/1cYClAixnpRC+2UfbUvtrGmts0iVl
B2HwIgpyBkAj/QgeFwKHNJTY7TgOuRMi5uSUfiSkU4w0rC0fahwmlKHxH5U3qlPVGdF0Lfc0I/fA
BcTdVoB9v3oMqEq6b239jk1J+9NEFyY00Z5BWSOr/cQE1SokLi2/tFQknufv82UNj7yStqQNYoG+
z2CqyK8b48NwHyzQJVY3ovxEX8uEqDd5I8He6L8VyRMZAdTfXT4UazH16AfIxZV8BBwJ019IE4pf
WXalOzeExp5jPGSRqpu/LJu8LY9NSTlBXwW0ccOw8JrZ/krEW5JjuN/q/RJNGKcU256mCufWLGKB
/3stSqsr5qjM+uXCYPRXrF0nJdeCgovRM/XbOFUd8LVt8481xNPTYxeQaoqNEve/nRdXUdHsyyZA
wvn78gdbswJdW5w4DKMy4E5OrWixpSVNH2Bz5uzgNt1rVwq/6oPNZTOrx+3IjJQ1mY5II0JhBlnk
dVvQ7QwT0cj2dWYooGorXwnj95iqBHjRsjCWInkUpf/ZgrY7NJs0oK4/6FmNkQT7IW413Wf1KDiA
orUin1heI9KGZBBRAse1AfuWTCqTl50lskwU6MJE2pPZZTaIUZ1esQmXTSZbgYoz3pMI+w7GBU/d
myszKDITD+OseoNmkh7dTDNvgg/HnTgmlzlRAYPPW5BgWUedGxB/8OYuJFunFquiB8lfpRde5JTc
xBBd2vW8m21v6lCKG9jeNeZNZFCeMO1gdoTbdrhhbbRrZ5Cbh8NdlAOHbQ2b2bJf9IJwx0l3qZts
Yzfxy9z1EhBpX95uK3vAwjcwsauRhCA3OP3Jc4J6QqoR6PLYSJNTXjkbK9hU3XtoVtATUFg7HwdZ
YCmAtqIXgMI1ePxOzdUOCgrGYs7OMFfzc8A8N9pRFnu05z0ZNkO305h32cOVQIs4ZIMEFM09zDlK
rwNWOA5NZ1p4YGTwoxBNPntThHe1c1PRSOHfyuHFBnBxTYLNaEHfnLo3jUNajSXcQ1feLwPkqzFP
419Z+3jZp5WvxjAMj64DxrYx87z4fJRo2H2uRUkPn8Z2xwzU6sQhHF6MBC/Mdm8j0v9v5pafc2Su
IPWs28sSjuFr4QpO3Lu4vxfBaz70PPs3jyp4h6H0pbUBtURpFbOyisZGtwoPpDOpAxHtlscJ8Rvj
LXJ4ww5zcVsE/LKLa1/OxmfDGcBRAG3tqYuh0bFRpEPh9bXfguwwT3/n08ug14qlXNmNIDP4x44U
3sPMhQIJQVBizr4HU6vFmUbRu/HSUokCWna2HABxT4FXywAICJ23U5+mcKxrGsGWTR5G+qCNnoFy
BLT9urbnzN3axC/KbQ3gVmzunP735RVdO+vYnDANNmD8KwvmZZYdW9k0/tmkrf6ZVB822xr9vnQ9
nQHI0u3SUXEulmh15vGRSWmjijYY88bCV7QgKDHP7nNmqgZoVj/gkQkpggnLnAbWw4RWiZuK1Vst
rLZ9Hd2yJP3Wi0mB7l57sx2vooy9Nqy0KZ0Wq2hXw69a3NupDp228B4VxSsIXT9robN1UfZt6ffG
UWVWa0/xE+vSsXALt51KF96K5pBUmyoG41P5pHW/gvDNETdF+QxdwNp8Kani1XGO1MBderR7XOmg
RJph5JMDy3UV+1qN/lkrbpgV39dW8dqU6XYaniZT7LSwBxP+82QCCJwqwrly8aW7IzGtqRhKLH5S
/UqDx64a/Nb1svi+r7y0P+QzXuvfGhXwcTUWLV1lhCKAqOTEZZpCfcwprAri5+2z3TwEwzbOFUnY
2h0CBqb/t0KlrDmJg67QGKwwigypQ66yncneYB/Ggn57uRwMVnIxlI2gnLKQuGD8Qjo1kT3llIDx
y3OdVy1Pdlb5Nrnac62Dh7OwbmIG9DRTCZAojMrFHDDYEG1oYbQvQInzCrG6GCUHAf0O/cYOI26p
9MeWgCqFH4y4ohEKtjzwkMlPBAxZuaFRI//DjHfZGtyoDxOwd5eXcmV3nBiRDgbLrCxowevuzeND
izoOmC4hfYLlU9xUKmekvR9pDinscrHj/ARmFZ0FdFhVvJ0r0RTpJyZXUMXAgLK81fMKk4gJWnUe
Oqs0fXOLjTNvIGyKcq3q46yu21GmK/njGhiAKHSYKoP7uf9dDc92+MxaxZtqbc+BSAcfHxCbBcF+
euc6jSiMwEGqVGSCF8nBJa+i+O6MI2ft5wz0JWLG3+8HpO4A9OCKB+RQOlpTZaVQboFFIG651gbQ
EghvCNimjPSvoTXI3o9MyTUL9BwSViWLKRDagwForxnfwJHI58J5uOzUuTjsH1N4Qi2Cc+gJShlu
AyqwcgxZ4U1tnf7Kg7D46ZRE+z4YTfnc2EbANlORhqCdFOlNOs/2jTWBkntHiCsOSWcXBXfGiLYP
QFeTbhPNoup93cx6RcaxEkXRyDYgVg98N9pN0uqXbBybbrIL5FQQ1TK2VvPAQEaUYibULAQf6vfL
C7N2YIB6ABTAQJaKhv3p/gqtruzLBvZEW/GkADL4fUQCaekPTiQU19+qb2j7ommPSvxZc0OjddGZ
i29zVRMQzIppY9jlbR2WmLOcy7skLaI9nFdAHtae0dCkRAtvkfo8f7GJ1KwiFDVLjJxbwZsD2Ygn
O6TkeY5Gg3hmn7bvg2Ume4Nm7KtinfvDHUW/aXoQC/IRPZ8DQNTsOx4s4cTBH+I8OXHCkp1W0GHw
raoXYlP3VvKNCcitZZbZ+LFWk69wNlHvICQkylR8pdoPhmfMtEFvC+pRMiA6KMGjMiQAP5fFu0Fv
DRcqGNZjaTwaxuiL8aqhG7QkL2+Vlc93YnMJiEevNmrPdU+dpvS0FE3PdPaz6cdSV2VpylvAd1u0
8y9bXOs+npiUTu04DeFo08VkvdHBykV34PFeerDE3pcEJHHlwQ1vUWdqq21ePpbu2+UfsO4yyMyg
koSYIacZuGzB2ZR2YFnUb8vCb9onp0VfDhzJ6D1gM1y2tpajwt3/mpMTjAQjQ2VA8FVjHZhGY1+4
d1N/6CpPw3TaIgAQWG8lmP/Q5LF+jbVKw23thXViX7psoKkKdoYQ7obzIYZ8dPQNnNSh7k3RqzD3
I/tehrHC55Ws4MSkFH+g2Y2mxLLChvEo+t86dAu7r8vLunKFnpiQLuqy79N51LGqAiLDBfAZOtky
tFfdbJ/Nfr182c1liytBFexXoAoxwZAGOjxpHbWBuMNsziAzdq8mB5KgDnfrn1Gws5XfbM0U3v8Q
OKGgWkUP4vRQunWGUZwQSNhR+yhyn0GMx0nAZJfxcVZBalYyHkz+YLYJeRVxz2oatAWbDoh6oIOb
oYuZ3yA33cTxZ1/tLy/f2j7EVAneEohtC7JYOvak162gT0np0Y4Bv5zbtEs5Tanwh6YtZj41uiE4
ZNbzG0tz2sHPYowL+VU4Zgrs+dr2JCCvhUABpC7PRlD7UAROPsXYOxWGfELwu2KAPnBsRW688hWh
iUGg24BxV4Itf/oVdao7LZmTEo1UnoJRWTee0Th1k5+mikF07TCAIMPUMTmGEr3Mn9PnmDKioD70
HDBf5m/lFHO9uQKxXqaNu6wQB1x8iq+57HbpFbNQ3oHV04VwI0o3p845Wl2XFSlw/epferJDSstJ
F3HM6Pdjsk3c96J4C823OFfRsq6u6j+GbelFOpZdorcmDFOt96oOZAeaH7sPLPhhpD2vhm0UXLnV
js37yPUa+lDb36PwfS7uGiWTz0oh6XgN5IgwtlPWdxZ+iqbVHsPmHQiARFCh1X/EduOZ9d7IbsLZ
zyceasAue0E+/otIi5cyxbgKLrOzyQPbDMyQmhX+tONuYnYvBPhSinfFx15LTIDrW2hcbeQgMnuA
YbdGFliw0qMbMWxT40eQ7ZxlI9fbeLqq496z7E7h2nldZRG8IP/INSzH+Cg1KSCdrKUZWFpCLdvS
fGfP72FwR6dd24Sbrn409BfH/IJG+GVvz76qZHYJmEdmm7o1ncwEmJbFxVZDzdMa/zZlXiwAdwWp
BLCqAgx9aqEOSWg2DeaLFnihSTakf421HdX2XRJ7aaSaNjuL8DCHVgOmd3FYgT+SLi42g3beEYB7
E3KDO8yLW+o18UehRYqgsLZyx4aka78pWR42NmZxaZk/d3P+YirfsWehe/EFpPY2epFgcvsz0nr0
cSIapKbTA9Mt2u8OBFYrUGUowvZZeiiZWLw8MsH0Nq2yP3JCwytUM+wIlIyUeV0IuM9DpYK9rH6c
I4ekTe4mrl5FAT7OlFwRICE1u+SDgxeKCkqgMiRt61ED4LJPsHJxcEWc1z69rZsnWxwuH5617wPd
VMzOLZGCypj7MZ6d2VpmhsLUASOq9l6WFcaU8sfLZtZ22gI1AYesgf/kGlogdDZTG6HBSWJ6rQek
42FL4tfLVs5fKtgKAKK7aH1TEN7LoCC9je0ceFnMZ3TaR1eZO0MzuQby3YklfBjFzdAgBjp+NdVb
tws3IY6UU4Ze2jn/JhhiQNxEiwRJyxlFnllaA6aM8GKo55byPOpHnmBqtKYFJBgKb9BckECBvK6M
eBPPXjFbil+wBKWTC//PWvzzA6RjYblVmtnLKIwF+ZC82yb2dQ6eEsivh5m+AZYXYlSKk7i2ZY99
ls4GCwa870Ogl9x63EbtzybaFYPpz+1PxXdeAtMl36SzwXJ3imwC3yYGSYscPKXlACILu74KwQHP
8YT07fanOSe7BQkbG8hzTBUQdvW6O/ZWyo9p0hvOsCxwg5G01NjRIePU+T2zz8r6OYnbFrDKhO6a
TtE8Wot3qBGhMAWWX6AgpFV2zEkkUEJHSCXxPrRd7hZg7o+fW8ePgaTs/cuLfZa//dlH/5iT1roq
oM6iQf3YC8X8LZ+qTU+tq7JDO2EROSTu12Vzq3uIIW9Z6KYxzysl4RjFjV2UNyAW2Tn+VKGXeTfr
u3hSJYOrbmFcEoQkC6pbTvZFNBcdjWCnyp6XQ9FXu5GEvlPdOiqNtlVTLqicgMrRAR+Q7vOyzoRV
xxVCgU48Pdybmp8V2yn4EZmKAuva1ljG0xkz0GlHznJ6FUaTM7YdJLk90m5a5lvksU/udWtAr/im
aRWnfe3qODa2/Jije5dECfDfNozlfZPv+pjoHDNH7cHozFaxB1WmpAQsSeaKZgSmzOHOnj5T7QGy
YwobaxsPBC7I8ICXwWSw9JVIA8B5EWNDlB1qsB26zWDxKA0NyEiFpVVvjiwt0e1o4WJoD81uAUsh
JqY0E5il4K7v3y+fo7Xwf+yOdI7iqqc6JveQFdOIV6BhqyJOGCrpL9lU8Wa8r6rNZYurC+hSAARB
QYPHurT5cNmEXT5hzn8Ud7TYlvohAulOrNh1KivSrsMLzu3GClZACeJy0H58oAh6FRHjPhUq+Mh5
oxxKoDixeKzBHwSk5UsefSkB3CCJHczvZ0gW6hyUTG7JrSrlHf2yU+0AsnUD1w+7CrseIiAE+I9a
cY2vHOll7ERf4CVotspHeizRBiyXn2DTL8PeAMhSskNf1Fy3P0Fkr9iaK6FqGQcDuA6qhWjRSAcN
daUCcFIdDrMeBUdtiwLUC7XGvasV11mIabvLe4ZiAaWLfFlYivsMctZnY4ozqcfONPE1Z93aDJaz
gSznZQsrh80xDApNk6UOCPLQ008IyFY61eguAH38UYZ3gK7wOFVw7qtsSHuSppFuZ8DZQSm2Bpvi
R2JrN8QZt5c9Wdn5J55I32aIEmaGJXZCHaP63XgpKEHMZ9LaihW7bAfjGqcrBmIZ1MdAAe/ptOeF
fi8iSCejGq2ifPvD3SJ/fNQEABvE/7m2TKpoQMK5Mms8q+catK+8q6cy4YIS1w/IiL6X6xSi2GRd
5W4CUD0dxDAOh7EBJ0QYmfmeRh2wk5OF2mQ6iMSfnWrYzULEW1jrfud6oke8RsnwwWndINskdQwh
wmicQ5tnUxIMmxanzt53kMHVobvWmJskLQ1At+bxWzDM+nscNuGNG5XTxximdvCYdIb5TtEb8wuh
QWxz0O1w56TE+hVEyfxgp0Zm+JrT57uyLPOBW2M4xOjo112wq4PW7m/cOtFAmd0kROxIGIpvNVBH
37S6Mk0vLwrxXk4OibgWBlnuOS1wVVBdzrdDXMeu4qivBRagaBcKB0AYMHogfeYS12BGMOAd5KCj
YLsa6WtJ92N1U9INumuXN+/aETm2ZpxaC+MuApwb1gB44sBYo6eN2T0UNy6bWdu7x2akW69JwDLl
TjBDzF8ke0yCp777rJTqycvayDsXnSgwviFHdZFvnXpTB0y4prCQ+lefpekb2c6k94mIQcx1rcU7
u7h3qwfLerzs3NqLAxSy/5hdvD+6joZWhCneA+ABMH/1PeNF9pQ2Cbf6DcMwpk7vG23TRp7WHRSG
V76eu9TFET5BLQwg9Klhp5pbzaUt+N7t6JMWH3MPci72GPavHQSDrHDaOHgQhAk7jO3dnAD4awHQ
KYqrybR3l3/Lyg118lOkNWhrJ4XoLX4KHYiFbjzzNQYCc7MFFz6QGSDTUpyTlUQKjuOGIkCA6xg1
OvU9sII8otmQYdDIei5SYFmcMvFYFtx1WvEFndF9MzXPJVVR8f1hRpU22bFhWX+QZSQZQBqEAn0x
HwI9RbLjAFPfarS9xdjpOCAFSuLreAZw4CoRWnCtg/cu8oAkEF/BZOqa1yYWgchm1j/oxhTvY9BX
FJxqSWrwqQvad5Gw8a0PIcbNYyqqKzH07GrS9fRBj3Eh56FKzHFtCyMrRZcFlKJgMZTRq3E4N63o
R+iaaX2PInh3qzsNQ1Sg78D6J5u6Tl5QkXlg6Q4UIiaHYufX5Q10PlWNCSs8m8Fao+Nzgobh9IPa
IbOb0e0yz5peWalvBcne3CHnfZw+u2iLhI6OGazeI03NiRgfIkD+WxY9t8Yz7eLbgLyMmEjVTBWf
68raQK8LrIs2zhlYC+W1gbKySWu9gshHDtK5ymwNL7Lne9SWeFCITTnrPJ5+jlBbSJvPoGLPlxdm
7ZCD+QZKm6AH1fHgP10XKmxwZkY6RG607JsJEKbb2G8WSf8+vQDJx1IVQxkGbwX53hni0WIVtvU0
zNyC6Oui+SF2GWa5L/uz8qGXiiOIJsFKgSEBud3TEHSAiTOBwMd4H/Hypt8BGayJn81Xvf5Ku23Q
cZAwmdXIU6iBgAkwjQ4i3OumB04txa85X92lko+yBsRdcelaUo6op2AkxcFCOY6B/l0AYYNJP5WS
1krMwJdDcEWby0FJ11ry7aMbQktdJLgC+rb+9vb+Zfnnace5d+U9T3wv+H6vyHzP71toqTHMYIAV
EOdaZnfuRG+bY4UbKYRALkTARwBNjbexVYBezp8Jp2akoI/00ayaRa8PXCx8oHeTq+JeOr9WFgt4
9yxUVjq63acLx9IpIhmDBczabyb9NZ/9JMeYzrwJ/poP70/8wbMSHUAgsORukmXNAbYC4k/ixu1D
m0eQ326zvwcnwcxxNJHWDMwerLfaGsKvlbvtK7RaJ20CxY24m4Ovuom2EyCFfMZ7YlTV8NYWE/0r
XJe4NBHkpSuzKAJigm4TERZP5qi/RYt1SY6C8XpO/hooubj5jy0ZvRgNQJsJ6A975tyCnMEB+dm1
GV07qtfKqk/MRGUNmDlqyHXJRFiobQN2BoaWlhO94OCG6aa7tP3ItZ0icJ2nl/DpyJZ0iseeNqBO
hS08XpGT/9YJcvK9FRQetX/OKHBHdFuY2358uWx4xUc8xVxwbEA/Ai5KaZ7hOlFj0yL3huwrBGus
keNmplyPr2w33vwLWygzLARTgM/9uQyPI9VQZzk4BHPPBTKd0J1h7PSSYSKh4+3fN1QJZjvQm0bO
AWi8nL6W7VQZ4VTBVrOzQEOWuCiAEcyqKNZvpf90akg6c6U51VY6wlCXXSfidi53o/nLcDYgaMzR
b+/za/RcdOOtKA5Os+kSxQPhPFWFeYpeHm49DKrJtaKcuWmIZBQkKWzwtazx2sjyhqUfaj/nwO8Z
5q9ENXO9cgOc2JTuNRPRzMgobM403brxlmTB3javWKvqqKmck4JKWbUsLscaDXjgQcGMD6cmDnIm
wkB2SHsv0reR8355k56/kU8WVJ6mwF0OcXEDzuU2am5XbePP9GNuKB753hjXh7+3hrRUByEYnlhg
uDq9g6ZR72uU0fHwL6KNOVVeUt9oqPQlYK2ouoEDSqNIStYO/LFF6eMx1mE21QaFg0bKXTMCSJp4
g2NtI5GBC1aVnaxaM/CCRbuFgFhFyvwAVIlFUsM/DD75U25zBq2OaCp8I3zLNdUj/ezbAR4H/UsM
qi1JJpKu09UMBmPou45oaLd6YL0mYDsUlgFQ560TP+LFdvnbnWUoizXIu0ASAund2fUgIpY3aQBr
mvujyUJvoIoU6M9FdvIclCxIl0IgaFsVMfoR1m7+jPbpYTvvf5s77ap8i7yfPU88IIl8LO72r8VP
YNmyEVKAOURy9EcK4yhU90VjR1VqazzX8RJC9aG9a4q3GKC1BBMQGSbzh7/WrZFMSh8vzUBd3hvY
HuH0kaLLiYmiIuZ5ui3Jj97B2HWgOHtn6blkUFpdo5vbPkfdlo/jnWNsTSihk2h3eY+chUrJhnS9
BnM4Z7aADYGQHECXcug4oOoVVfiythfxuEKlBoVO7EYpjgD23wgjgp26fElNkEirRI3WF+sfA1LY
sJJ2mrNiMTA+oyJByKMYFemBygf39PS2bDLjpIUJR4AvFzSQM1XtMYUJeQazICBXypZlaoDBo+Gb
7iq+w/oygTEAfAgQfqNSNhCMhtVjiBY+xM0Cw6vrJ8N6uryn/oQxOSxYGG5GdcQBiaWc2wyWsDSr
hxfWq7H7jqnJtxS0/juySw75rtkrUcGrm/jInuRUlbNON0rY67fkmXzvvxveU+IF0HJ4uBlujBvb
13e2r3DSwNe+5KS0o2k7JwIAM6xkmPhhxby69mf3uu+gqm1zy74Xi6oA4KxJ4+sqKs3VfQKcNcB4
DHVAmRKYhImV2DU8toPbKrt3mr99Qy9h4ejvS6cp7Ps+BlkGro7J8qjZbyaH6/NtqhLFUPkhHanK
MkM2LSGuqFOekX2gqxAB5/Ndp67IWN+adlo8hDCBOocd+h/R43zT7z9BkCu+8uuUW9tsW76qRO+U
ZqXEIgrcaB4HmHUNb3p6zL50L+IZMsLr4f3b5GeHV9fPmCJ3+vOKPduU+HQEqpJIM+QXTKd3mo5e
ksZnl1dX7NPYTTvntvpq/ZeHOOXTvcBZCP2ax6/6tUo19xydvyz1kfXlyBxdyuB5ByYiwJGYGJ/F
pniDunHNx2Cj7YxvQnFz/aGDOvcV9C4o9QDBImOOiiwixbykAPFN9VW9GR7K4dfWgezGJ6g+XtUc
OJrrROeqPbvq5oIohpY6/oEE8qmbTjyP8zDCzTEpuMX8Em2G+K42PXM6lMyPg7tK1f9cdRY8swhy
oBhBPVay2SRB35UanM0ykIDrm7zj1S6/Zk+YBbyZtpjMfxz24y7e/DW2Ad/02LAUW62maqteh+HE
vWt1PpEXCtxixfaXw+laIDg2I0VTfEv0CQyY0Y13zK+hf/T7soHVXPXYghTSNDsIjAB4TwyoeRU3
rsotfWg5D2+a0Le4w1+bfb57NA/sQXUuVq4nE+1MnYIbBoUMeWjFGEvB5nrSeNW8EvRqKpDgH0bV
RNrKzQ4ruAwWqARm0qSAY8aZy9J6RpyjmxzNE1EnaF+rRL9XvhOKFhgL11GVBApFCth6UNtml0PS
OHZfXftRF4rBvj9jyyenGhVIcABjdh9aSYuy0Onh6knFMNmcCe969B0v3Lv3Jnd2sR9sK95uo+tk
015nj9QLN6PXevPbw7BjdxZeGjnPHpp7xJrrYEPv7uYdGNcOBg/919S7vJXOVlr6icsaHYU54fwf
ade1HDesZL+IVQxgemWcPNJIsiW/sGzJYs6ZX7+H2t1rDoY1KPvqVVXTbKDRaHQ4J2w4NPQGmB45
xf0+VmzJ+9vjABHYQzy4ASWEoXVqmTsf08UA8g3MIjrwyYVIjN+fjxO9ygpqOgoa8xQVbSjXKnAd
74dpnwdmI30K1VPf7PrAASRUEDIE3dj+rMhCELVWvu7hXPggYhAxndV7u1D9QRKbCXYjzqeXVugr
FpIkRLU3ZyyZkJaU8hYKWcq3wQD07AHDbqcfhYXGCtN3m0O468x0GxjRSX5MLvo2tRABuNxzbrOK
ZjdnBC3rPCpgyNpjOh9ViOvFldIM2GZZH5iC+NmEVouBl/sGuLKoVwLmxVgYYNpEgjKGECCr58lz
gnRboCOV1bewYiOousH2ZJQFQOlO2WDspYInN7OU8ph4tZGJmxniQktQUbHuK7RyopaiaOpvYdBz
SRggapgeSO629a7TGBHtmjbIhnwxRmLUm760kzwgfdtI2BTyTgrwWOy9GuxjKKnGDJNf2/6lJOrG
zERlQn8RJOXgxIsyVLGZ47g3bw9Y2FIEZWF6pvF8XhCsl6OKRlgbou1ZhV377ghkBvjN6eP+Bt0+
6SiJlMn5OnqckgESK86ZaRYMYpZmtvcPJUIt8i5rJqsZ+jZxTYmk7K/hJlwRBCLbXcYdC5RMzd+6
OZj8KygE5NEQUouzRve+oiuWiEw17B1djWguoYuHTd93Mall4I4iQxe/EMWOKkZD9FcxjfJVkIHJ
I+AOEBle6/r4SpwyddmgBGZnlSffUA1tp57TC/juTKDvfCoW2N3MxogP2elTsnvjhLY3kHikxs/e
8H/d1/f2xYAJ0uXHUNaqVWktg8YxMEczAs+pHlgEA/vWdCBm8KuxPSczhtLMLc8UDSU3PMZ9v+LK
rsRTloz5LE9rPKxFIv3WiOEXslFGlxz47ff1vK1CU3pSBhzNnFT1BEGjLRmpUZ8qR7STZyDoXJqN
sJncl84kDghdbWI1J93Vd+0GxRnG5OmquhJwGfBKQiSvUveupvU6oG70ANOeViSB6sBStPPEwrpZ
8UCoFqPfGcBAQEWjR3nbUBJDZWpDU27Q0/Icpi/3F/P2NYLFXAqYP2BxAVU+8nlhAwHNew0npxvJ
Ntz7trYNfk0n/iy7vpkGtq1vhS1D8tr5XEq+OTthKZYdJNd2nhjdK/ls3ekMuk70OR+5H+WhDnGv
syJ41oJSh6QT2ywAuEtoFrFTpw9N8XlfrVuzmIe7UZr+SmbfhHthAKLHuvLRdRqJzUb3mpNGpnrb
5GikLYeA1T52+xZCQWCuCaBmDA+EfqPr/UuSqYjbDgmRQDJ7G93+mIJrrP7nZGhWk9qVMTqR8S1+
RsrANz94VHkYx3H23dcuEB+AIR74b8ywEkJtI9EGDjyc+IAuhLOZvR05+w+9wUwS3O7ctSBK05JE
SSKGECQ/JQd05U4GOuWLfbhNze/iu+housECVfvqibqnHOXT4jSb5FqBTDSvPvM73iRvLdbzt3YO
TTToGukvFvHH2nJ+UcuCjAlHjwZ96VQRFLnz7JlcygaJ7CywBv0BLZB8ZIFJ0fBYjbqrFoRrUgcA
GTrWboB1+bFTIm4KMAl6kKxom9q9rdu4OVAdASFZ9Ok/q8dOM0dDtYb3FphFDANauUTndr0/H0Bt
bKgrmK9W8QGpITncBgyowkH7bA6vH5oz7gbL3w97TCfY6OHOjWwfPxP0E5r87tRMZukZ6MtgfNHq
GV58ELXreAMNkx6FSC6MtlIDRbFyQoTKGNq/7yvm36GtC+14qFVqiGJFupJSJ1PrtS0Is8PhLAQ1
2n2dvnhoxdop+p/3Ra2ZFTBmAcyEpyiQm6nbKi5ldGASiNLyVn+MM3547JN6P41xtcm7OjTFsf8l
1eOwj8Ph/b7s1YPLK7oKBGxwm9BjLr0vDVylYTll+CZPzeyaNTU93/j0QgIKcH7MY5QF7ZfXTtCP
gGeWKRHaq2TQ6nGIfdQGAOLh90YdzQ6dOyrQy/9BqYXfpdxeJLVhUDTwDGH5EAG5ufnrTmR02C3x
Uagop04awncSD/rDYHisp/c8fG3A7jDGwLefWBH6jcXPwnQJo/QYi+Qxona9gKjL+lXUAowFr29E
hipHMN2Xvea6+solaEe9v3Yr0ma2XaDmzPET+kmupfGhCpyyPCrNQUu/a0XTbcRQq+wAV9lj542s
xoebQAMQisAjmxNdaJK8OWaB34VaqcelyWMc3WjLGOw1ghgbQ4MXyd9rBnDyeTZ8bjyiEejCxO/0
gK9KDAgUblBldtZ12yFUN01bM+LPm1MFreaxI1y8sHhY/vUitn0PkPUaorSo2aTq4AZqbd3XZm3h
MNMEd4HS/FyjvxbhBRyPsk5WAiICsICdX3+oAdda4qT+vi/oNg8PZRBFY81wiHERze5rEYWWiH6L
oupL8JeA6Y1v9yDFsPXO2xa86vJNdYrFcifEhSN4rEb4G8+ICTHMWOD6IUAowBuOEq1Loz/lADzi
W+nEJZot5G/6cFHFb+LUpobcAtOp/PvpbiiM6R+CMJGHvdDXPMCc2wgd0aUpeqPdeJOdN8lWSDtH
Kasjqq6APKuNlJOsNJXdbAwixtbeXD2zfJQf0DKMlkOJzkpWbdZIpcSXZtEr6E8eRhXDr90J6M+B
TSIuxfxfK9j3d3nNnBYyaeSzlutwEpAVBkaXBQ68HzyAkLIEfNr3xax5FxUazXkuNBkSynGmapeg
QiCWZhjqLt8P76Ugb5C13yCj5NwXddtTj2VERxUK43CaeAlSkUJY6QmZ0D1s5iARnidGSUcsHxRa
QthYMXjptba00u5bDIC1rvPd/1I8pao2gGbILyG+bgfVTlMgnJOwRxBBQEoC3nsTN8gZccuIl7j/
S5Wjg6dVvxgfsYIGhG5wdJXh7KCcQBcqQ1QqwAUhI4cURA+KDNL6HvgMulf+FEZxF3mS24Ihrw0w
dACfxehbWttssDXK6FAQwBrPU6c306pRq3S1NIGJdOzr4VL404Xz+ddy0t/uK7pmvgtRXz5s4aPm
OVmQoGgQ1RStlY9Zeo46ZCGUirAoD9Z8O+oFmPxCDlzG4+raJ4ljo0kgUcSNBd4BqSzeeiK/39fm
K3NwFTPBdHU0As6z6KjQ0M49xcwJoj+xALrytiToa0Aw+NHGmySRjKx+DRplr/gvY7H1hqdS+Ij0
wiyTI1c46bRRM5eMYPGyC9+VC6eXtvc/7nZXMbWLhj0M8iAuxjjHtf71IPsk78LCFEpLFCajRcvb
KL5H+uUf5HzVZgBACLQL6oIb9E7qABVemHniGTKwiiP0TCXSjmQsPutVjaDSHASjhZYu+gZcUXl9
mBTmiEmGZrqo5HX0zkPKCPNvDQdUqUilAuUVSK/oJb9eOH2QSa95wJhr+kQxS65RTM9D1P/3y4aT
gBI2JlyAXU2ZZ91ycl0FAFvsiiHZA6GPO+aVqFgiCLIw7VUz4JFvD94MlYv59Lm6BQhbapcEdJIM
kwe4sUr1ELS1rtyqppKzAu61tUMjAMJRFF1v27gRzUtxMvcxD+om9T7E5PX+qs3O+PrAQQ0AVUEX
zMAjpL7eGzUOulFJuwLD75ZUGB5mMkiwF0QZZYUtaX/fl7auzR9p8/8X3koQvFBKYkgLe9meeP+g
JKy+qfkU3ij0n8jphkJJSrRSQVWpANrQpm6dQHZH3uSG1A0V0EWgXQrt9/eVWrEEUULGdZ5iE5Ad
ofyCNgSR3g0SEHFR8NEnh5t4Cxg494XcJn1wcHSASM0IMTM8NmVv3tDnI7AmgNYvp5aSD6aqcZhA
ivBGjr6PkfLc5d/wlLVi7xHQCu8jX+xBjlnpklWKrHG2W4wI6mPE632se4BTenMMruuP3ASP29g+
aLlj3EZGo33P2nzfgWRBnzg76Y/DMDI8ysqS40GI5jTcQ2BGpsvL4oC8QZSjbpD62jPebb4J3LDa
jOuEFUzNXoMyJwJ2H1AKza0VCCmuNc0LIQwxM1SBLZtgzJRrYEAT/1Cq/rustOe4BMTU/Z3+ai2m
RSIGl4HqhWFBZGyvRaIwn2m92lRmdhB/zBnT0H5/iyxgDtuxGTiVDfgNu9289IZsPP79AKGGSUwB
EyNoV0f4QgePROMCWezbyqxHo64M/5Q9TBBrybZ/7Ezpm5QYeNWd0udNbHCsyHW2G0p1oAVhmG+u
sCMfRK22j7Cfk3IwnojH4oC+jJ22jc3v+Wu+jR0WPdmaEQOeCGAMOA944tFVjEHyAIbUYJ25p9qc
NmDDcAFGup1sNHZsIsZ1wZRGub4gUf1J0aFaaSs7f4eG6HNihaBuOL+RfcZ6Sa28XXEwFspRRqTq
SSkIHZQbH4GegkE4A00LiaW6ETsfPd8RN7u2kDWHGQuvrggRjmoLWf2utX8hWee2r6CuN4CN5Axn
Vhi25gmvVKMueoG0mAWdVWteMbb4U913RrfDABcxCsN/atzq5TFlncnb58T1clJvmgy0Y72QQ6b2
mG4CC0Bg1mgGB91wUNworcYmzuC+gRnYydxv9/3BbWkcoxVIQMwJMLxl0PR8vbx9onP1WEG28K5/
xD8d7yiintE6yA5Mu3zLLC+suLwreZSlymHLx8W8neSIJ/cZLLWo3DavJbpcJt8Qz2COMZOjZmaM
K27l5r6SS5ls0486yDghtzULB+iSvy6yy/Nsc13XDxQHaG+eW1gp+0kEsQgEvYOH24lu+zs9SlZg
ofHR1M3K7n6G25/Brt2PzOHUleAH+v2RS9mQnmGIi0Q9WAlf45/IMviGd6h+VbZgDnaWGC+PLBLS
VYHIq4OoTkcZ7MuwFudSbiQ5E2fD6bnpgHHxfZOx8K+kVY+9kEEZSzdhIDsLcV2MJkE1u7bPwnY0
z5dXDx11qJIY6kncHsOX34oxvqH/y/AdN9iHFjnpzy/a30diMkY5iQZAECTN6IRdH8qhFokiTkr+
XIyXJHNH1ulYeTIh7YdoT0d/7sxScn0YJ1mLSy+WKzMhgwUMRkEEKod39DvWVbgq6GsgFa9gPDOo
08DlkZDHGalQ6DbHXbiZDPGNGPKjAjKW3qit8sCj9jU9tDxjEVevDoSYeOlKGnon6NppQMq2rEe0
0A1Op22KBx9hh62cORfThvdd26qOC0nz/xcGCtwFDKAPkDQDLJpo/TLADPkPIkDMg5yihq5V+gyE
bdL5fYL9KruXAHginrQpw63GilxWNZlxNVAeRTBBxxJVhoR1N8LyfO6gZBexRMHQHFmc3rdVUVwF
yCjhNAuAesXRul6wWMPUqacquPreBwsIh0bsqrZvKFvtECTGZDe7wDj1Rr7xjuqWRbI6Wxx9zePd
IaKahewM8CyuhetjUAylCotUtfZhVLRN2+hO2BPGjq0r+UeORGFxpZMAEq8BcsYdhug7yQQ+FWcK
LnzkpXd1e5KNgEPbUm4Hc8lVB5eL1bHYIb6KS7faApAauQQRMal0rW2bhYEQ5zAc5Vj/1C4+Hl0H
AOda47vqVJvgpzQZ0o/K9p/5DXD53kNQ1zEWYtWm8OKYWQfRsUz38sQ+SUFUgy9Ip20/PKpeiWEA
WwPBwj8ckYUcyoWPaamNeQA5Xio5ATCNYGEvbZRi/HBklIfWrvgZpeP/VaKc2ozmFmktRI1cdVQE
z+ll3crL3BSF7lulvCdVgWlHRvC2GkAtpVKnhmsyaeoqSJ1mLJQYEzO/R8EoMWuMsqJKtsCZQVmh
AfSMJm7F2r6/vCu3MMbgdCBtzC2oGPu/NqQKMX8WZR4MSY1MEJ6BuPfvN1BFhRmdwEgNoGRFmSra
aAH/PsP7Z0JgjOAXVN8A6xNO1n1F1tYRmSjgjswXwwzseq1JIfpomWjD2kyBy+QUZ7L1HPnIfzR2
Z4OnAlxALIkrYfeVRGrnVHFs9RpgIejGStDFIz70D3ptoNmj3lQswIS1fVpqR4WFnRi3RT7LCkv0
Rqpmj7ze/QVccaBX2lABoNjVU5P6kFDoWxkoF1wNUkTWks3mRPmtKyGUl06LQWkrHX0bvKs8BlZr
g3MysXvraXTVj/v6rEUKmAUBwAT4rWa7oAxvSuuEr/IIg+bv2BVMvqQGLqLBqFzlOL0xhK1Emojq
NPRRYCpbJHRxcgjB7eDLSW2Krn7m7WnvObpZYNLsJzj2XGbH/6o5LMRRpldKhdTLaQbIyU6yapBH
CBprq1Zyr1caURYXeySbwJdTAwnM6h+JG+RG5FSqIbia1epGY0uP85OkMPJD+Ck/M9aTpSBljYBp
LJUpg/TWzOfU0ulX5/Cm9wDWoKf8ozKD3/cFrjy7rrSlDJMbWn4oCyxorz+Eic1lhiiBDdkzMonR
87smCUggaK9A9yEYOmfNF2GlNAzw9nxem2O6rwAK7SEF+pGHVsOaorltbsa01VIS5RFFTiwnToQk
5RhxRr9TXNk+P5z5wig2g+G7ibED6VNreHbLKiivVHmvZVMGOlWVKjY6ZOePnSEYuumdY7ezP1u0
dG7ub92aoS7VpAy1jH0RaKNFbZIf2SE4NxvuyD3WDCGsXaPssWnTIKxy6KPjFuuFeRBRKkF8BoI+
Fi7ZWnCHfZvnzIApjzZmSqEGXDGhEJezQpMDyBgfuSpw2dvDttq8BU7+qh/F5+Ay7iMkCeJf8cgI
7dZyWFcfQCkLgNa60nt8gOah5756LfPTPNaav8ujlQG+qn8n5H2qTyjiSnJlgDCcydZwO9L0Zbx/
FoE6kFU6tSCymhfhGG3HR8UV9po7YMKV/0i3nYHWJ6czBnToC5h1DR0VA2+BO5x145u6/esG6Otv
oQd0yrRq+XHEt0ygSO+UR5Iz6LS+sjr0vajM5FMKUiEASKG2PK7Ccgr5qjY7pCUQwrip0Z4CxDB+
gKwo2WCOajM98C7r7KwlfoG4/0cwtdUZh9HieoBgzIVOWx5vXR5dwqC6nX18WDBbkudzf09Rals5
IKDHVQp5jSAaPSoXlWeIAjCadfu+V5h/6I4gevBd40YgdmnYM340VcGsvT0Jd3OtGnVqmThS8H5f
3u3Azmwkf1aSLrmi1SuKgAJemz/8XV0av3GD4NROJoJeizda0KQyAjaWhnNIsrhI8hxQpL4CDdto
kxVWRVD3cVIZMw9GkX6qLHFr8eFSPyqc0mSQ0srNbCnAA+OtofrlNw+MNVyLqJcyqLtRHsq0lQXI
wNyn2f72npM99yMylJP0D2XRq92i7sa6kWrSCFi8pjWBuJoKp6RjWOAtCAJlEdQdmCik8f93xRzw
x5niLrNSFy09DSwi3tYOuuE34ndyub+IX9mcW8sHvBomCwCFQLeKymUSN4oK1fQnZafupe86sse1
8dAhFwPoOKcwv8NzmglSu/yGt4S3f0g3YW3/fAC1i30ZxWEWYhcFcLmVBwD1B5I7sODq1iJEVJvR
wiyh3VL6Wv2F+YPwUOUm5AIB+8WDtD41dOag4WzSNytJVKRSMS8CqAXK5AN9SPhWgyKKi7qYGX0E
oOg7hQ+cldiJ22996/7WrUdNC4HUyrWRFnmBDoEyAgxj7I3vb6JRP42bfNMzvMe6mSxk0SegRCqv
8iArt3nPVoCrEBu8ORhk26BibygGiLUfvIf34uLbDYpX8UECVQrjK1Y2EYwvQAdAHQDki1/ZtsUm
xnHlJaUIYDUFxWsDZVerkwcWCdJ8h1HbiHktDV1E6FXBVUdtI1HjqYl0ghJRWVmc4lbxK1pypw4D
Ku05YPGfr6mkzayOkMnPleJrt1wmRJmqAI1oSsJPT0pTvozYUlbBduUhje5BlBJQvAQqBo1EAODx
csKDBvenb3mDldSp5StGzX8Tm9cmsbXhAN7fiQUjunIHLKXSl2o6gWGpbiUUGvOPIpG/i5Voa3X2
ev8YrEhBq9SfFaRikha4X3meoEGxD4H3TMRdoxC8xZTNfTErZgGUXGSsZ9RplDCpUKSMPCHKugBL
iEymU3YqyDBjsIlkWX4uK127eKQsn8OEifaxcnGjcQ5BHro20LpBY9U3XeC1GhiiAYez9TW71R8q
hLfRsYx/gBIojh/v67nydLkSR11DxIf6KoG4asQp5+2YK+yorJBftASY6X1hK9aP4U6AHiiwTHQc
UV7FJ3rRpnP5ciq3HbALE5Bg35ewEkFeSaDUUZNELoJmgDoF+K6zGESMF5Ie83qw7gtaW7elKtRB
DnrcCXEEQQr/WPcYo/ILeyr3Qp4Ccu8f0txXWlE2XyjVOOQ8yq/txJXnNIgHu+VK/7GY9Ec+a0SG
bitHDAds7vQGlM98g147qTFtSTHKENfpj1m6rcIPZoFgbfmQWYYLJPC66Lq9FtGV8ZCO4oRCdv4Q
ykbfbvoY1OhPXcYIeNbiLMCW/5FErd3ggZlzKiBpdD03/ZycZv9rQlFGteULefIfCpf4yPrdt441
77EUSq0g0HTAshlDqBZtUrgn/kHtLNJaY3AJOsbzcO1Q/ZGFBOP1UmotgBSCHLKa4SnsdxqrTr72
4Idfn0McNMHyYFu+FuBn6uQJMfz6dM41k7fTY+8OM8Y+Xku4+Hs8YHQLDxgWTtiaGS7litdyRz8Y
kBCG3NCf6ZO+R15i8RyjwrIu5D9XJf0w6/NEL9IeVyWem25cIAhP8p2ksYia1gwCKLFzeziaw2+Y
qTwdpGs+gS4q/5knmz69THlsdBUAvXEv/7pvfas2v5RGeUERpDxNHEIahjqUH1o0xFtFB9UKOmW9
CcgokmQPsM6HRvBlE0io+UEF2fIWs0K1DU7g0BySrt4GUapYfdVodhMXH/c/ca1SimZ5MJVj0gOQ
HzStQJhL2ZgqI4wqFu2u+d7i8d0GohVFutOX76IKkDbgBYJPyxT47thIIzH6Ehmv9m3SHpKg2nIC
2aFqdJZ54HvoLB6v1TVcfiBlfUOVA7Rfxwcqx8GJAKXkbxK80EhjehvylG6zXYCD7WKi6f7KrB3n
pVwqHu0DVSy9CDWBPP7ekGPKSuqsWeLy92f5i6A6JxGJCYG7EHGqJPQMNp2lBrsoevA6Q08ZVdO1
47WUNv9/IS0rOvDiYlYIk78/xmrOm3+TWehea3f+UgZl7UqrTX1ZYMW4xIniZwn5m9gSx8v9fVmr
GGHYAMheGC8DjhL9cgaVVzqkCVSZxG8ATTSrclsJjZEjoyi7Sr0jaCcoWUmPNd2WQqndqnWp1DwZ
Vth3L0n8LCd4LR8V1qtk1cXDtYOxDhzk89Te9TYR9LKEI9jdzMrCwZusc+2Gqo3dsoujZ2vI+fUG
ubDKlmvGgWltFQUxjM3dDMmGatulooYV7YvYDktU4Oru25QpjJrKmsUvxVAnWUs1j49L2EfQuFNu
4Uwb3YRJd+CR83xsEIlxIa9bykIv6ghzlVL3/JdBjo05AL2eYFAMj4lDKkVWn/MqEF2CM7iJDL3s
GJEHa00pgxEDENZLPNbU4x/D9i1u3WpgENquxW7L9aSMhRPVfOJjGEs4JJdOAzeRBuhatXqugs5G
JxFj+9Zyp/pSHnW+0SDQaF4CedKTRXaJo75KoJx7qp3JHLeoLzr1aN0/6/MiUTkBXZWAToY5RMyS
0g1sKIzJYe1BopJwv8eo/5UlhCFibZ/QJj9P+OGZfoNSK4UJaXod7VAkfejjU6I+8zzLY61t1FLG
fDAWzldCkF13GWSoojnsMe974czQVrZ9ZEyP7bbbgZnIHd6EDxZy0apyGvpGgLiPZiu6YNFpia/F
KeIPeaodr4tDI68LI/U8RqLjFrkIiWWM5OCtJWPCAQOq1xqOstqMytADj+BJcXNbeOfOHk606Z+C
EBkyS7DQqO7yW601ptEgr2gD3mnv/HvwTXNCxo6uDD/MHwMiTjQWAMmbziQ1oeorIFFr0L4gOzle
GwBSAQOn6ggnDJRGhg/4pPog/Ra2fmJkbuQqLyxXd7vw158wG/ZixzHVNVaAtgeCR7TTRVtEdx3r
aXN7I0EEBgkxCwfUToAOXItIayKUfD5rWXy01adOOiNEJqv7vH8Eb233WgxluzHq7QFfQkwC8o/u
F99vvfyYi4Mx8iy8lJX62iwLLxwky5CVp4f84ikepsCDLH+I3KT9mIiyb8SfyM+bSl8YAgiZ0dwO
hPn4d6OEljp2R10Gt0SFLvNIc7jkYfDj5/v6r1wi1x9FeT0ClnKv48vGxNsF1CO1zaHLe9yOoSUp
r1O50fiTxCJEmc3j2u9BpjbDOgD96HZij6/0MZdEpJlSjX+MU+UpiVRGeHt7GV+LoNSSgpgbxrJq
TDGT7Coye8HlY4sr/O3I7QJA995fxtUDsdCIsta61RsuqCEOTGlGj+m9IKmBTV8yxKxa60IMZa29
UoD4zsPCKbGw8Wsnj1A6kebhPQywbP9BJSBhwMuIGHaiO5f8vguiDvQqpoBColwCC7+xMax+X8iq
+ekgvAJSNgAueZqbRsmqpBlSaFQJnwG6iJCpQ2AdeiZoqow0MgPFEMXNfaFr5qej2xETqcj4g3Xk
2rWo06CUmozNKlIM3FbSKekrRjCx5r2WIsRrEVwJoJQyhFpcGJkc5pjAUoHUuFS83FdlzSCWcqgQ
MCxjrGoBOZkaI6w942E9oeUe/LgNx7AHlijK55diLsQ1gahYzKxAM4pKRCu3WTWHJHy/r5XI2qH5
uC3ulyqLlTHlGyzfpgUUomhox2ZLbN0Uz5jZNIEbC7RhwZ7cnXYOLi+R+eJbsnX/I9Y8yHJpKQ+C
dou+5ZvZMtvMTjO7n3KnRz+CLOw53+K4j/vi1jzIUhzlQUpgbIy5BnEYcnrmxAkpPUxTlgXyFfcF
rZrm3N6BrkQcAhq8SkB2Q+LatjFJ6UwSGMSOmv9zYlnL6uotpFCeStfDJMXAaWOGqdtr3YYDuFPo
7Yc6tQvtwW+d+0qttJlhrGUhj8qEZmVZqMBnbzCEamifqm+kr5LFP0rf5dTwO6PwTe4bWiA24ql0
GsyH+U/3P2B1+yQJaTcMUqBjirLYTpK5IRihLxeBc8cPzZCYCosSYvVYLIRQJumPSsB9LaqHVj1e
/B62rAtmpRVnHg+a51pnzGiBbpSeYqCCDB7WMePOZf6Q+W+V76rDe0g+qu6sRDulOPqcG/PP/7B+
C7mz6osT7wEtIg7mE19PviWAblVWERGll/tSZiugA4+ldtQucVWXdpMHKWV2IvlvMh5EJNZQ2POL
DCQhiZ0rf41zcr2e1JYNeVHqyE7BLuqdHr2B9dCv32TWXb1ypueOX0BhoD0bETN1DXTIAkyNCCmF
x5mRKjkJSkWxdu6EkHELrKRwIGIhitooHyTBvZrhKQSmPP1J6IxpEx4nlzuSh6oy0i0AP/b6m8Bo
yllxJ6iCIRGKhBiKLPSMUlFzrQTS9MZsiqPmDYYCohcwwxIhR0LdbnNG6mHlNF+Jo5RspD4BAwLE
FeIh5S5CtBE4hine0tAC72OpEmWLg1L0WslDRiVfQP/HVcAbOraJ1WUg6gttoftsiFNpe157rLq9
nD3U4Rk8CS0cW8BY3bUnJb5Fw9ISzCyodDFYqHmw2/cx9LX8k3RusbP5T2JewkN3aDbBpXVSzvA2
MxyyYuyCl5pFcbESXFx9AHVMMo9DJT/GBwye4w1OEViB/tbppyJQzfsugKkrddFWJR8moQxRkm+V
0YaXMWVKPgLnd3x4j5zoey5Y4dYHEGp2aI3wuXAB+Xz/E1jKUnejpuWDWoLkFXSQVk8sAsSwKrVD
/4cUffvvJFG3YqLmY5OBl8sE6k/n7ctkNyaXenzyQtbFMZ8IyrMuN5DuTiVARCJRBUmVeKjIjyZm
BNQrXUkYGiRoJgPagzbjTFxfEDUpQB1CksYch7PsnTHjMiROKTlTth8HC8pJfgCySRadzxfqGKUY
hspxKCSArqEZmnosBH5dF0Bdb0y9kawK/m0A/HnkRo1uiL2daMAeik1fVzZpsfe7IxfswRE9yntF
OvXyq9I/ogvNEEdQ//lu7FlR3tkAm+75fTw5fW6pE14+kgE2kkjz9q03GqE22B24z5uMM2vQsAcF
5q5+iq2bpIqppqNRxPuxOqsN7wyBqePB5AN/nuUBV2xUBKOPALQghAI3xIVIyKC1c5IRB8ADokM2
149xbOq8XcqVdd9IV3z7lSjK2eY9mZpEnEWFh1Cx6gCIduCyBYY+oLkLhmdfFYZpRdRX8HcD/O5P
fZukEoQlgMwe0snhOcVohFeuP+TtKSoa575yKzfzLOg/8ijH1tYjoMcEyIu5bzyGWCTx2a8VZ2rt
+3JYelFeTQDWTFErs16yB+7F1NHE91x2pSlwC1XbahOrA2ZFoDTDIs29XzNDBRVycGKgeaKitaZQ
2bxfbMPpx9gcuaw8h4L99yPlSEKImKhDAha5cvr6TzMVsHC+3pqi7Jlj8TKivBwoTp8xrGPl3r+S
Q5liIUgBqYGgaGb6eYiPifAcdgyXvOIor0RQ1740SXqIYltrNh4B825vKiyex1UlgDCKBCPcFboA
rj2lOEmKnwVYLBK03xswlndFcMkiRsywqsdCymwfi4C9EzROCXlIAbaeIaHzNc83902apQfl8SMu
0EV0HrVmmf4uSjDfIteFNOl/JYSepCZyLvk4IOgAAKVWI297jcDzMqrTjLWiMXu0FH19JIcmfCuf
g060ML9n3ddjLbmMEcP/7PoXCsViP6oqLhsZGDMYqZ+OoXIAp5/Z58CsGyWrCLND2qAYEPR4jPPA
sVPtEoS7QyBYQZcZcs+7Xv/UxKw6wbxF1OV59VGUk8jQMtToHFY3bV+0/KkcT76/B3x15x+F2O5a
RpPhirO9Ejfvw2INIo/vskicbTLs3S7UDS78noiuFzMqr6z9pM5w2+laXejzGY6jh7Yq92n2fH87
WRKoayMvfV0beEjoyauXuWIjMOx+LfF6tVaUl1DCZMIQDNYqkflnLYpAnj31QFnWx4eh42w91pwh
zI2mvuh+/N8Kp5xH4E8YGeg9HAj+OfUqI8Ahb8/p9FAruyHSgcayzziRIXXVGJH1wtWPmgNG2q6t
o640xSdcAAoqeCwvs0MSodXHVAdAR/5ULnzz+/4erlnjF5M98szofyLUCmsDqYtBh7xW7z7TKn8e
kAtrhcziJeaCiisHbSmLWtC+AeZBGYcYwT2gCbvy0S9X/FSP3tOLeKnec0Yz20rTEiaZwSAs/59q
lGvWPJKAkBziunf+FH5Tn+LT+LvUweoA3HbJtuTtN/mROZgwdxjS3mQhlcYhLlQRPPYJpOJ1avef
aJ2Xj2QLVI/AKFjoYIzNo6n8NKHI+WyALBQ6rQyQ51NmxtFFY4EWrl1yS53mjV24rECOMCgTQU4q
6VslIfugBwXRyEoQscRQjrgVgkpKm1mMzJtav4uQXWNl7VfAD66sQqbc76iN6tjOQjgA32lu9Ro9
ZwfByvb5K3mKFCNkuOHVO2+5eNSJBpoN38XzJv0PadfVIynSbH8REpCQkK+4Ml2mfU/3C5oeA4n3
7tffw+j77lRncQvt3oeVVtvaCtJFRkacOKfOXoPvUPz9aMA7Jrl809mAjUq/ijv1GeBH9pC83j7b
a/Mp+Gf4zaTiFSwT8qM3X1VSW6X8ctvG6vAEB9KNsSLJ896gRwI44IdiNXd8r2dO22NI+bdpP9zH
jl5Y6sZce26vOBRdcCi4tWk4lLCNujgQU8pZQyHeomi0D9x3GbACYyVGWoDfULCqq/pMgfuHnOrr
SfDHlLOiUdBrW3C87c9pso8jNyEO2v8dHj2N5THzt227KUdHKk9RvFmZ7vkl/9W9zB8AEDfQ4ihM
iy8aKMoGLMk0tKz1lRV3QGEWuj3KFtYWHFkRGoBD6k6+mxbuimVjns1bpoWTk5uByQEYAD0nvQPk
r6lSMAht437H46PEzml+qMpvOdlUxiuD2JPKLSl3ifxLUb5TvFF0Sx7iBzbztgSySxqX90ez9LdT
F9tG8YwsiSp9S/PKYUVk1aA6bKqPIZTtpjkHoDXWii1RQxQod52GhkCkL+pDPcUo1HyYoCeVGs0e
Rk9RtxFoTNOdXu5zKXPLfpdJGz/a0WyyGgA8zQ0dN1X3FA9Hn5z1IIMkb+Ck2c8AwlQpaBwRVaTA
xU33SXTOVIeqHgCHBWgAsnOU7qLRkxvEq9lrCvS3v42Mrcle8+KBNMgIQCZ6fEigZaPEjlltjfLJ
bLw0JlbRHXS6j4IHmh8kEFgZbwwF/+kQV3c5gRJMvDPyxzTeZPV3v39G3SRjT0a3zalljJuYnDOc
H7kDQRT/UUNvrTn3kwcxH5eDkj39JtfvucFtlEQsBEUxPYamrSkvWfQk5d/JWDsMzekIWBoaYLpA
8FZq+1pyGP+h5rqtBe/yeEqjs1SAWBeFFLUDTt/0sP3sKH/xS/AVe1Pzu4FSAzvI/hlprK5+MePP
voIQU3noIGDQQGIYhJtssOPOCzS3luud1JaHJhg3unpOSG/Jubkx429AC3kpd1O2VndaqK6B6wyo
TXSvySgLicQiqR74lR62MxjHVnbGrvIa0KZwKznUaMO15HtyNF4qFzvsCd1540rgtmQePaQQ9mEK
INwAfH11DWWi522lwnx0SBzV7m1IzZ4r8B5ab0/0EDjZ/gcKR2+1u9YasNCfiBT9hWXhYNJ8pEaF
S+0PPMh31X1pTW9BaaUIXe1HwzWOkHw8jNtwZziFE22kwZId6N2uOIgF//DlM+br6DJK6Oq8CaCd
aaszFQlM+w7dwBn34GF4ySzccI5xiK1v7Odtw9dR0NfhC9dcV8TmKBuolw2BE6YfherWRWG1ZG18
8/cL/u/L+ISbTo7TvjR01K9SKz1pNrkLvRjjLJ1uA/3Du3rb2msppYVC1texCTdcGoJZvjExp+lr
aYW7zCs1EDog/+h8b46nZKPb/UrYvDZKIWpOSAWa8nkbG2xP9I0/nIi0vb1gS7foxUyitVDYKaCX
pnEFGxENPmV9O8nZrohqq+6/o+LksGT43vSqBVLz2IKmhD0qkH3g3UMcr70w/zDt/d+LiqLd109h
LFELNpfkEQw+sBAaYdkucuKT73zGm8GZHnGrQYots2rPtDrobjZ27+z1yHq6PSdXmxj6SBC6A1fy
TGRMRdB5L4VjIqs+wqgRgpNoNizhXGvjuArdv1pfGPpDuwvgPly4KCrKkikpKHQ8kHgDHR/NrEJy
ierdHs31CgtWhDOpdmRKhhpWKm6ZaOxBfGbl0Sbb+k/5jtjZYOUoXq3R+66NTTihGboSjKCMelvK
H5roudC9XrFvj2z+iS/7RRiYcCCRsZRqucXApEiWd0lcpm+qRGjkDvmYH402Sn5LbTSs5DGXdgf4
0UE1A7Fv4DaEXRpHgMl0U9KjHLiRQXYno+uiulPJt9uDu34y/xndXzvCQ2/SVOhiAONtM8R1jjJ4
dBPs1XeJ2cHBfMoeizv9GO90u15DQl4/y2bL4HoC1pLMLN7C0gXGxHrGY5AU73DqdoZsvaEzwSWb
ehe5iNLWOHVXDQoL2QZly6sWBukRmt/IDG+YrT8YHz0IoMO9eVpNR1wlBoQRCo5V0sesN0IYLHUw
1+R2BzYXq0Kk5mX2qoztdeH+q7U/mbWLy7jNkrwbZVgbHOVsbrofUEGtwbBpz++zaUPPNQIjqKB/
x24at2v31uJBxFsAQhSQpZfFUv2o5HmmTmkPYBUgrd22n7NYOl0LuRaPBQH/MxrnoBciFhFoYxoF
w7Qi2Gqh7ypDz1U6lPvi0783XIiXTaf0PvCaNcHz5b0D2g6ULuZQT7w00GPVBtSEXRSWfmgPANZ7
vpN8qs/oJ7TLc/u5ciznY3fldC7sCcdSl9SkCcMcRLEqkCxNYwF/avNN7chOD8IcvP5WZvYafzBv
nwuLQjBrtH5CUwkjND8C6DshT+1lntSB1w7qUxAUOI8gW5J2EWiWfkPC4qPYS4c1qv05bL0aNdpE
wYfJMNMiBrBKitrMyeyMkoOm/DbXREyWB3lhQHABQJb1adDAlzcDBco7t6ACa0ey+Zi1gKe2BQPe
BaX8KrGiUUMKOrT8AUXuPtwGRQQRPt1SqQ+lkPLcF/0uNoml9NWTqXdI9Ul87YFxHebPa3LxuYID
6WJQVsvqfLvRHf2YRXhz6oVPxfaxAI+m+SP1pt6J9mQ/2Ap1Bnt0nv4xAubrJzAhcCOSNlSJjhkD
lW0pf0jtg8kh8fQGobWVHbi4+DPP4JzlwGNOuA+iTi95VMN/Tah1ZVNxGgZ5s3KsFt0H2o4UExoZ
M0XI19hvyAw8T2ePDJ4mHUR1p/bk6XcEdDLvjRU863toEAAj6VXebcNrdoX3WuRXMeEN7DKu7rRi
OqBKbQf56IZrVFvLs/h3hLOfvrgFumjUpyaAJZO9cf6qcff2SOYTIh5RoFwAeQF4AEGrEJcYdREG
fVBiSwb6pkbSw7+HumGfbaAxfErX4B5Lo7m0JrjBlBZTWCewNrK3NvBmweLbw1kzIGwIanB9UGYD
1HzSlJ+QDr39+0vB4x/2crx+ANQxhBOsqCMhtKt6uzM+ax2Ky5uae+hmYcFKlLoYf19YMoWDmg/g
/jViWOJE7qCdFyLjHEfHNPgZ+LEXqATg0qRxso699TwDXVHWvModuhl0Mz/5Sb2y468Ru3AcYHCB
Is2s9QlY99eNOAZaSboM3xP/BhUJcxqAimrwoZ4AUkJCpJFXXrFLRwyMkOgnBOU3EDSC+9A40cyw
rHs78EE0YRwKkqK7xs1r5/aKXgU6s9qaMr+kDKg6QWfn67i6NAL9TVlAeRjyOpMTlw+4jW+buE4s
zTagwUp1CL/KwDt9tWE0pVR0cg21+o/hHOGW2nSeV1rdFphnZqP1ygUt8AgG9dRZg+Ev26Ym2NEg
36uC7vurbZNWg8LNJrHjbdRaw1MGrt4QUvA1kpC2hNwH+zVRezoG3jBZ9d1qlL44v3/tizRKKCwU
RBtgH7mVBzSXV+hnNJ3Jzje9u5vsPnQU+2llvq9O6TzfFzaFNeVDF7VA2ED0Hjy+O27Fe+gU59Zn
bJc/AGaD+IULNs234rh2u16fkvn1A6FPE+8gA3LWwq4t1LxFfjZAVom/Gb4t813ZbQeoIJqBlUv3
XRs74LTOqAwY+Ob2qK8OjGBaiIWKZlAaTmBaNYbdoLi9Qt2he5xWea3nk/7lyhAMCTuq4ariZxMM
QRjqZ+VN39K9tiNHdL/pEN/hiLtWnO41u8ZXi+IeippaixIZFsFvqX3k28GJzuMxeOy2iZUeESwh
aM8eZI+/ILI19sXKzF5XyAT7wn7KImgMcgr74U46s6fgNdmVr8gxHcznMXChdwmhWrt8Vk+TtOI6
rk/Pl/1kCBemkjT90ChhjCAqsWj8FmaF10gr45sX7MaCGoJrr3zeR3WP4U3gKc1aZPHU4rFmyPA0
8msAUoh0zmT1a4Ig17kKYVrny/withkwrhj9/VjWTXeQoy1STDb/NTILhcdZ3GjYq3emxxzyfPuk
LE7qDCYEHRqTIaD31W7R17E8aZhUP4GKUrSp8ldfX5nTxdOIuAoXF7olmOh21TLopG62UTKK17PO
fsWTcm6ksdhCP2Dlcl4c0F9j4vnoGIlBSgNjIfmlg5AdwJNgDUFwjeSZV+vCiHAIjBCYSYqGV1uT
Dr7mdPQQGZ2bQamiUvc1uuSKHyj/3V6plVkUt38YTWxUfNhEnJ05VRId9Q7MOTHLJRetvd0/jgW+
DlHYGKnsZ4ORA2gtk4fQvy+BqVmLgNeWStjzIYvCyQg4lsr8NDWLoC5qBCv+cvlgQSgdXHeKCtLQ
+SMuDpYOfLrW6xiHzo6SAnq6Y65ZDW5/svWTnc6fDSmwAyQdAq/Uz1riADWhNmu1/XlDXLmVi6+Y
F/fiK6CyVYxGj68Yqp1MLBVyBGrlGvH3cDiD+tbqUV0KoeK+Fm4tbpoLu8ZXuyEAWEpRw+4YPanU
VuPtVHCH8hUvsnggYAZkYuos0SimyOqpjfTMhx1Jg5iphnEotNr6fu5AtH2wwjG1S1lxpJrsw2ol
nTxvE3FuwWQHsjlomBPImXwdY0kijsA5xzYKRpR3SjdO1jKA8zRdmZj75yGyDPUpUV+r5CDqUVQM
Ly7NvWaAB1ZG5WQgH5DW3QVrd/x14wXcCyQ2/2MOIntfRzSgkTkfVYD/EyhmGL+KQXEC1MbrxwIC
dFVWOWHupVm/Q8D4z33MpWFhKoEurkc1gOEsgpYXobuAV56h+o9dsCrpOV/XV3OKloAZHghGHTE8
TNp6gJwRbJl1GlgosUAAfrIyPXFGipdbMbjzf69qcoqVZIvN50zmCsnI8kRffIMQJ5Zt32RJj2+Q
jMh/rgypv0tpJjnRlOOdKReK00vBtAkGc9wXXK3O6VBtGtPs15A4y5OhQ1NJIRSUSYKXUsIkhZ4J
PkSmke03TtcCjPFDarxYBwABqTEIa2GSADcZ1jzkkotADQ0UgCY6/cCW+3WzqSNjaU9LzAH/MGPg
M34y6OPq9u2dteTrke8DcYwJ+TjkC75aiaSBSHlRzXGGvm9pvg1bJNHHz9tWrjMFODlUBpHXzGJi
yKIvMJKCK2aEMErt4GIH33zNDMhF6k2BAn6bqC8+IV7UpL7tm/3nUOTf6tp4KDWf2UpKXvxGIyve
adE1oskPDZRgHQLESXDBXSLhYqpAiRqjEdsn/iM3kPWeSlvqG+gi8wetTV19SN1gTUV7MVafCc00
kBEpsC8uLWr8HZESmC7uKzpseKV9JmNspc3jpDSOEoS/zBjPQvbSoee9K96bCLdQX6m7Wo8RqKkW
Ze+3V2g+UeKpx7oAcQbJA4SCgocZjbosmxHOmg/RPu4eUjJuEp1YPkrzedZ5frzGTLu0vy8tCs+G
omPJOIKS0S6iqbQIwrVaTt653ti6lK/4z6VdfmlL2OWK1EyD2sNWjGia9dwyiteiXwlpli6jSyPz
fXgRS1Q6aE8UBiMj/GMUlRYPNhLb+3jIr1HZL72GLk0JGyhPmjbMwwJcu40KxKfLEsvgH34cOCre
eVD+BpP2ik9eNqkBNwB2d7CTzH+/GF3UFzzuKEYn+yUsRXYVq7uRoTBE2cmntaWn51iaVnCtf5pO
rvYlxBghyz3H7mJaKvFbiroU/JO24W+aPVp4xh7yI7ES+05yR9vfscPgoFHFSY+FM1n+M6Rntd2w
58/+t/KntrLGSzGNgQ5OXaUqgPO6sJFAEq2PoQKnjHwRCFLNEw9WY7bFzQreQ6aCxAHxk+CY8iyd
dChXwSU/aI+Kl+8Dt2OotKievgm82Cl6CyK7t4//0t6dFxUE/iAHBRnM19XNC+QO8rpBgEGNsbhP
x65PnRheU3d4UvR2FDT6Y13nxhrp59JgoSGuwyr45sGB/NVwVaS46wFdttPxHBOvyaDmsxYlLnka
E6lYE9TsgLSK/bJyM/QZ1/vYbtvv0nQKwhfOXqjp3Z7CxZFA+ABLpiAnLHrQyRjGBNcpDojJn9q2
e42q0DL7yb1tZjF9Z+IenRVrVXA4Cp66Yb4fyANamhJ21EOXxnd9BvTopmrvZd3NFZfgoUQPSvd8
2/Di+C7sCv46HJQ27MNp9qHIz8bRjpSPebqmVbF0D12OTtiIUcCnIO0xi6GhFXZFjF+z0S3jWmar
RWZ4vGgVp8yyFXKKZbs6XkqgH8SdLLg3vc9KUjcY3cRT4AnMu86gzjiB3A7SY5kieZT+vj2fS64E
HuS/FjXhMeE3Ke9IJsOV5AEYbk6sXauvL4Y4lyaErYIXnlbSACZMlP6KFifLDYP7oH8rKJqZtyrk
1aAweXtYS/cEwBgKZIhnnnFxIn290Osp0rFNutw19fc+y0HI2Tuka04cxJiNlh7kftz9v6yKk6nh
fo+7DlbN4TwV56i9V8PXSrqvtS0QGqW2sluWzsLFIMWCDCOsjSUCc330lCd3IdHApLziT5Z25KUN
4bzloEOmgQobWoyyGsSctdBSpQSqAc7YuNO/yc9dmhMO3pia8VjKMGeE35MMHF2DW7Urq3QNadFU
MJfgHse2n2l1BCMkDpqyRiBht2OScODou+Adcrr0B59i5rFcyZ6G3IxP4MauQDVaBdI5zWSKckgc
9IewTJK7Bt1yawJrC8uJ6xz1fzBj6zIKI18vITNjvGjwvp5FEnyoRUGryezW9DyXTiPYAzQZT2qE
D+gU/2qlApFxTjokCvu+1A+SWar3QarfJQOo+FHg24yd2juI4Y4oDY1WGOWTffuQLA0TVIBoE0J1
lAL+JnyAgUp6muAx65tPpnafm1tlFbS0sGvppQ3B5ZCumDKGnLndgO0tjidXa3Krn2TH8Cu34dJB
bQwr7NABpUBRlzA7TjtLzhQLyg7bMUucgajA0X8YyAneHv1CFPDly4TzZBqQYq/nxGkVuIy89i3O
0D5Yq3AteHVsbpNq6DmHhI6YcKNdUiONgFelWv2Oq+ewerk9iqXfJ6DNnCkCEQOInofmeMNTA78P
LVDQrWY2LvzbFhb3KfgM0DGGz9evQrJgKv1GD/C4yOkda7ZD7Zq5nRjvGtpkwLs99Ei5rBTSl/ID
yDf9tTlvq4vXRRXqVOkYxEPIE1MsdHNYiqW9Ay15Aols9FofmKOt5H6XTgPoByDxB/ILzOb89wuT
CUUXoJbPzzXpkNCNhEfbqr7uwmVIL23Me/LCRqXIPoi85mGVjiIjR+RM6dHnLzK02FWrXQtBr/GY
8K+ofwAtqCAwvOKGgliVodQDniet3Tnyy8CtzkIZxDYhM8YP5llGBV+6a8BBvAZqWZzNWWwXxMDz
C1GI4+t6DGbhCOQPlL0W7ovhw1ztcZzdsPAWBHD9rw1hk0CpUGuzAA8jeWNYfBu46rt/aD22CS36
CKq0lQzR8pAoPDbyVjOq5OvipaXGw3DCkEwFt8KPPj2OzYoJoHGWxoT3NJSH8HLAmf5qpIGezRhz
KbITiZcvMu6nTwj7da+amRbbtvDVj6TO2M7nkXQysqjZR6mSuhGUZLZ+Loe7IKqad23w5e9llPtb
WQkmL5J09OXgQUc2eRf43hCo7V6mUwf5QyOb3uMRbWw0GBJsj0GTC0sqTVBujVF7bHiCPVLTwuZ1
qx7r0ZDOVQlAoiWb47QplTL4rkZKcqRpWzz4RT0ctIg394lUtchKhQUDkiFlg8dbEHQFsvppTnEb
uegl9FVLxTX73Lac41bo+Ek3KnD6cp1Hk10QoEDAymDUpjXlY/3a0FjbYOL6R1wpwU7RS8VFh1k4
WW1ratuwAJ8cSlNldeCEzF+G9rvOZLqjlm2WgUUojNDflvdeSfXKk7OeoeMccOwtSgX9jvopD2x5
CslLkEzmvqcQ3UTrYEa4i47usUDHm6wd1ALdd0HPhsgqarmGbDUm0etTtGLq1SS9Dwrwq9uuhX5H
i6Yd5kW045t0YvRb2oTAHMiy9BzhivuYfNM/10WvuZISkhZSUxpJLN4Yo+aQJNA6Fzhq5Y1MkEUf
goHeJWmrfEdrrfpLy7l83xtJhKYyheNN6atp4khZnrylMUXbfsDy5Gfm68M+IlL6Gildt8szBXRK
/Zge8b+36NUzM7tJDHL0pVFBAZaEO3NQo6PK9dKp8gnSoiXKQm+sVOlDnwUsslhbEUgTa2bSe34a
BMmmLUJ1l4Ot+AG9AqWHPhOG7hpCxr3UZ/2H0YWya0gVikqmlAebXtFkQGm4ntyDnrw+JX4ZoWuW
zWEOG4KnIE6zxzybaO5ERVjs2rws3wONhiiyK1X/XesiqbISZZz0vRomzbcoNiQvQmvJ3m9l8py1
BfF3Wh/zbRur04PSkwyNkKNuS75kPOhG6e/QRaujdK+hhu+WbekrFs1QPLG1KB67TVLXw0NSdCME
GBPmH3pdSrfUl9qtzwsJROJDmX9mAOo8E8xLaJVhJT0Fil5nTmZ0yXMeacOTGjTKBytYZAcJA1V2
VETZc0a68rueIPNoqRkg5FYYh+Vb3ifswWegPbKygpBNK2npndkPAGi03eAled0/q+WoVlYgVfnv
oesHVwHi4VmlHNrbiYmispWq+VC4aBEOn0jsR4eU6yFkgfF+fVZHVfJyvyWhJedyAvZbf+hfSRWA
yztJK2ZlPaV3PfjDTgFpcIBzWR9wisC5FaZFd9f3sfwOQmroRMalhk/XTT91xi43TmmFxJelYJft
Sp9LcB20iscNh87TXquk+H6MphbyClpY7ko0XnmZ3iCvrk8QdKsbfThIiL1+AofbvxTgZtmlZsIA
aEOxAH2noZsFYxk6RZVX3wPTD0/whq0jVen4aaQq2Fk1IuEJmQ0h2pUKwNOmcQzueMfxumMj9TcA
VadPA9y1J0e1Onc9aMEuZ0XpmcSMj1qRR4+SP4ZbGhIdxyEucJBo2LgByQY01E6dl080fkfHqGRp
Y9i66Rgb2142OlAsBnrnVNUICTxJUevSM0DB6GmjAVpJrexdHmWam3ex3m8KSitmm6mmQ8GDKDWz
+pyXjaMCUxoib1EBvqIXUOawOo1kbmvwhthGYMQuVeIE7CMEqdSsHqQJLkyvRnuqtakA21gd/w5p
BrXSIS+b1zJnvjuSqng3NL/ZdmESe6OW1O8kkJptCSpru5Laxq2MqgDFDiY9zKTpTVNa+XevxaZl
GHH+AJiYcQgaNMkapjntFGzElzaVgEi7HVIuht5zYkzG/Y13lhgc6HLtjzVu0pS5ZYmW68QaS8cE
q9ttO0s3tg4ldzyzALaGE/t6mfZqhLdljMiV+HtV+gWlDzNZSYOvmZjj84uITtZHdH4NMNGaT6zj
Vls58rhSdVyzMf/9wkYeVx04WxCZmvnvMnbj/DwUj7dnanlF/s7UVWBqtriMMIwCrqLU38z8wwd2
tVpL7y49Vy5XRFh5rqhhQHXYydq9Tl6i7p8nYujl7wshIRT5euZrmKoydcswsWv9VTFfb8/V2nII
cWAUq6RLCoyhqfdR+1axp9h/uG1iZZr+PMkuVpz5mUGVCiZU7VuYlNhV/5TNDQ8DyK3qBvIb+Dex
pjDKbTzKoMWxU2XPBwgbcEv21x5xS/H5pRFhMTqS9IbcwAh9SL+Xp+A0bSWbOq3Xd+isK77L29uz
tvhqvDQorEycALI6k/2gM0vB3XY/be+7O0Cv7snmhTnyYe2RsxSsg71z7pyFTg0IYr8eTNmU1JI1
8GNjCrxHf29KD61+DMwz0Mm3h3bdMTy/5C7eBUK2gmjJUPUx3gW6BQirV31rdufeDUybbqJ76hhQ
VbD6b82eWmxT/M5sXBEvmmJteyRW3NvfsoTG+PItwrBDLo0xMf3I7sjjxD0ZcBDFeFfZ29xzh6FL
ECMePa3zbttdOhSAKDMg31EdunrMgms+zJUZMSjVm3JIraSqVmZ58Xl+YUFw5kFbqAGb4YKsHT8K
5Sd4wCwm+xYlqHjxHyAUvdeaNd32xfwK9Lcg9wFEhK6IJa86qkmtRH+WVgX3pqUj8bCFXA7EUM78
8/YcrhoTzmRZG1E7SDAWm8it8Z3eeS0Ov6l7PNwO/M3Xfkbl7xWj8+YUH+qXIxTOZV5FSP6nMApJ
ILKtfqZ7pJVt7YfsoIN5k72smJvHcG0Ojw0dfM2o8wmXjCaXZeBLM7jkoToQJ9l9cjs4NpaRWtxW
732v3qEIYZ6C81q1amkDAZf1v5aF2WXVFAb+vEWrxCt2ye/gIP+oXqNVRqA/gp+3hijMaMZi7lch
DIHVF5Rfr9604Rbo/C3Noj/To/4YfuK5d0ILMz1VL+bKOVnMUgDBA5Yz0A4DzCdkKWo86lStwIIe
88fmbN5rBUitSoRZNnq27egjvx/v8KhmTvr2b9b2wrLgB3UW5iyct1LzzdStM8JiZUMdYlj5DzO0
Rq+yuFPf8c9o02XgY1mxvriRL6wLno9LRMoQOEd2iU54K9ieFcNKXnsHjagb7q31oSxdLwBYQKcW
MeyMs/h6vfA6TNDqiUXO/RPnVk+9ptj09dFfKy0tRTSXhgS/143VyLoZ4CtVz231jQS7Vl7ZMkvO
+9LE/AkXEU1UYrvy2bVOxm5IAVxQyL8IaVBmRz2JEAY5eeFI5AxZO3XGKbL+rh/RpOQyfSVFPEfB
4qm7KGaIAHmlTmtZ6VAykCbz0JvJvuGxo+TcJtGaAPTS2l+GFsKSlHiGhlk4hxbyRkPrb2VaGn2Y
4k3OnJVNPZd5rkalg+ALsAsodIg661GS6rRLYcp/iM6G4uL+6fZQJ1Fd8tN/vG1saafNPMX/sSUG
tqpS+GUGMnS7UxxTO02a1/X/JnY2CLL4KCDM/ERfd1o1UDVRfIDpoIegM9B0rillLO6CvwZErsUk
a3JqhnNJp3vJeo+Gd7m/oWQlmF2cKUCY0UqoKfhHODCGzLOybudSgbHpA08qYwtN2LdXY2kkIGRB
dytQDiByFxxMXkwmOmkBHQnDzEqBJaKjlUDDL3Jv21nCqNBLQ8JulqWo0tJmNlQ3xQEJ4XifISHp
Gk1d3xsVus6qDoItHUWzoazUDp10L6Gc2K3G1+KtpZOFYhxePUCgQmxOuLuShkz5pOKRYMSerKIR
K3wM5LsGnXeDsoJWW3J6l6aEyyor1BLBAkzNTTucPPThGpRp2QIFmB6BDlXEUIckSWpEc5mlqTdF
fiLdymFa3CEoUP/398WAJoNkTDXg98vsZ9RGTpAh08kMl/BixQ0tNcz9YbUAwaEMkIrY0YWNCMgG
uJpts6MOGncQjUqeHqRWgXwzaJmBtTYsNeBuEOcHNCWdRuTtp7pFVhsMEeifJ5Ns8Z5tW+XU+gxJ
65W5mB2H6Cdn2o3/fqCwiZsub6d2notWejPpfUj3aeiGoOJq9iVoAtcAlotTf2FOcACoFyDY4ahu
xcB71LwBw+Roq/k2QHL39vFccjWXA5u/5OJuzlikS8mIgUXoWCAvjXSS5RUPsLhPTWhAIRxHeVXc
p72UzfJQwBNG6iGMFdTcV8FNy/P114SwVUeaayhgYL7AcV3aYWq3p8wLXNB5O/Tc7iQn+82f26dV
OtC1oQn3TTcZITgMYRcdbPzU3KuShcKL9VM+qI6ERuECJF+312vRg/2dTJEPg2cJy4HOBOKPy3ZS
P9eGlyXfkvogpWvdZYsVZHphS/CWfu83cQj6TDAkTQdyRxzk10/MLly+q6HiCro0UPzpCP8fp5Va
6Mq8MsF5+oxWfaliy4S82OYRP1At+Rd37OXghPuvJuo4RD4mktF2k5MelYfMSoxkZfOvrZfgOMou
rjQF9BvQZ5GAbbGMrLPK2NG6pz5KnNt7Y/ks/+8pEInWxkJWx45i1tRGc2j+ktLYoubKvP1BWV+7
wr9WBI+BzlutllHvseNXdtAeBod5Ptqp+/fmzveSffc4WmvbYdn7/jU5T/KFk/JlhRusxloFECZC
f01VH8f+WFIk3qiTKRtGvNszuWwQqHoERuBFF12W0lI+6EmLF8u3HurB8SG+n/YgQHq7bWY5NmIQ
8tVBrMuuWvKKaIx7TYMdAxov6d4fzgm6x1TljfbbFjANzdIUG0g5C/iiFUeyuFlm+D4Kr8S86rnM
hilGcRKmw3qftaEto8obRpuVAS5u/wsrwmbpIiPWw9lK7QJj9aRbk8f3xVtWuAG1q7txVz5FL9Ks
br/2Xl8bn7BnOi0bJTrfOszcRMamSmu0jP4bN3UxOuHaKTM+6ZMOG0MaAC0P59+uHOlFR3hhQbhg
gr4ouCTBApbR8iVwuK01fV2TPCG7jAYkwFGghA7M/zyRF4cr9Zk6Zc0AJI3db/hj4ugeeMy29NXL
kdHpjvQb90JcaqZXH15AxLVdeYgsdf9++QBhjww6N4FuxQcMztF32A9+V+2gOkZ30YlYkgPCyH3u
3t6Xi+f7YszC5sh18I/kKboAMjN6jhADWWna1wfIh0NLiowoSybjI2AK39GNsLttenW4wqYhKh8a
WsI2WJM7NFM77AyOsw1/yN70oxHa0kZjluJyz1jZS4veBtLhyJHMykuQSP+60mXc15E5rzTXg4fU
BCMPe+7rEiXr4tDVBjgy5Ydq+JyaV/Swupq0po00L6R4cxgqOjwUMGwBcipcub2U9mqlYORppMSR
JxujvNU6Sf/JkgLcFGauvNye6yUfgI1NgX+DRhlaj78OeOC90oQdBgyaVSUGT3t2nkAud9vIkou7
NCJsX9geeKHBSEh+cAO4je3/kHZlO5LjSPKLBOigROlVR5x5Z1ZeL0JmVZfuixJ1ff2aana6Ihna
IKoWg8YAnY0wkXQ6nU53sxwxEWdPLX++jLQ6fyfDEax2HJsp6jlu0vUIkbwBFR0olgINvGd0b5eR
ZBMn2CjCIStHvQWuls5HFIEv5JFKJa6X6PHMGkBlhJ5HCNche/d1cQgKKVpl2fYN9ecrAorh4kr5
xzwMT/wYby+PZ/mtcywb74OoOkDUJ2DpetOAGhYdHWX4QUGARVHTVqPKCaLkzoehbJro8zLg+gT+
Cyj2INg5RycjyOJxaTMCa0S5pwVedhRWXYZZ39LGbxwhRIfKg65NzYJzYL331Ka+/gMMnz1qOqPO
1VL/j5nkcFqgmvm/M0n0r6tWV6bG9HKxwWxjlQEhfpk/GkTiqtaOvVMUwVOYpV4VvAGKwV4LpPNr
STJX9vvL30/OPJpY8xgVKpIzo5d2kTuksvBq1eKWsA6VtyB3EhOFfdrmEGzUEPjQR9ZNXjo+M5Wg
JArVXPtkwnNpIrGFVT+ExjY0cIOuF/xgX8cUdRVF9QMQHe0qAa1zmW7KCCzWXEMGYXPZ7lbn7wRL
sALdzhXTZJi/GEw7Cp74DYmrW33OX1rd/zsawQJKeyoJG4HQoPUqPdTssYoeGIgZmy1HmRuyCOlB
izYDCvM0NDCVsqBkGcGZx8Abog5afd0+i8zDobA0yE4i3R9rkF0saD99I4mCsjmW2hWI9MIST+Bj
85BTq7gF11JWeUsl5bUGNhPmouJMtvNWXQqa09GXrUJqQIzTqB4NTRsa+KL+MQXj/HDonODyssog
lgPoZFsYhTM1SU4QCqb0JuMl5KDSm5IVEktd3RsnIxHOMRwuvZ3MgGn7vDuaFKLMoaId0nGRuTTT
g+3k0DBOoyNpKlm+azX8Qkndv9MoHG0Dq7UJPMKZ9wAJF/NWD8I3iDWUO/Vo3EMiKtAf4Dx3shvs
6uY8QRUOoKHjidnXy5CNhUt7w7LHKt5WkGaVtdKvbs3fSL9SrSdrmKZtb0cMSDGkfhiBqp2Mal1i
JaKjoUZFKauAkBPcqeqNjmppUkhq62TDEDyMM2o1an+xTL32TCENMj5eNvXVBbENSLmDhAKdLcsg
T6apTNNyNBs85yVIz6umV4CjLb9Wwju0Hl1GWm10w/UM92z4M7Q1C0PJci3NoRuLI9Oe3NA49v3P
PAQ3/Y3Ccq+DZJexo8XbFF7X5h0aoSToawPFQ8fSt4AEiiWGPiXJ4jmp8A4x3Dsbsq0e5l2VuWTf
BVdgVEZFkXvFPA6hbUnh4jouSgRsiAch+F7+fjLBoaWUqRKijA1H4QeL0TQ7vqMl4HY0nwwQkF4e
5ZpHARMPGCvQdE2QpP8KVlXIb9hLe4ZOVG+cj0X6ORq2a1ZeXB77zG9lInargNDKWyTfLfy2AKjU
CFFqpEdRSlMdp/attZEGHW9iG9S+YfQ0F5MfgRfh8iiXHxXPJAQN9kI/jlYl8ZWbIl9DSw398RlB
E0+21/vj1MsCl1UQEH+izArNmUQkm4O+IsejEnJtDKJHbQjW5VjdtpEVXB7LaiEZakgcDAf9waZY
RsIGPbMyqMl7RZJfQ7h5npC4Z+2NYVkBmrE2cRPfEao9TCmUp/KPy+hr3gXUTTbuwNDNxXPgV3ux
nLm0Gme5e4B2Wxmv+urHZYDVWbSXDAP2O9pIBYBMJ82oGggfaDhvl5rXWlE3EUr2LsOs3QjtExjh
wFaN3AYNA6IknYJ8Q0cbWbHh6SP5C84p6xRH2MxapQ09OOgRLyOGTVB/l6GoUwM7i6zWcXVfnQxI
OJ0TO7R4PWPeKl0F580HiotI/tiRW079skp2rf0XlSMI8XAM2IsSiljWUQ/cUVkD9xhlh2l+Va2d
xv6iLhksxCh2B22JCU3vr8amGCky1QpyoE6aQlYTFIQ4m2VPYGsWfQoiHDJWNqckLgFSWPadavF7
p3y4bGsyBOPrMAyjLKqpgPdpQNqsQW0+lyzF6mUWVRuQ4yVIQ6Ko9itCpk5JNDDsytZ+USuQIBwn
/VHh39L4Hqq88bVyjSz4LLtDr+2hE1TxphYj1s7NJX8zZDO6oZ87Rt3a9iHidnn+FtMVvfcpjmAG
EVOHsYQgnac1VrlN9Om+H1/Y7NxZ8/cCRCUQH/q8jLjmhE4RRZsoM6PKKmymDOqWVlt4Bn/ImuAy
iGz6BLMo9FaPWIhh9c52zmJ3ttyGukYsubHLYBbrPAknKtoOxkgBU+PGmY+TW1if3bCrZTTeq0Wy
p5MmeG4yaTnVUY7gmcjpR9PHHGLBrsP6gUEQN8pqaK3riOT+opgDz00Q1cFrEHjAxHJyJ43QqrQc
h3mvHrqS3vT86fJCrW2v5UXLcfDP4u4EJx6a1TCiaxIQtLlplrRAPbtJzN0iNdA+3iAddqBG6Q/m
6xi96vVfkNihlgRyEmixBveOyJ9n9VwrEh2HiIrX8qHapuhvUN/NRLLPVqz+C4xwJuKFIyIZBUzX
oXWvG2870vzsSpmy+Mp2/gIjzGbH56ZPFpKYvE2vCYjyKLpd70fqXLMKEh1ID1xevpWTkeLej/oJ
UAqdV1Gk0Dxt0hZHfWo1z0Svgpj/jEOwig2PMCl0gn06UPe+jLk6xhNM4TRWiDKYTacvLstn8yPL
7l3XgAxp2kmKpVbXDPcExLXgfQcfyNfdXbesiJIFaJiqLbfjTT8Xh2aOJHcSGYwwHmNkER1UwIzd
trHu0naTx7vLU7Z8qeDlqWpD2gMFp9jMYiVTFzZ1maHl0esHdKEkgcOQtUJrdeF2ssfV1dGA/AFE
jQjO8MTxddIcFcoOfIEa48Hn1s4YoVouy5esg5g2fg2qKCDo/QrSFgaaW00bWSfwS4CbcQLVhBlJ
Tv41O9NUVO8iFMe0iZwrUTTqSsQVVLSn2jaM8bKREhDPk8l3eoiI5iMSp0klWam1kWngRrBxk4JP
Eq9w6WDhYlxHIN3vbNVzWNH41OmHTWLMkuGtnF3gpP2NJHikeaYW2kkxvNghoF4iVxDB2Edl7OOk
2V82v7VB6ai0Qssj3lXOLsIgsgxzJ0MSuB6tYFDBFZ5awcQcyWm8ZuW6hXsobN3CLU449BvKnbxK
kAJystJNpi3BLNpHi7pTurk8oLW5O0USzv1YKWZQV2FApbIBb6Nr0c/eCXrj8TLMSnBLT2GWeT0J
LzRFVyMMFzDmfEsHZ1tVtcSBr4+E4tqOrQSZIWEn5UVO8SSKjFZR/pzAfeW8UB4M5t8YAJh6/4si
uLgk04wmXrLEvL6rOLSZg3HcXp6rtX40CqJSZHbA24TFFyarHvsiUxdarwKtfPmP+ip5mA5Pipcf
x525YcdkTw94z70FOf8NqpeP9wvViKwbZM3STz9C2FRJUTh8WD6im25G81nhiae2kiWTYQhLxsaB
4cQFhk02JHodNLBkywr61nwfHuQdCip3sMCKqasx1zNwSeNMAvPFZ13EV71RHDMj3eR57pmN7doa
pHQur+BaLLE0SizZOTAQiZGYiaasoYswrqSvwUVzk+LYaIrKbVnkWXUA9o5Blrta8xinkMJy9bWe
R7UKj9EU9AYVcZ4+FN/7WoMss73paSFx7rIRCitHGCqjQwuzOlV15XVk/Ahrpd3nffta9eqb6kRV
ECbOTYF6ZMnkrj1doUNABbvkwuGC//vqS9I+Tpt6wuyihGxjJMke3Nqe1pdBT7sdDhtkI1MfxEoP
fW9sUD8a2NGHqkR3eSzxBeceB9QvJuQcoOSDyErMFw45eBwSyKd5OXdAMbBP6vfUfrXo5rI1rVvw
b2sSXI6CfuIxrzHemWrjVq2RLwTFZ+8XVPkYq/BNrbTr2JS9qJwPDq806CpaStdA5SKS5URzoU+1
shxBwxG3NWPM3DnxWPjz8uDW8pTAsahmLS1MqAf8upoErB8jmLbg7HTrWs0sb8otHwJQ20ZJj0X2
1tmQfgdphxlNu8jk3y/Dr26bJX+IxDUo8gzjK7rV9z0DxRPuTNX3LiuwU5KNHvWIJD7QCCex3NUp
PQETzlrDVJMQVNvIhYFNvraesznbO220MZW/uczg5/4dljCpJmgrUothWFMM9iHVPtKSIhynOz5W
t2mn+izuXHuW9qLIRrj8/eSYL/FJIIYHbpzWO1AJe6kJIT7QUICA+nqcJg/16XcRugf1VN2FvHss
auuWJkPnKl2+bTLuapBN+Isl/u0uRJY4UM/kbODL9sGDQR5vnMi3iA/aNXf6vIy0ulFPkITRD5SB
VTHG6Mn4Tgy3yHc5Hr9QJBIuvaK9xHRXD88TNMEFVxPowYxlXFBGc9XpNUR6WotkNitDEZxPPGSm
YuaLJZloAAlAk+IiCJYs0eppcjKU5e8nZmN0Jo+1xaPPvHs1nO4q5pbfh8/oawyIlQRJ/FGiOeby
aklGZgnXO2iwWSG6JZecu+5DOhsaDMm2VjpJjLMW+UK0DrcgcN9D/EeAoXlbmw6EPr2IQrw6tXbg
VNr+zUh+Q+hfpw+NPckYKfArbR8dUhqjmj9+DudZArO6uU9GIvjKyugqu5swEjJFe9bW11r/oJU2
anykMsDLT4m3fERrIAlFpyGKyoRJI07XKkbsIPgEvfo4urP5kIP13Him5HWcNzy8NaHgTkB1wYNW
1rG79qCMWt3f6MJ8xgjLW8IwUB2JtIrcW/Ehtr2hPkKuJuefIA3CLoBCYK+jRHAILi/mqhM5ARdm
uaVDw9mSEKgS8Eyn3gzB7oT7UfGtdFwiY/FZS8d+GatwJkVRXMcFrrRePN+YfVCj5t/st3PCEL49
GMpDrvujTAZ41ZCWWuhlQxhnvJ2Kkw+qUwGzDuN9yXoImbVBaStbjiFens3V832hZQYHFUFqVjCk
fjKLKdSRGjDjHiWJWqBwss1xkZnJK2LLPw4IwZyPaMZRqQpGT/HNdaoiYiqkwr3CoK3LsvxH1zi9
p0dW4s66+e3y2FYTzgg/0UEILgYI6gqmElWO3aom4FD4SCDWWl91bVP5ZheNe9DaWltuGd+7pGnd
0eaVb4wQHazD+RGyqzJ5s/N5Rii80PQjiMJbs+hMh4oZHBWFuUfsIdDHHPwEmR+3xM2Nt2gk3uWR
n7vur2jCBp17vU9TBrRuBj+5rgc5vWvGP05mLiBg3UdJwJIVXj7i5FDS42yMqJOgdbUYvg+jNd7Z
tP9WpV0lSfasjAbGgpd6y0Cjiim+X5pEiUeEwbnnKO8tSMd4ElgyioDzE9ZYyihAhKyitMEW04wa
H4ccvWbY5tZnHu7nHFI6e0ZBU5Idq+plfP7jBVrqfqC5gowLMo7Cga52KtJw0QSR0SlQ7J1pP85/
XiVlnEKIdVi1PpgqrQHBmus8emsgFF9u/nQUOkVUgsoigi12ptejF50xImDPvTR3DoRD66Kh17k0
Q7Hig/F2vUzVUj+0yNt+tbQujXqocvR4Bkge7PKj7u8rSB1NvYfKy7gMWkVZnvwuj+3cBwMTyW30
KxigjxcLKBRbj5MqBGZaeFr7mNgMAkv7apAxcctwlr+f7CKq8zQCISjiR+p1/HEqN3S+ZeTl/zea
xT2doNTpALlDG6MxwfET22i41x6JitqWp8s4K1sVswafuzD+Qi1E8LhNEkMCs1tGkz8O/X2p3jYy
XcUVT/oFQjiQY7OeHWeBGOlnRPca86MKBUk/Z9k73nlgiv2pQtQCfXEowBULyDoQRSrT0rwx1vcR
cx5Um0tenVYRbFytkSnH6SSWxhlaGodJiCc1zrwufSGGpIZxzbYgRWdBURNJCjyefF11HtdTO/56
PqPfWmNjhJWbhbcl2rkvr7oMR7gD6WOJctcByWur8KM8dyMKIls85xLJeNbmC4/HeL5F5hdk4EKw
wjvcRmoLuWXm3OrVP/mgS87NX5njr3E1sgJITILNAMxCqMv5OmOWQmt17HGbq6/QE7V/1yOX+k0Q
vrfbKShc1X2+1g/GxgzQcTq7LwW6HfpD5CNX4CIbgjrtjzCIUCkCvart5TleoT3Cp2ERF9Wy5YVF
OG4Z+iPLqcR1jJu1245PKg/dGKxSaGNxWXXtOD+Jld53Bt9k6b3atzu8nj5x3fBVjYFguYL7amSX
35W9iNwe5GVw1IAmRNzujOdhC4ZNXBGt/BjO/MgSbWs05mbCtpxmGaffGhxkaLEr8cAAixamoKqg
FzBQ2Blr5/ptoiG4Q4vZprpX5Xmbu+mkEZCl8cbclUqBrlVCeurOIx0OEfRlA4fPue2CaKQqoe5p
LyTLad9+C5EbvjOrnpj+5TVb8YY4giGVjjJNpNfFZ0Vw186doQy5l8y7ibyo6RWTFUWtQsB9WCrI
MFAwKWzxuNc1NlOc8v34iMe8KbtCPH15FGvHL1pufmMI23syQbQNTnXEX+x1fidYXVTrmv/oyTvv
7/OIuSYvJJjrwzLgeh10+hiisTd1x0mFxJRnsn0U/UwglG18XB7W+T0SRgsp0P9CCAdvqKl2gUUH
TWcYDMou+9maflrezE6gt38RwJ5CCYvkTFEeEw4oB6LUkbYbkne88l0ezsre+DIcYZEyPg2tpgKj
SSY3yV1Cnye7cB3taMi85Iq7/wIlhGMabVio1YAaqu+acsjbn/XoDdH28oDOzc6GI16CPg0vRPAu
Akyixq3CIQeJm3c+Ykgd1Lggj2AnyT9ZjJJdGtc+Dr4yQPgU+Q0d2M/LX3BmhPgA/AAaVcF/juNg
+ftJ0FRNo17nHT5Aa/rIxX+MJ5tp+AyVViahd2aLv5DwkonKKNzERRbGJcefokqIeQ4JX8q87z0H
7ORBh8TlaKJYHhWiLjPpJPFPZzYjwAo2k+JpKjQ0wDYoOQTre0J9kuVuXIZu9McEmgKWsJolY+is
UTCZSQvauhILWu/+Zrn+ncSzCw/DA1sKHC+xb0Cm7Q7DkckqGs9M/+soxKuozVVnDjvMWARCF6ag
ek13KzW67Zpe4jOW+fgSiSxIKNlAEKLpy4kvGJ8+ZTknGE2GCnHKRzze4bhynmdj8tokuytY7U5t
I6kUkaEKTlG1ktgMSQuLSA8D1Bdq6wo9Ku6keeNCclRv4q7YXF62VSM8Gejy95NdpsYDVfEsChb8
XvfrSgNnLH/MysZXTQXdKbI4anUFT+AEm084+KxtB3C5OUHoc2/19007eYbsYF7F0bF06LlB9x4R
hoU6slKbJgT2llMd45B6Zl8ESg1ClFLWYrM6gydQwpDAsuL0Zt/BT7XgE/iwxl2SjXhjKT1myXK/
61i4FaPuBoGyeBXnuj3URYkNYBrcdqfqg8b5ARmm2EeObceItHlpienP9sFyDf8P4C9NzhPzMKnC
y16F30CL0V6tycFK2mMbqfuSv3Zxc4tOEhdvSldNoWKb5PvLxrl6BCwPheB0RGpIdMzNmFdhjnwz
FFFqP20gQTt/hmYo8cOrtnKCIixgBREF3qVAUePEV3i/V+N0wyG6m5uVZIOvnqrg80ABEJoB6Fle
wwbTOosKYCldoPc5dDVRTpn7egS9A+LaEQQ/DJfI+C5W5xGcd3jIxkF+dpbr3GqKfBjgVyZIwFhD
7WpG6ltKJ8lJrvqv3zhiLf0UK0NYKD3zqszxcuMdcrRDCdViULCgI9lk302HBJdNZFmcMwM9gRQu
paOtl6ZiADLHgjmxj/O6L7y2eU+10lUtyfrJ0MTMrl2j89rGRJLB1cPHSHmwnOuYPCINFsmu27LJ
FC7Dg1VapFSBZfVNMCs+clPdjGDkuezRt6T5Ge67l+dShrgkAE42ewaZE5T8AVFDHV8HnYvUiYIB
OewIOxuPkd/yZLxFg86Py7DLz15aQuGs1Uot6e0KsBFqVYom92MwG1+GOOcyW85zhJJgLiao5BAL
KfQSxdw0mRCdKFdx/8ya1649GhCK0ndQEGHlriCbec7dML23VWhIoY3QPFK+NyA8GiV/er0SPkaY
Zwb9ln7KMeDeeij4FNTZERk9CcjqrJ6MWJjV3EB13NBgxFl2MNgYNFPnX57UVb+JDvnl6Qo8pWIX
HcVS5V0/w5dhCrX+R0vCheLMbmTvravu6wRo+ZBTuyRGWKcNgIa6c6se4jrGs2ZJfNc5CBSY0IKB
jk4oaqhibMlyTc9RAAxHgiSGAummipMNmIX/eFm+wggeRKFJZGQG1h5ciT1eFVVotySdjArufGm+
ogi+QwGxQdd3GIw9636RPjPoezXh52C+/6kJLDhI0qNRFFGC2LZij7WZ5hZiH9JZW0gh75hDIcU1
dNvB0mWZkHP3BLCljRnGpsGyBVev29lc4yUK7cowg3h6NFLPpn686KGmAe4e2LUSt3G+h74iCotV
xIaVRbmK88yab2jL3M6J7i/P4KrZLdUX/0mpOYJt93REB+eEQSlG/lmWA3nJCA23YQYNqctI57Ej
HrTReIMGCzS+ohvx6y7Ka2UetYmg6CmroKG16zvjhrS627whzXoZ6pxlAV3f0DNYykvRVHnW88jb
Ss/swkLYOHna60Z9HF39vvLqI2rnMrfxh9fI45+arJfvV8r+61HyFVdYMA1XM3uyTOZR98k+5Ffz
XRvMt/3mXoNMOnW5W245/jWNXMd9MoPR61/arRLYvhlAknSXPmue5aq+41VXld8Fw4vx4/LM6MsX
XPpCYWfaVcUgVbZ84W28jZ/qFxrEnu07Ab7gWAcDktnzwXb1B9CexVvDlRK+nYcwX6dosfkTZzqr
oJbmIz4A6oyMvWjWk5buSXE3GTgpJMa9Eu5+BRMOoUTVo0qZAabnvkauDTOIIBemouSXbcL6kYXB
XEtc0qqZn5iesKGmoU/LJIHpLW9tBkdlA4UweuX24Y7KTsC1uTQsTcWbG/YvxF6/ziVaBsK+Uii2
VOWOiuGiv86detDnRb3P2VFW835ejIptdYonmHeZQAg9BfuGV2bfOhQvqDdF/Y7bn+dU18qESqSN
zb1WxhK/5neRC0SfB24OIAsXHMdYj0qc5SEsZryFsqKSOG4eBRqk+TJUUarfbFmdyppPJEt9CjKP
eP0Vn+edBMxZE1QDvC7bDOydVs9jKNmH50VUmMoTDDFd1Zh6rXdMwcnF2ONczj7nH32WvBNov7JJ
u9NqcqzN3FftAb1iUZDNL2jfkLjk8xIZ4SsEA0rzJMZnYKTDUHu1+dmE5X0xVhsN/YOJ/jwPEa4y
V4qSbFnP8ZSS/2naWsAXDCqrNLNwSsyCha6aBpRoM3mZtSszvaOjhCxzzYpOJ1xwfFXZ1w1tMVQV
2U5WQ0KD+gb/YbQbBNtZu6P93zifU0TB01WmkdJ2BmI2PaXNdiy8qCpcvDH6Xf+tpVEAEWOm/nmm
9athCS5vBNcJmRfUkX6rQOVIZDGXbCIFB2cXmtm2NQDaco7dCCQ8CljQ2zJB60gVGEb4XCqlO5fm
w+Wja83ZnU6n4AaUNqxrmzpwAwaEisZHkkFWp6NeHf+Tpvvkz7MyyzwiR0JRhQetGcFe5g7trrkK
04yKn0PXIxnjlhCV+WOOyF874DeMYCR6E/YaXXZAN6e7sJ2uSUcCVW8kt4u1gPx0NIJVmEkXqa0B
GLV9KIflUDI2Ze1RFNxeXqX/w6X8HpBgHkYTTmmkAInFtTfmXWAmL9bs63QLJStoKyxXeNObY98w
ZdWMq+fT0sZrg01WA6uw4M7ssdWqmUStN+Tm8E+RkXG7MFPsy5pC1IoXYf+g1KR9gXJu4/eMVwdi
1kPA0kKmxrQWBRBNR0+pRsC5oS7GfBLlGLnFE8ri1it64sfpUw1yB9wSCAloInkq+PUWIIZ0p1jL
hj3BCkezT7IWo6aM+6CZBCbA5vRbg3YR5rwVxuRjmMfOzLaNbr1R6I2qqPHsx+FK7X8qdrGB+e9z
9bujxR7ao7fGqGzTJHxoWAp1CiiuO7JGUdn8CLtLiesMRd/4ZkX9Zyz3A9vUyrFCEleV3QVkSMIG
cyCdl8YFkGwn8ioalPVTpb5GTRxU4MW5bPyrrvFk1YVdFiGBRSBMjDx8vukYuEM8NBGDmbl2CzPx
FP6iJc+XEVcj3NPFF7YboheFzha2m0m3qblXeIBufCW1vJBBteLemZBf4q4EdFmdSxYnuGIHqru8
o5hTo76nHNZkHvP2JZ+1oAUpYsk6ly8pw/vJdplzgCCfBH81QAOlronHYfSXib3TjTGFtO2S1jO1
Kxx43mBxF0pFc3qDbV6zdztq0fP+oI2eNTwNzsFS0ewqU5LV1y3r91cIU0+yideDjq+gt7fWG5p3
tsxP9yhsVl3idYje3MFX95X3vXZj9yeeC9VN5iubPHD8+e3yjKyejScTIiyI1sw9g8dpvVEB6b4+
vCOJAb27cvK52uxN0vojN2U1kqt3SXKCKji5PIqcuNWAynzqlps4dv95d24SN/wR4xqJ4n9MALRD
XLR1ootrr+xG2YVbZgiC60v0IqtyKJV4GXPReOwNsV/VMtUeY4lCz83934V2hI7KCgnwNDeBAiay
IuA7HYJ31v4TOvWfpmv8mLwoqF9CxbX9ZF8e+qBzURDxZjx817xkU+1RKeFnvnwTSuxPzEfxtjPs
fvmsaNTAns9qy9yEWax5VcTGb0pvaw8ayAwGjw5xd2h5gkbetEj4P0RLCaRJw8n5BBtMeuxbzblW
u8Lu3Kh0yHQ/j2H3VvVZc6X1bYj2NGq2DyjR5pspTtFQog+Z41cObrZdMiqQi6xrh7tx3IRRADHt
5hClZrcDaalxrKB87qqNot2PKrcekX1IkKyllOzCuLZfinYIDxmLpshFcS33saWQ8TaG+aakTr5N
ldHZtmVbBY2ioC3Y5uVVgUY9H8lllJgVrPuWV9NwCC0n9ka9qZBBd+zyOreJc1uhDfcD6nb2dcHn
mkOt29ZTX616am1Ck5QHIx6zjRlS1S9Rc+pC9Icgxdsab0mX8bsKpl34EIev8Q49l/7cFfGTkvaW
i8ZW+67L+wlEQ4Tx1rXmWdt1tW2ic6+brO8qJvAYN1HZIUPI1cgbnFo13MaJxx2qDsM9RG8omGtT
6Pdwx2HP9txPT6Dea+7scYxvWxV0YKjX1fYNkp9BPvTqz6TRUfhcMfWt73Rn35cxfjG0WbGpJ9pA
nHvSuj3DY9Qhyoh6r4ZDZPh4nbK/9WrfXcfNZNV+06jlj3CGdH0YWzxcmq6MnWYXNYobo5yRA0cR
neXqceeUG6SyCHdZGJoFHpsyPrp4DtIn10518OKNbXRPQh2S6lWdhzetY+l3uKjHhms1dvFOWRS2
YJmMwNfSUqag8K6hzk4lJblTw6w7xIWhXDtWl3derYLvnVnh9NNqLeJVc1p228sO8lf6/NIeFm6a
ZEamMFOxWfTr5AGx4Hvq32WH0P8OAomtflvtE/9lONL9tIldiMhK0BcPcQldCHeKuK2cfvGU9vaT
I6m2ix/BZzLfl67+Ngd2kN6j6ZNe0dvwhi5+U9blvxqYOOghhvIyHmHF56cpx7YmUYbRdxVxu6m5
tshsByEfPorU/p4xfkVLLJpZTfvLQ1+PyRdKaGw5kIKIZ3XSGLSoR7DE51q7CQ0wO1a285HFDdkw
o8fJYCkIOhWkZdW8SVxFQyKpqkpJomE5i88W4OQrhLOadqyyVbx7eXiTugmVcUuU/VxsIaDuXx7v
qlM+ARJO4h6lqwoe11qPNxzpXp71bp2GV6aqvPHEdnspf9xqBIjSYCjag30UVaDCpUfJM8ccCWgq
u+Fo4MSZbJ/RRw2+uYtwtfH78TqVseevjRLUBAtfDsJdXJEx3SdXDtJNOs8XakyVfZYU57z5YjHT
tfmLKaukWR8fMnGWbthgyxQv4lEMIe+WYUYt9Ska0Wl/NNEsrXDfRrEaJZuk8RNNJjS9FliAxVxD
i7+BKgnxsaJ3kqjuu7KFMypR4Joe4y4JalzPL1vLKgzaXyFI8asTSPALEZ+Kpg8RSFfzjmWOaynX
evfzMsZywRFN3zzBEC5AuPtC6VEHRkTrZqOxrt83WRQGl1HWNtgpyjLSE4sIp8ngjQaUfkDzZ9a4
A9pNBt1nYyS5ZK0bhIGkDJ7M8fQndp4lVlmnigIoc2DBPCDMxhliN7PXtNUehGGWWyLPFjPbJ7Uh
c+VrK4YePpRaLyRymtgYhNtxhDrsDqSwKIRAG2iiWq4R9ZIsypq/xo7+d4iCu5o1J+PNgItkplxh
s/mgcn1F58K3VMnftRCbPCdu3cle6NZnlljLgxl6FWH/XxfRzHBbQItr69VsFxpupm17kDbr3qx7
1jy6jQYdaxkb+9qEon4GYqOgLMFbneAwCZ8U9I9gqI7xYMJeigma55JDaBUDBWsWGgnxP1H5ZSya
2alqjCu3omOjb/W+3tX1P5d3wOpJB13Pf1GEjZZ2Nsu7ASgJek61KcYxlj00ENVqie1BhK33CsYg
vTb4AzOfHFYqf3H2nH7AMg2ne7BG42lVIMrosunVGpF+m5PvilHvVAicsk52AV7d8ifjFYzULLR+
6EOMt4y3Xf+cjC9d8txzyVZYKZ1B4hJ99eiGdvD8RAWjDIu40CqO2GXm2Y9ZtX+AeSUwaeYabXTV
k+99A+FtcDG53EgORC9cu8gSFwq2g+tYcerW44/a1q4TyFiTThZXrF28Tz7OFq6GJbW6JAox5cPs
NslxtrccslVm66UqxE9kvCXrdozOUbQtUBvdkF8XWEfffxgtUwF9CrcuNZ8p1Z6UpSRZvOp9lu7R
/4URDHkk2gCFKsCk/UtX3/I59SeysXMbdEbgZ0DWWEagLhuYYLlTp4VN3ANRLWavs6PctVF0XHVj
I4nEZUCCzUaxVROtXWaQfsvMmxEKJTXoRy97gtX5Q3HlUs6P2l+R1JnQrE4WwW5o7+Lyk70M6U00
pX4bfqBLEQeU2+IqdhlydS+C3d/W0CaNfLMQkOU151aoV/A95sZubEi1Q8breuLa5jLO6vyhGtYE
xR90k0S6sAyB3wxSX5y9qJqeyT5Gzg/MicFllNXw8gRFWKXCXgi0ZkxgY9ZXJXqPNlGnvNHOnl1d
5/dVBFbBy4jnrFl4hzk91wXIsXOywap63NCU7x13G3oV4/HMDhtP0fDcZLiIqS3mq2mgx+9RM4Lc
n0qKO9fW8PQThJNwNOI8T2N8Am0KX43NTUYeJjLeMX5/ebBn04saJrSZ4DQEPxckcZdFPj0n5j4E
eyL69ibQgrlhpvoozTnYSXU1Kt2PMuF/HLH9AoTRLNW/6OkRrBO9OnSM7IUxRGHwwq3qDwa/gsqq
T+fJZ40DFq0COuPDFsoh/8PZdfXIrTPLXySAVCRfFSbtbA5e+0VYe70SlXP69bdk4H6e4Qgj+Bz4
+MXAtJiaze7qqrW2wfnHz+Lf2TiaFHWGHh6AjyXjEJpEI9EEjouh427Vk51C+MYi0MsxjI3Saq+T
6MF9AdEc9aUrgpWy8+wrL6wDnjh/Aej45UaODO0BEzQO0Xod/OxDAGvqNXTixbbB+ABVQIeehfcR
PMD5aiZdMJRa54Ml0Pf0cF/SmyHz2uz9+p65jA0lM1ICBTK1CqqhmEbyVqhe8Kr9JN9HF6RkemCP
2+vGLryMZEu654YspI0RwFZn7fGAsEV5z9naiZ9/RF4ZPLzw+gH0DYhc6RTU1SSmqgYBa2YMG3Tb
FDby2dSxGjpu4Q1iOzP62E3yGKD4qBnuIOaATCiuxkOdto9dM41rXzRPofRFSA9A7xVIRsO8kIWY
oh4v4BadlmMZe6BdQ5WW2n7b3Vgl6jlqtbN4cYeeoe1o+LehFTyG5b+Cl+aJN0AFif4A/C23rGrC
73XIfIA1Qv0CX6idsjufKA8t78FIOqzcWZcB8x9rCOpmPh88OaRl1roa5NUzl09B8dqAkuCR+xrw
aGVefu+EGW3AJnDfBJN1p2rkNmKK5UZTvHJA/6yzNOvzUwsPcAr/BCWG8/PjGywcOj8EkUlh9nhI
dqlGkJVK9ReFR6qLVHAFuN4QZ+ENlBpwyEQUI3kH2Pi0t6yoehm0uJ3sRrH0D9Yh6Ror2oQbRE/j
AynHLAR2B79k141Zv+RcULfwC6RN66wZvWAy01fVbNDh2uT0hTS68lVmdbnlkaK+Gb5f7pJmTN0o
1KdjKPQUTKO+D9gF0uwPLfL8//y+RakXJet5JkC3gpTS+WwQYZFupAJHT51ctFMA1PXDn9bE4i4P
+LkVKcL0eZYaRQIrQrsJo+cWiIR4dK47kUu/CBu456D+w8D+I7dgFVWa+xOHjRLIjQkCsqD3Aet8
CCqz64Yur9NzQ/Mb4eQ6jXnW+AD344JRoRum/ArKW655U2WXa9iei8ByTjmAAkezVIpErtxwr/ht
gqILXBao5ozsvhNuYz13+R2OSpy7VrryDrh43OB8zlEs6F3AgwGIsDSwAfA4tcsSYMUh2KpaD5nx
qwFla0wru2XaZliTrVn0CCD50eYO/xkoLFlEcUXvWwvPZ3QlcPaIBoms/ZZZL2H30fJHASI63Df1
GkTgcjdinNgpeFLNqBGZWKBP1NGwEjCWoU62G6iPCCW+Nyt9ZTqXR8c4R+oIZM8XmdoIigBVP/Nf
5X4PCZuf9Qii/puJ20hrMt1TrUMHmehiLWa/3DUYHkcaEx17oEmVnyNMbyzfRLOEYzavU/s8FCjP
HRvFjpVXUu3oGnHKJQII2wYAWIKMrQ7tQplpus3bIoUoB8iumte0cwfNIbHrC6+JbSt61xL02eyo
eceK7fVzuBRqndqVzmGkhpnSM4yT1c1WWMOuH9fUqS6POoaGFgBMJrp4LtgKq6Zv1CTDCkIJvqj3
Zb8by3SWIQJAf+URubQpT01J8VacB0gBgPPCYUGD9npzx4zEJmmyuT5payOS/H0QQb61CmHGp0gp
Dg9D/M7T3PHHz3AVMbHkTyBNgFwfh0NBLercn8wslnXWN7hpITnHn3jEbW48Vv5zixYHc43AUl3a
DyY8CV6pYPcyZWdCSwWpIW0O8CAL01CbF8/qhJXzlPKx9t8gzK7ot23wMeZOynYaKCCKuxDtIzTa
su6G6J+VUtpp8ZxMu8x0RZY+/fvUn36ftF/NstZiI0DgASR8ROxu3FTWo1b/bMRKiHNZ/MSJhDuF
zDnqJ3Bx0hNBq1hNQwMzUeGGysQ2GcH2bJchGkrix9Ic3ZAi29tkXpLDsyc/CtTtfScpfxnaIR7e
MjbY5uAQ83E9mT/vLzn6Ov00aZu3KpoRhnkSyvRmJCkm30PhAGUrjb9E6cZE/Sre5YqbBKmb/QeS
NGSeYR7yC0h6y4+zsgQDE8rsCeCIBKgJSNwDAEBWDvKS+z01Mscpp+FBXfAM+qy4Xej3prGNZmul
Gy186Y1d6t+ra0n8y7AHa30yJukKLcvRCATYAxzTQH+Saeva3QDRT7727FxyHCD3QWrWRHSFWsz5
sJC2x5bL4W21uINg676ankI8W3T6kax1ky34DVyXf2SJIJZxUfCBrjBgKzpMiejZDCqo4QK9nd8H
1I41tPquhHML63VmTVqvPlKDRJn5BuNoP5U5JLpDED3otqnaqf5Dg+gvFJuve4IFX39mUlqzCDrO
mdHBpFppHmlat89vydrGWFiwMyOSu5n6KPKrmRUy6FO7TA6IgzGtNgNOcA1trC6uGM4TalLgHQOA
+nxzpFmkJ/o4z2HyLIZ9L+6aTAOMxjUCT89eRKQ7IRo2s09hHv1pZ2mV2+sopJG5gQSU9U2wqXy0
7LQehBqBIga4qNsgooh1Ow/ve/7vlyAqQ38/V5oa+Mc2UwV+vwIMgwOuRqutVf7sFeZZn9eX+rKc
AbmcU1vz9jtxBxWD5N80Ryl++TM33Fr5JsDNxhs7Dvdk9CqxKbQjp56aPzTmIR0zp1SfuPGepOG2
WLuCLttQzr4GpbHzr6lJ4veE4Gs4phnUxcGtgUb5mNh1tzezwPb797YatobxkKVuP/wH+kNMxv+4
PeWCo4KcQI3q3DwZDwN/UScAqPLDEK5cgIvn668ZudlGmXyF1wJmsvpdVL0bFLuszFYO8ZLfOM3e
SH6jgAgBtI+RvdHYvht/m92LqoHW8VAGP3O2EWS7spFmByvdnNBTw2MQHH8Mob0UuXV8CoeeGngr
VcIBCDcRr1buJf5h0Cd0gn3TkFJpEOKsDPPPmlzYhQgsEo6oEqNMfL5lrFQZKz830Spv12/tR+pp
PzU3/MwBnbPFvort4BOlz2/NLbsZV2wvrCMUf6BTAzQIFIX/xDknZyeumtK3QMs6M6ox5qbNthu8
69O6sIrATFN0fBALSvZEOp5FahVDKRRcn6VAJQrNQVtA2kBJZxvChS+K1uhtF+7rU4N/8q4nYzLV
rKLF4GPb6JGdRGiBEvupPUbaSh58ae5OBvbncXpipyOQf9VTjveEEgCViGTSgKad/7BAp0ZUaW8U
rZFl8NxOCPkx7jsa/9ZXK2WShXsMgr2gHJ7pYLETpLslNpUp1WLsP3AFHuu8dbQSXQq98PJZMbGL
VuZt4So7MyfdDULBE0Ih2HOJ+hkDoCZUaieKV7IDw1yu6TCuWZO2X2W0KMtmsKaabhV9QMzF1qvd
ELuG+hi3X9f3+sI1jczVzIYEZhZc1HLq0zISXgIlFjs3ILzcdpvkJd+Oh2pfe2zPHeVVOPp9cIQc
2p3yAwS4XrGNji4cjl17gXv9Wy635/mnSNNMiG9mraVAobYu8dg4NHoHGM/KPX951mAEPAFICALa
ddEfZEwpKkEDxquCLlJv3RLNwKn1ZCn764O5dCKwM7PsQEwOdXQ5/ImmICeFgB1Kv2LLQxprKr+p
WWR35mNq9U5orFxwlxD1OW17YlGaPryrI+r7sKjd/xCO9l57z+iJ27beyy9uT+/i6Vdae8IBPEsA
OGTrrjgWdnLIn4PN5GkeUnvbtQLL5Tk9/yRpKyekz+mYzpPteyA46fihbr5zw83WuqAXSlOnlgAk
krwOJ0Wfzdt4AsIISV7fFxur8YNbsAxFG8FTA5FTlX/qoRk8hZSFW7Pl8cv1Nb/kHDhbAqhZnH8F
GWnQ9ya+oncqvBrQVs+95mdC7IfRLcA5IHBsbpSdtXJwFqdZh24MmzsxwDV2btaveKWlBNnnpryt
oQKSqI/M+j4YblmteMLFXX1iaT5dJzdIakSkyuY8d9yDehGtWyBaIVCfyPVd2H/r9Ee9WWltWzyv
JxYlV890H3q4Gixq1jbvvUm1UI6494v/UInCDvpb9ZCpmPUhzIZxrkcQyxEm2orQPwTSR+QCqvbL
15+IeBn4HaRqru+Z5bX7W2yRNq4fkCgws3l81AWJul0pDyb3Mu6RfiX3vOhe/w5QLoLToIIAcw5L
iu4BPttPD3R8vz6Y5WN4YkO6/KmiFGgGC6GzMit0516KZHYz1R73BUQzXrvIVsZ9t6aYvDAyE2ws
SOAjwYX8lrRHohDoSxYLxPbR0aIPifGe/nvEgezhiQnJuQrAFqN+RI4qzh4a9aHqXssc/Rb3arvi
xhdSlueWJJ85lEDdoESIh+h7/KE7VWYndveG/pFNcNTu7LJ3dDv8OCDmua8PWmR/fZEfyUr+4w+E
9TzAn5OlKADingRhm1wYH8HewoYWRWBKQWBh61t2IB9lYsdv+Ta5yUJnOgxfQ71RV4LHhdNwZlfy
L2WLJKXVwS7zHxLyHJUOY44Ohx6Nu3/fqmempE0DXmhmFSbmmSVfjfJu/g57tLGMdt3e0vKNRreB
v9avteDLzkxKmyhRdD1jEUaHdFJP3yeyrfgxW6v1zL9ybe2kDdSNcT2NDAPj9HPsPjTF9flTGT4l
YuerKz5lcUQM7KTgt55zqNIDlLR9HfY9Mo06EgUdqnKAQQbJUVtDgC6e8BM7+vm9E/edqsUN7ATT
vWq4fvHSrcUq80/I04YNDw8y58kNOWDLGhbmqg8pC2DowOj6pa1lmpcNMAJtZgIAlPys1BiyA9YE
Sc2AaqCDUZ+nVW7HRRNgGZ8rUwB2ySArNP4ZPQY9e6nPvHgyIQ11/dQsrfdMY/7/BiT/HjZUHaYs
BSt3+khQTFfjeyt5CtfCuaXlPjUjbasqKjvcVBhHWO+n7M0q7chfOf9LnubUhLSjwqAO0PqHkbD8
TRHfwezMFCTgxthO1thZF1cFzDyMAZ6lUhmyy2K9pzVBfc0QQPIXTp2uQVrXLEiDiRGs5PlcVW5w
JSAPVBgrUdjigpwMYf73k7ivagrk8DhgAEr4KvQXbRycqF9ZkUUbUBKaFc2Q9JNLg4E/ZWU8oASf
D/eK4rL8qKVf17fvQvg6y2z/z8S8vU+GkVRBHesFTBTjXcPslrs68FzFbans2qJ00W+6cl6WfLHK
gDhE7QL6IfI9CnQDRVkeWcdw3JRm7ao5nlyjq5hH+OdylT1zcVOfmJPG1xg8hLo8zLHq2NOdsN4s
zR2rHdgdr0/k8lr9HZd0efYdKzsxwVA7/DCjbQk6e31lyy2OBUWsWZdsrhRL1xgreQqRGSTkteKl
L15FuNcDQPGeo2gl4loxZEkReNn2bZqWcPxk3HXpC6LWpHA64LLMf+30AnRH/TsiuWMuUBmAhQC8
OWb4TUlA+VkJj68Bzxc9NIdmAvTXoVoj7zgCJYsImsrY4iDxhVQWWqBIC5nIlQhx0eOcmJF2Gm2i
iIYBzKjkUVHey7U+lqWXxCw2iyVmQK4gsD8/qnlkRpk/AwXKKUXnd3jDotjVhLpDP/sN6e+GLAOW
RM1KUPLUK52iCyURZAkMoNutOQaG6NS58SjThMWaCa7ojt6kW6R8XaLYKNyCFsUGYVxkDysm/9Qf
5PDj1OTsSU5cEzxFC7YhmFS32V48vWR7EFjQb9wp3eIL2YNteEcf6Q/NUdDxYSuf18/z0q4Bq5vG
DWig4Y80242Wcm3KcNgGdp+jp9KIdr0CzNf+upkltwEcxhw/IDOLbuDzQYZNp001wwnI6Vb1f3fj
/Yhe5+s2FiBWcxPZ/4wY0nlG91gLhW8YaQsHEBoXzf++9V23ttxwwDM4ZU8RCAWSlcO9dCBOrUqp
n2DUULSdrdbZjUCfVaF/uz6uxSWycBBwttFVIucnKhV9w1OBA9GA4KN1dHTgbEGCopZOacVm4xhQ
Jkjd6zaX7ksNyEkK5Dx0C+XIZdAmEA+iP9/xGz0bbSgXRqD5KpTSsUTDtkavgrC/LsSt0vjI7Y0p
3V7/gMUN83fQurSWKCDXMZsHXeYfqbUv2fe23Vw3sexpTmxIK1eiga0sJtig5h5cJjY68wA+eUia
hwkp4tp3cwVsXN51q0uXDhrhIZuHO2EukZ+fhCRRmNYmMKojlEo0r8Sh83liK8mbmq0EVos7Z64Q
IsOPLD+ZJ/nEtZBUazvOW5TMKuGCWAEEmE1ph4mKOHGVEWZxxU6MzR9zYmzKs8QfSkjDkOJh1N2m
f43Zyootzh0HN+NM+YzSheRFFLSDJ1nSY8HKDIrYim2xDzysgcGDullorPiTxTPw15rM/FKaZQMM
DAY0CpCss+9T9R7w6THNyA3JGGIFdAnoayDDyxsI1/dMlQvtKGDXDEMaYx6huR5RSe5k42bQ79Hh
3IFeBRw/TgeWhPYWvqxlX6yqbMitutRYe1FcLONsH7IVbC7vUpVL9n0lg2xV0wEWpx568UsvH8Ng
5c65BIme2bjI2Y+W4RtmBRs11x/R1GWnre4M5FdkQMMqUneayH40wfg9ahVbbem+iNeUpy/Cc+kL
pKMPYqnGTBi+YAZZckAb6vquCJsbsxlcA9H5KFb13+eb9Oyeh0lqgqgBU7vQ8FAmc6cA1XNHKQD8
3ypoYH9vp5kohYx98xQaXfFYEsVIN6pRgFfGN6wgONJAj3dWkXfapk10cog469ce3Rc3GL5sjriQ
zJmBrXLjhzl0+ZBregaSOmOrTGxTiH+OGmcTJpqw0KyxgP7szDQeLVz5aJUN9qXKHLWrV66sC2c3
mwAlgIls0Rz/SpEMaceSTyhBO0Wa7tQysJXhWAkVugz/TneAa5FCKRawNDx+L+Yrj5IYusVgSY0g
OQcBqpwfjPwxWLsqlkaEdA5YDhA3AY0gXRXoudVrYDGwLim5oeQXKctdPRCI3RnKyq20eCQRbSOA
Ar55xlmce28VneJ6aMUzGvbO718HY7JJuKNJ7KT5vZK/mu1NaxzS7jU0V557S0fx1LIU/3aZWomw
SnK8wm6t8pZme5UqjqHdWeErnVZuxMsYEbtkpm/A80JD86MsxhzpYZCOJAcdOAAEeq4+jd0L7wov
CPJNETV2o/W3hMRHprBDTf3v1y//pbGCT4Sr0EwENvnPKpzckSDOM9pyyHIHdeO30QhtNdc2PGJO
WJF3bNabJtBXjsXyiBlOn2oCqQKx3POVVYZRC/0AIx5i42VQyUEZqTvQBqU8MziatLfHmB9IoTmG
/5nq/6G5Fm4Pcw20BsqUlnyhaH5Ira7BacnrIyvspt6zHs29aGJHIolxj/Et9zeJBqkA6F6gl2Vt
yedQUXa8gIDPKHC8ilX59V1x4dctgWPooz1NQVhmoA1V+QrhG0xll4x73b8deuffVxpqLBoakAC5
RrR3PusQiQfL5HzBoOEvOsZNlULOrSlukdt4nlpxZ0U+KJ95s4KPWXIZHJ0D0EwG/vJCSIJqVZYI
8Dw5eoksQAv5MHO8F0NvExqsVAAugjFEBzMJC6AHBlRmZTIUv9ArYuVope2MX7xut2hfdJu8tnlT
7S0Uwa/P52WwPptDQQqyfDCKevf5hEJutG3juTsBoc/zAAo7pqZOTmKPshId7w8dJ07X+puArinT
LMzpmWVpKZXcjMpegeXaf+j9yGmyCtF6sEGLyNpZVS+3Kkzh8tLBHjAL0Z4PUhnBVMZT+Idm0g66
iGzc/MdQCVytqLw41dGREG5y9jSZ4c3Um9uarJGFLQ52hnbPjRpzu/b5F2QTqObCDIOdlB+NcVsr
6ElqniBw8e/nA8hxExk+gHEglSaNtGWpX+NMIsyl7aFinQdXDdgd/aVkzU5Jhz0eE9uVLbS4YwFd
xJsWbYFEzizphWVlTIHNWOyNfCeMAw22VbLTCbRQduHkptY3QzlmfKNGrwqevU2/M6z7di3FtXAL
gBQYpPZwyHO7rxRitxofQmXEd0SQTou3uvZiGbes8p04vOGJsbk+7MUV/WtNzop0w1iKqIT/z/LO
aci3sg7dYUC/z5rLW5pelSHA+0OchZTW+dbx0UnXt+0EChQCWj9FOBFvnzJa3IRa/DTw6vH6uJZC
FjwFQXiBfB2632W/XpOBCAjU58ACjpBWLeyi3oDEyNaL2yx1oKHpiyc/exNMOIBwXDeuLxzUU9vz
QT65yOOup6SCdhs6gQNn8qMjDddYCxceYqgeoLHcRA1BB+T13ERXF0XIfAYCZiDRWdQ6BhkRBYr9
9ZEskF+AmACX88xdBPlDuTpptLrRgWYK7q3i+VYEoQ4i/hQ9nyzgbmcMyRbNYGCRM2EcYLZ6BFQ1
DEYEhoHxquCy2Xd5Oq54woW9NDOZ4H/A0uHtJTcENLWejhYeS3lct6aDR5B/ZGEMJk6uJojtrUqL
bwzFj9a4VOazJwULqDggRAORFzGJXBMwRWy2OdILUN7y1OquN0tXnUwAEwsnYR9pDfr+tQVYcPpn
JqWFFm3G+26ASYsNblm88oo4ZEg9XYkf0ByBpgfI3yKyGexEJduEc6f31ZWyzmWXGK5XY/5DZ8lb
QMvPd1s6IkiLWhymShN2lyAZBg3t0vjstOZGJ6njx7jw9A8uTOSOqq3eQqiNZjuRPlTM3MVGY/vg
do1MceMzcxuqij0UqwnepVNnQO1E1/DEQ4pE2hVd3UbByHHqso4hmju08Xvk26h0+XXwGunFXhfv
tAb0HczPKrolo6gCIfNay/fSwcRxnJtpkakx5KsLBwAt8hMCH6EpjSN0OuwqI80cra5WnkbLlvDO
ZMA74w0o7QwKOGzSzimDSFd3jIa7uks8M7FWLsalG8JC6/MMfAe3lOwBBqIpYNRNC4eFyAzWkBD9
FHm+0dfY3hY9NgBESH6irRyUKNImy0ZhRE1UFk5e+r7qhYKkG4NUDQI3BRgxNlrfaEvpLkUn5rG2
anpkZkVv9KyA6iDI91ZukIVx46lL0U+Aeib+m53QiRPHW6yroglEXYkY30WCmpxS3TYK2bN6rWFu
MXxFExvue+T0ZoqPc1u5UgBr5aMwUVd2J45+/tkqX2rjWfq7oW6RzkRx+Lpjvywszem7E5Pz8E+G
J6IWbMcxTEIGy62+ISHy9BPcjHjb2u0NWkHth0P4G/wejuWmK+5kYWbPTEszO4ZFVfOoK5wo+14S
oOcT6Nrc91qz8ipYuCbO7MyR1skQ/dQned3CjqImoBBSnJgPjjLUe4iH25oSrkzpUuB2OqNS4NZr
6JsQPWY0ad6narCn4rkXT0Rxcx/IobXGNPQ14POlywg5CgQ5aKaHopl8C05RGlmZhtANmTWrBYPg
MFTbukQhzYNnMA9Vo5aaF3CLb8a0qd5IUakPisFH7dBYKdDefUGHjRlraMxpkX8LNvo0jo/qmAPq
qk2aljzAyZZbIKh1ayf8ePiI6ZADAzsGmhdOAbx9wIL4pi5507tqFeogtjC7PPQGQ6kOCUGFRMyn
U8tUX3HSltBP3pB6p9Z9PLok5YpwuzDKLKcefHZnKGVk2JSy4kELdPJSqjR5N0jKCJi22ITHI9iv
iaML6qt2mDfRvk17Dc+hkccutcIK38Dau87yNQMKVErwQStRuEimV89aqQGajBJg77VRQ36g1gmX
phNhQk0tBfnbxghL9RD0+ZDaTTFXmEFAboSgdVfSfQH3AoFTmuguUHRkx0sVAOAmadUJveMDCjTR
kJXwwGTsDn0ccsg7BBH7zCmaUcbW4l9xUNB9qnEB8jUyujwBy/YBeiXg5mjGDvOWY5LtoI7ABlda
bQtihMb0nZbo6e+yGNtbEzyVtUPjyG83wm9D0G9XkfGVcr/5oKIZmQPNjOoXkJLZcy7yybeNEny/
DVP4V2Jgep+s3AruKjqgfTQYk1yzexDH6M1Uel2Fhlbcabg6e/S+d5mvDk5YNPu0aaPD1PfZHvlT
dU+agX2UQwFOFjUL03xT1dhhSjVo2cEwRi29zYyceSo0KgO3StrsRss7/5aohVLtxoxaAVSFiQLS
dexdaESr+btajT6Ixjjwu041TiUE+CyD54/FEIU3ZjVquoMqXDnZ2VCWqOx3eQ1xvDgMNlHY13eK
MdFnvRoEOBbLbgIbuZar9KEwuqzw2p62AWqQlXYcerX2NLytfnZ8BIWOaWYGarGqma68XBdvMeTK
wZs7e/MLnpKqarB70gK3MpmZmbZheav232Nxp6EgFO20/Kua3FE7mmCsu+7Sl0zjsYzUIeO4RsFf
de7v8q7hZR0jAGqEcay77s4IPmOwXhpxsVVhDgJ0m1ztb0r09tYAmjT6WhfNggsEsQ66DQD9BEOQ
XJ7KFDKlIUJkp1WorTpb49j2Ok4lcUKRba4Pd8G7a0BLmgixVHBcy5lLqiRGTRsFmcvWNs27IjUd
Ue9G/8XX1lRxl4aFnNnMEDsXZ+VkVjH2cJsl2P79WkeWtNTzAyVDm9jAOoEBH16kdaeAxtC2as2+
X1nXhevyLBCRrrFEAchVMRGIlEO5Y6UBIXAsMVpyA+3h+pQujBOE3TpHhh+N2ZBPOd9A2jDyio1g
sIq6zPPBw+SqSv6sDL0XWanH0Ns2DGtNjgtR+5lNKQ6xQNgYdhFsJm1vZ5WGgP35+qgW4mRQliEi
x7MAZXUZMeYXXOj1WKP0Y4C/JwNafaggj7DCj7Y4d3+tyE/DLIzabupbUPe3HJeq8iZiCJ5kpqNY
ycYK9G0XKNt/HhgaxoFbxGEDd7+8XI021gI6fLjGwOdQkxaBhr9PBP33cA18UuArhUI1sjdy2rFB
BYIVIcQ3Itp4lbED4Rgiqhc0q10fztIrE31qeDbhiCFwk73HCF5irQhEAVmkvn8vh9hCDn6EXJzT
dAmUF9BCha8Io3icbLPXfdMeEYT88Lu2K6H7GMTHLKDWTVh3fBcGZuj5fhHchKJXPKonHXKVtRn7
btz0+cOQmKy01apDU8r1YSzlCE62m5x4yhtwLU8x2AIA5zOTB+Z/qcNeQOw1eQjTZ7P7fd3conc4
2XdzlHgS5EaNUNHiBXOhf8uGHQDLU/WmrzWfLp7SEyvauRVhIMWtzbu7spBO6yNkeeJwrQ956RmE
fYbcigoIBxzQ/BUnY+GdyAzSVtCbNJFeDSeAUUA8M/0Itcym4Y8+ncVaU52uBO4LDuLMrOT24jpL
1SqC2dbovSIFjHncJu2KkaUZJBDYgIA3AcGX/MRrEq0eO4LXbYfCXqCF93Gw1iO0ZkJypTSvcFcG
MJGmMc6GHz6qzZqk3MJcwdFQVNFB1jSX7M6XqILqTJfUQKszUjxltfIR+Mkm9YuVx/fSITo1I+3q
ViSV2TCYmRGryX3epIggbsEKlXBP676l5oorXQgmMCwMCSSpM0WOtAXSEuWW1EAarxmhE5U399Gs
YDToB0iggj1vTaZs0RzDb4JfdIYjSOaiySzNluJl6qM8RafEM0rTVQuQLmnhbbHWc7x0NQG08z9r
0r4ou2FQohHWKuV+6mtbVT/r+LYxNiFK2hCBuu6QlpaOmsAIAZLArQtGKT0W6hT2E6yZv3XL49Z2
6L+S6IX3vlu2nwOg9dcNLk2mgZIUkuHoqUZO/3xL6tqAQmMQl2CHGTwj98GTkOiD3caRM4bW6LRm
+/O6xaVDAKwOBxAICA9NJodKwyHnuVWgaJ0HNh3M+yAwtlC+Cv/DyPDwmTn6ELqYMhszG0dL4Kxl
ICfxuukGErVgG/XCCs+eNWTZ0iSeZLblIEnzkfqdEgSZVvWeE2Ln4nU00THi78a1AtfF7OkM2AYI
y4O1HxTTcoFrKrgZE4UnIMyowZvx2FrbQi2960v0Zw3OsiOwgocBwKkEjwQA9c53hdmCOizVAJxm
nTt6+m3oqnvNzW7GTeIyd4KwOQpdjp2j8J+72db9ODjMW6m3LxCinH/E7LFPLjRhIRuukxE5gC1K
NMOG/uQ3vlvfin2+57fMLj/j30fVju8Llz1dn4CLy0Aav+Ri6MTCKq4wfgN3KZK4trbWmPNnCq9N
seRXtBKVWUYxOiRLgFPVf/yINub3X8aB3U87SJ89NkfxI33MX5q76acpIAjsUM//uD7Oi40rjXP+
95Mptib0axENH1GlThk9RGRDtV2aHvNxrdJ/WQuTTEkPsSAhGXA0MGXZyXckI8zBLn6mr8fuTfli
O/2picGWcH10i6uIaNhCjh/YFPleirMhG9lI0ChEUdZqOSSNf123cKlVOY/qxIS8ikKQTJlgIger
1n1pi3TbuADP3r9Elv2L2OGX+fINmAbuVB5ksVxw+bDQRhLqp3nX3kTKis+bzcmbCkAO8D6roONA
HHi+nnEfWXgFaEBA04PaHzLdG9lXjlf2Pw8bUBHIK+FvdFsBrHdux0jSdhSEY/NGIt/wFkI9Wcer
ybYywwxci4fsFhWI8A5Klm3uVnla3vV9AtKyCWIiSaqm+davqBIh8dSCodX0k2dVYeVRjYZhtFUd
j3V0VBjiR933tW9HeaQIzxRiVNG6JIznhCtR5SS1au6jui5n1AhV1pguLy5jZBNBLg/udwCNgH2U
vKA/Qs6pqjBK8EkSD09739HrWtn3zWywBM20qvb61hhbEOx3JVuJBS5dPczPz1MKkllcldLhBKFJ
L+IiSKEYr5abxoqDdzZqeOD51Vo6aNEUR/ILeQvEphc9CTyiUQY5X+QRutG2aCb2YWFCZRZaxit7
Z8kUVg7bE4qMwEBLWycqNCXvkxoh6VjUNzkzi0cVEj8/WaGBOWlln6oX5wHJSHQCAHSp4mUscxoN
okEzdYH6b+9kL1Cu3AGCTN0592TXeIQdG8/fxMdgy1zDSzw4om/Zdq15bGHAZ98gOT4at00f9PiG
LjoaxltofY+z/zCpZzakSR1jErQ5g40pu/fb+yrcROL5+lxeOtOzqdSkrpFqmOpGmWACdY4Npclu
DNdgxksm+Byv6fgfnZ3zTJ7eRr2elboPE0pkbYRpPfRZvDKKyx4AlGFPbUgOu2uqJGsU2Ci9JPSi
h/SVHcleDTx64NvQBtRlWluctWFJ57gWVoiMM0wmE0JQpI+7lezZH8bdc7d/PihpiwVQAMuV2UJ1
tJ5DsF1CKNl40l3TTje9W7udw+6tQ+aQlSL6AuniuWFp30FtVQBwhcCXPSYPnUsRMH43btQH4bC9
5SUwz9/oW3frO4Z7fTtePMvmdUQFDdhTjhtIfgSaRtc0ooRlMwfkNHuJ3nNIVxmDC8JoMvy8bmzh
IsC7FnB0FY4Ygbe0MeFeeNJWDZ4s9H7sQMIyBC7UZwfTZf529M0teJavW1xyGhgg8uVoYGWWjLhv
ozDn6EzA4wWhHxkOafTR1is2LoMFWDixMe/bk+NWaZXC0YSD4wat1q+u/j/SrmxXbhxZfpEAiRK1
vGqp9eyr7RfBPnZr33d9/Q167rSrWEQRx4PpQT80cLIoJpPJzMiIdzWCHoLswF1AhFlFHJNuKA3g
FU34RmtHe5tQYy698FU91M8mcwuyaWwXeb2k1irYpjNT3ILiiYRzq6AaXtCjYqZuEUNaCPrhjquZ
RwygNasEpyv4gjhaQB1Q4JAvJUJzOjpmNw6FV9f3aJG6GSp747I1auXzW6UaFkosqCUD8M3DSCJi
NlaZjYVn4IG+JODcXhNwak9BZzRP1z1PEK1OTf0uM554BbDHlbr2MLWYjTt35T2ko79eNyFwbngE
weQ+musQn+OiBhQ8kNPVMDGNkV+E+kMGMpo4k6ndiGK9CiYAlXGxArLNt/SGxFGmKF8Kb502w/qU
5EclfYvInhq+DQCw0hxXCIqnd3X+0OQv19d4WY9H8ohJGXTXAGTC3Ae3SEiPWFkcGqi6Pk5Q3nXn
G3sfZNts27nx4i4b51HBO3ZC08t9VbafLjkz68Caoe7ByBz5p4+qKNaYZLTwNJA3Fig9F8nm+gJF
mwjRWADbHEwfXVTh6IBikYmnBSSe3sC5spJHaaooeDOyVTD2KRS2UcHhnjNGMi5moaHN3NBjNvmO
W25Gd35MbtfHPncbZfOd7Jrd9XUR0aEGmwyaKTbrQfN8L2tNq56iM8l4WN3hAMq/HgSiiTuwrSrc
+9EnW+eu3ul34a5dwOhYeJlnURckmRvZjxFdsOhR/fkxLME9OY3ZWrR13uHH0MHVHDcdXYiL+5nb
P6QbPCfVL9ZT4kV4ICXe3U/JhxAkz2e29XPbg10m6MrC9vgl+2c5+FoUNK7xMHz9sH+u23kHPczd
dGNabvoIGjmoz3syxOhvN+USm7OfwEX0oYFqUsv2ogqcZ/3L6Daefku3cDpvDpTbR/JYS0bOL9so
6KEhJKHCBtfWVf7cDrjsp6jF6KLWb5fYW4LuFnWv+64LsodZYkxwhtgrHXrPrHN3MR24RFnVrm2N
QJjt1EJx13WXEBnvmCCgU0B9UQk1EQ3BvHC+jTatmgRCnXAhSD8OWaAbVHI7ibYJYA1MCOKgQo3u
gisxLOOurKzC6+66bfxuTG54g9FT9fkh+xIH0PRAQaJzr7un6GicGWXn+ORoECUuSruA0cnrttFO
czHN1+66r/W7dUt25J6mbruJb4ujhugnyTQEtUkH9IKs6cGo3JD/nRu3nHWuw8IuvN4Pt81turcP
kDmYf5AHpIWPQMb7dJ98zd6T53TbS65PQYAyGXIN0kHAlOOfc9tFo7UYO4uRG5a3YXyXNLeASE1E
EgcFbsOEDCFEDhIy0NZxsRfUf2WflRmeziBuM76YMm4Hge+jzgDIDYpz6DzwJYeyG/olg8aqVw8Q
tc58Ut5Du/C6j7Bd4MIH3gdsQh+zVDruwvMvRfLQMKeRPfa0rVa8TPa2st4Nc6/Sp5CCF8BsZU4p
zHZxYWG+HE149PzPLSbFuCjmCHL5vt9OAXCh353RB9Gvi0lT//riRKeOzRL9a4s7AMqaQZqnha0S
bLt3xa39M96Y/rAhG3LvxW58q/5QZS9NgVec2eTeshCmWMikwWYVxC/qtsIVGfuQG0NYju969wD6
sv9xldzbVlG1Geh5ENhbuIA/1Lcs8np32YNT0HeC8Fnz8sOw/zz5Kx4tJ5+Wc5ypI2D+WtgyMVKo
HI3am0xP7wu3XGTyEaIs9dQWX1ipipFiNB628AzrAhUL8yzPeC6Pqf9gPXbPn2eExtpA8Y3lIYBg
2vrcRW1jLNn0FILlAKlZXDep8dLMsn27ON5UBY+4A2QZm9RErDq3At5pdcUjBfwYkKfSwLWjYWBS
JoklM8L5RgNkaR/OMEJDjBcDKKyXf0FCg5VA3QcgOZSCWUWYW4k2zeY8gyYxJXB23WeYoes+fhHQ
f1uADRVFZrAAchb6oa6TkYCZb24cv2x823nScsdTf1w3I/hayADA0c0k2VTCgyjCqq3xjgQmoINU
cg6p3Wl5jz79LMBoDwgfka9j1/EA4daidFVMW8bsUcb6IzhSfFqCliiSxCHRUk6tkPM9WfIpHNKQ
WdGzvamqWy0Z7nWr237+i2EghkJxDVuPws+5mXFGUd5c59wbc3rTz/qtZY0uKYa/MAO5H9wYoGUD
foszs6wKQNYUihMdQ/AVntXorpJJrgt2Fs7uQmwMG1FnMD6Mu9jcbUGqpkRFH4hq1DM2kwNa/3XZ
Qv/M7/L0aVYmP4Yew/XPx373NZNcDEjturHmHqT7UBnCPHGQ1AC89H42o2KXb4x2SxNJXsb+ImcR
sQ0vNwdIWsAnmN+c5ITWWpk17dFRtW1Ix2d4mkx1wBC85mo/jWEhyZF+Twld2EPGi8IWSIBQ3Tq3
F4f6EAJGDw2qsNkOeVBDWcbZVqlXQQY9e9O0xzj+4kSSzrholZhbYjKiKHximPncKrKqKSlaFFv1
9hDFoHaE8nly7GbHrUZJhVcQmtDdQ54NyUFgYBzea8osh1YTTCEJBgI/vBnybEDl5J/B6R+ve4vI
FEFCCPgsbg1cTuerMsoKIwMjvIWaI3RytHq4teOlv6m7BjRx0fIXkQqaD8AsgTyWycVx9iYC8baQ
4EC0xAwwyuTaFtqRskKMaK/YDCikZNDQuHjiOU62wHvQQ6y0zPIzK7IAsCkfE0xDAD5RbZZSpigt
tggpUx1wLOgpcu+9xmrHvG2YiMZIf+XLvCUADa1R27mpnW06UzY6KLPHUsaTM9fNXV9ZMezVRfKP
Gvcga5sPTHilgx6g2cryJUHoB5nOn+VxRxyz3VaTZ/igdjltauUFhI2bKgmu+6LQCF4/GAXAoD6i
yfmaympx7IqtYc7IvtEf+5EGpiYDuwo9/sQK9+WiYsDoCMPyzDHZqG34ZYDWgL5+REn78Pn1oNmK
oMiAeui9nq9HX5c0XdMFkXh8yifHixTFjWXBV3DDoDrNRHdwvaDnyoUlIzUgYIRpMQxvaH6svqvJ
e4guaxl2j00CpjlJvBCaA7QarAMYY7hge1vmWFWNmt2aa32wsptc/9lOTWD+qqdoP8pw8BcPH8Y0
a1lIApDY4Ctyi2vVaVAxFQKsjuN8KLkd6GUiqQaJ3AHpmY6WD9I0iOOcbxIOEVh8O8RalHH26lD6
w7R8Q0/DBeZXck+K/Bv5E8g+rP/MY5+bSrQGbzgLsJXU2jm6jnmvXYdBwutOd1m+xTc7tcJdHqaR
FKXTYEF9bhQ/lZWah3DW24eKjMurpqzWDt2VegvUSo7ivNUd0xq9cswxpM49weD2s1kEZJINhYt2
Ep/YQe0GkyEO/0Qf8not89hAgc8JH/Skfpib1+sLF26kDqoRBBC8sXjiTxLR0llaZiFpsuQwqgWk
T2dda2I3xRjF9z6G2PPnTf5Wl8fVCVocg0uIw17Xw44iCCd58WVS39dMf6zRT/fQZtlcN3VZIeW2
lQsmTrJQzN/BeZRmF+YTRF8CE/qvQGZDVbRqdM/A4J/sHhWddqCacFUDZmyQi3ltJWqtlQLZVLf9
HsoR+zUZbsJ8BsJSccN2OGRGK/mmMpPcNx0rE9N1EUxC3RHjXqY72x8ANOdRGAB1WSZ/Ec/wvvwP
g5aGtsr5mRyXZTQiBfGsh5LsYKlfSrU+VDV6sha57ZfEVworuL6VQkdlRTibTWZd8GDEzTrT1EHK
ZaEBZ6wqRl3Lo1Ghz2JTSSlOmCqzSSzETxjE/8+XR6w0o9UADw3RutGzyTVwvVqYRMw+ZstV9Lsm
fLbIBnOc19coDHXwGPgMmH9Q2z+3GwMuu2YGg8R1lquVIFXos004JBIzoiwI1fX/mvk9MX6aBdlL
RAbmnyrYLaL+DWSD4FfdxJi2kUqnibaNQgEc6DDwjwK5fb6kiCpaSnKWU84hqGND+6fTTJan9HPs
Ypp3e/0DCs/7aWzhrr7IGW0AtrBb5qDfJe1TZVvgBK2mbU6jDVnzr/NKv7TFPWbRJDeiaO+AgEBH
AokzimScz1gNhmkxCYxLt6EZyDGMf5y+OKCz/Gk1AYQ0YNIQqiG8ixIMF9KSXi+rdYY6IXCNX6sG
UiL6YknipnDXKEbOwAOB6UCeRDwd5gJqWrBRWhgCAlFslaa46qF+a0reh8Idw1sfJR6EEZDTse96
4ox2BbaraQWcz+x7Wzv0DtS6b5Fs1rNrGJMDEpEx7WyMgZHszuhp/ERiMhztoY0ldZrLNeM5h8iC
X4ISis2nNFSfoJ2BLABT9k4wsbGayo966pbl03UnvTx+MASKHXSk2TuLN6SPE8V8Mir9YXdTmt/m
InLzcoenKhBlkpN+6ZTnptiaTz4uWMRqHXMYpactrds5gVMhjZKlEDIjnEOOlHaNxqBwRRhE3Q9H
Gd2M7q9/M5ENxjaP+xQ+ecFHlthjq84R4DJZ3fpmPu4KDFvqiqxIIjAD6DWAwmBZwVHmmzCLhnSh
1lBvLjvrOwhytlaI+BFhuPDTyzm1w8+Q6goqRRMI1z2zWNy4VjadMgch/TR7NsgiUN5kNHJ4elzM
cCkOOjxdY+KrLSEEuu3KhgZ4Vbr9EH7+GIPeEYkqUwLHEC7PZx01Lc5w7oAM1azdAkxVFrSzb+0q
8e32mwm6OltrQCYn8e/LtIe1+/CSwyrZlBrnembSxWmYwKqd5y91276RGre0CoyKWnYuVRg7lRNc
3ztBnNAAEMMMDUP0YZLs/EyNepTmw5pUXmipm1H/kS/TdkWutdBpc90S+0vnFTs44h9LvJeASSnq
5hmWevuV2g6u0EAJabDO3yhBahI0n+5z4mphugcouUP44ALvTJN6sB30qr2s7V9RUqjdkKR+qdeT
JF0VRn2w37AmAkP+8PDZlGpxbjfI5lAJOOh2GrlZ1ARhF2PId/q5OuQNMz3QgS4fNOkYmeyzcjlC
3lchsPL4rHHXuNaENO4unTYmeYfmQ9ApXyzTu76PQo8Brw+IohgKic+BBssY6NyBVFczgaaKH2cC
TpTQHS1J3io6DYB9/r8dtBLOPbOtarUOTSws1XRUrt8NZ/VAVKlADs95txUZF+fl41SDKQomHAAz
DSTK5+YsDP/FUYtg2ZhHsoBoJ/p8Y07DzDsoGhGOGeSEO95zk6PQMCB+1eDSdhd1SoOsLxy3wUie
5FSLFoPasYlZRhZN+Jc2Omq5khMLwOeodiF1Lk2pLnmYcNODBhbYSyAJ8TRkd8/JXTy0apa1IWLV
TKG5XIf0aBW03yhLeh+ryn3RGfQQkukGGooH2273Cqlem2a9rUkU+UqJWNPFD+ghGchlx0NF+l2o
ICOLVH2UxJ1LfhH2U20LFy2jqMI3Of+pUzsCRJfFYIFTzE2tFTs1BgLWVP16dLxkjjF/FXrq/BGt
1E+1yHPGT2OKWasAtH+ozaESDVTH+S/o6hAdyEVhKOZDNIIvp32CZtT2+rkU3PYwAv4BAj5y0LRy
yyzyoinqJUIgQBACD+nWJHhaytQXfjfFuTDOCE4poFO4My4S9i431pQ4OJbzhm6Uux+zX3zv3Na3
vaZzt8tH+/7EQO/l8Sa7b9387Vl5iQ/1N8uXgkwvEB/sq+LtjJefhRETPq0f0qbU9AwLruYsKIdX
a2FjUP28W5vWb9vBX8L2Satb26WdLOQLPzZencw6cjiewwJpd6MnFLaN1Pm+zL0319oxj2UwZ8E5
xhL/mGGx+OSU0bIFk+YAM0mFTlNu3vVx8vW62wjuD9acBEc6Btco4cWBbNAUZYWC/TTbJyO8G8sv
YPzp5ye7+2IYuyGU5IqCagSIv07ssbB/sqR+6e0QQgTg4m38qr3LFjdBGV7zp/VgKN8gIAWNDWXc
XV+koCAKq6wAAj5AgnYyF3uzsXaamvGxOzul39qPagAS6694D5m+4Rf7cZt9/LxuUuQhpxa5derI
qYoaMEM0Z9T7Ra8Oc0TvE+XL562gcQeALrDOKNJxkcVsHECtczAb03wJ2n7ZN23nY4hMcheLYigc
BFSa6MiYFsqr3K45UzbbM0jb1vv4Zt6M+w7QW+1bdWN8pK50uIXgr/Ex5tQa5/bgoQhRJYe1foOZ
zp25TbbasT2ud7mLh7RMBVJ0yEBpzsC+wNtdNBim1I4b5PM4ZEvp6t0vvF2vb9IlXgyR6tQCW++J
z1uYpx5UJn+ia26+778QD6MyTIHL1PzsZjys3nfUjz/frwOiBTcOAZgWr6WLul+KYerR7BCj1BeN
HnQSTLnML5gX8zsFUANG/CDihHybO1chbUnYzhMY2PbpvX37Yv4ke+duPajPme/ZQIphLs4DXd71
Dyo6WwAXgvwerSEWus6/Z5gtcQUAAGJW0fplCz4/HRUOWdnoUv8c23ZqhjnOybYtZQRyvhp095hf
XNzRR0YIpvYX4GuzrXVb3bRv5q45OvtVEjp+F5wvv+qf9XGnjdYYpakLrI9sv80wvN6XNxOi1kZ/
Rv3vV30DvSN/jNweYFt0zt+VQwDqvfz74i8u3Uuh8KIr4vQ7cMfRVFIzUhk9Wt8FdGc9d954NP06
IM915XebOYDw5K65Se6zdy+TsWEKjTOiSPCYIcjxzC2RaVcOSp44neZxyLdFh3Hv6TGL/TL81U5+
UUne/gKPBtoMA1OMmhIdOO7b52PbGk4GChc9UYF8nF0yPfbVAwi3XUgRYvRBciEKfNnCSA4gHiqm
I1F0OHcyZRlpg2oQ+NvLcXV7+2OMkKrqZJIEIUGUYygIYNDYswDl+HM7pa7VIbhp2fO7VUCOSHq0
pOkseRxewrNxwQLTgT4DI9QD9P3cTBpbkVlMC47mq/3Nuul9C6jK8MFJXCBkZw+EcweiucqtvYlk
cAhRmD2zzZ3XJm2XZmhgm3jdP8Vbe5M/6Eeo09pwUqf2Vk9v3PpVfb8ejEQf9nTFnMPYWQOHyWG1
K47z+FbJmJkFBwCSAqhEgRAewHceo0gGCNgAjgOJpTaoVTSIMsBJXrTuJs4CEm0X2XCiKFc6M8jd
VnUGBY+6ZgaP5ra/0W6s43p0AuVX5y8+JuDUY7e7/gmFS2TAEtQUTMafcO40wBTSqVfhm1Y1HwZn
3qL755rOP7r1A+9MN9SsrWoRiUalcN8MwI/QkWZy39y+TWPZTBmepUjh+50VTXeFIpWpER1uLOu3
Tg26YPzDzxj0uKL4nxehLK4Yb3myT9TbHlWMwWvHV7K49vpA8CBMvufDdkRyJct8Ras8/QXcZmZ0
ZizsYNsm4aocdGsg90ZDP67v32XMhOwFcFbEAOc00H/cwSsUGkZzBxqqIXtWSzSjD/187I17RT0Y
xq/rtpgvnN+N57a4bQNkQakKFp+X4btlbEtMYM03WnLrpP51Q7K94yIZuPg1eAf2Ls3UQMG/u7Hf
QyhSEpfZ5Xm+HtSCgAXBmCTQk0ijzn1/Aa1uMjssLuMV2de2p81gBU7uIW6x+fyCTiz9rmKepDO0
XZMkLsCGn+vrrjDAv+CkAQRXnq6bES0IBEmADECRCg037rvlmdakA9pNXoTOpOVEP+Y2uVVResHI
n+TuFGVoQOw4jD7fwrwJ//EAsi9yPYItktbHYYge1sXcWpAlQvlik2X9TtUfNEyn5w0k0+Y7oj2b
ZnsTddRt9B9tlkmWLnrcnv4e/hP3Darc3YDfs9LwvRq1wGi1A63LQ5rFDx0aCTkA+RbKFcAixO5c
fvocIovA4BBe8QRZOR9Hp5Es2dQDJV92jlto+1nzwN+Uk8QrFDzqv17faMEBgfYWStoANkM4js8o
VjNql6JmvJfrDP2p7ZJ/X0dJkJbZ4MIXDSHf64QxWNkSsNSG23KJ/EZKkSRw2bOVcC4L7sFZ1Tqs
xMi2dv9VwYR37scysUSZFS5KxrUz9MaAtZiLV0ZAze1RfyT2y9/sCt7okO9lgEMuntjamlpwQ9C5
ayDVMHYOBmgXRxJKxEv51wgvvxPPw6SuICn3SuW2NO4La5cuIDSWgBAurxW4MwrYGCEHDw8wteeh
sSmtMJ0tfDCl05Gx9vtab24Go86h5UG8SQu3ZJJ1HUQOxzoAmI5DmoxJsnObeWplLcSqQBRpp2g0
OjdqUW6dXnu9vktsr7moD9k4NNwQ8mGIh683WZNqSw3OS+R9t8uKKd7wx3ULl/ckK3MhowJpHTh/
+GYiWMYH0up4V1h2UvjTGJegPp2KQOvKb9OSDoiLUSGJf5cbdn43M7c5uWFY03QwwCTr9WAXsO/S
8NUJMeb/VJU3M5G80wRNN2DSgBlBg9ZBWd1gP+bEmKNixD/DaAUYNu19Fb+rOvXSYvFMC5x5JcLR
/KFG+XPoyLK6yy8LQm3Y1QB4AOJP5aLFinSndwzkxz1kAJyvhh6Ew2Eyvg2q99kthCGU2dkQJcI6
f7sloaYPHdjmMaj5ZTa/hu0+Gt5aclhlJFSX3nhmiL+2uiqzaD4hM9DaL+BOcGeZStllgs+UmACZ
QoENVLJ8P6ozxrXqexO51Hxc+wez3CrxexvtmulYk2PUSWYnRDt0ao7zwyoq06EdYC6vF29R9+vS
bsPkmzLv+lSGtRXaAtUDQP9ADgMAc+6G42oDRQDMureqb72d7gy6PlZ6C3mBwQVcRZLxXIYnxg3J
cPE29DYvFE2p0qdRxe7DaSpcy9pM9mtYB9fd7jK4MxuYvnLQ1zMu2PCrFJo11ZQhm69+0eWpSW/i
BVBISelQ5HOM1xyZG3pzF5qlmtYUpW4xK9qjGSYo+z9eX4YwGOHqwMvud/xjG3cSHwa1qcu6SaHL
U/pm/UrCj8i419N9sWQuOFavGxN5Ac7ov8a4YITabjwMOS5EezXcJNtT65HS2rXUfSd7n4tcwEK9
CIPVSHwvaBL6yZ5KGuPDNQ3YMdqtkwEbEstYI4VWIFQAFhdkkrirzr9e3FYUXdq89hzlcXFqlzhP
iqW617+ayNOQqPxrhPtqNhQoEWlhZMXhrPZd8rFqB1WTyT8KNwctfWTFKBlfcKqWdd1ZWQIzdkaP
BRhadqgqdK4Rzd+swbwlUVhIjpDQIkVXEuFOxdgCl4TFNAYjeIi7KSx+skSis7xG2SuQcumr7V98
w39NAX5yvlGjUfZdWlVwh2XXZfsGPJcORfIqMSP0hxMzXJgzQ9oMwwQzIcS6xq9D/FQnb9dXIvxo
6JNAfBWNhAsYtgOC/hYg+toj5HFMNz09qE4IrKZnygDfwsUg+KiYMEJ04OdxY3A5TXqBxUxdsqkX
3UuB3Z+NRRIUhO59Yob995MIlBeTbabMTDYUKB57cxIsmun21V+EUjZc+t/lsA97Ygd8fTnRMthp
abzXB/utXKO/2f4TE9xJRfE4KtFwAQ189EST+8S5X2dJQife/j+r4M5MZzhDQ5kjd1q2iaPjkG2b
CGSVRuWO0sIBc9fz/BuZ6p/18A8YUItOHfRQcPuUMcjrwC6e2ivk67+ZA8SHoBoyroYPsvMUbM/j
Llud/+178lmDCaXksYlgH+F1IC+jsQ07WcVf4uW/hbhO3ILk4KGya9jIW8e34nu1d1xLhsmV+Dg/
cdOYFURDCYxoke/0wWhvKDlYstKV0Dcg7wKMHWo9kEU993BdXeIYGl44sPUHdJeaJRjzxzyMPAsE
ztejkKCLANc4scW5eqxNyQy9JoShrbYZDslddVe9osu1syCl5c5IHh6GnfXpVzsziuEofCxcUDzh
bWxYHR45kAkJ1RcdBJnFL0sWwdnvvnD5ExMsITtxhzTKe90OsS6zfLPLH7P2PXO80X62J+ICGyz5
isIDdmKNOeeJtTDucy1vsKAa9FTQ3fpaHlvXulW2ie9s9Z/XrYnd48/X4wKtNSp5NRl4TbcKCMOh
ahTPM0g23In+qOjbdVuX9HJ4+p1uFeeLWT93tIthTF12RaB6yZvhRYF1Nx7aXbZ3XhXXCcagPyhb
fds+JX4tS81kG8k5aBdFEOSomKQMVG0AKhjndwrUrqZ/JfXtKBNRFUaRk43kwjLgf1kbGbBGSuNH
bi2JC/DTZmm1/fXvKqidnn3X38CzE4/BIFQNQCG+ax8FbfhCS98CEmlNdzMUgsxdleAOjXehKhtT
Ygu4ci544OeqzTGtwc7hhW32Njrp3plfIGoJmxi3d1KwkaVe0/7N4+TPV9XJ+fGowrWLof2A+2dq
NwXI1JrJA38B6b5OReUW08f1jyvZRB4KgjmsJlNZeCkHDCqB6KLt66dcsSSrkn1KLsQQpafrWMCM
Wn1A26nuD9YQovq4iydvcdxO9n6QLYsLMlFex8qsw1643Fr9XVW9kOb5+pdjP/mad3ChZWzyunGY
iXV6npcf+iLJeoRlrJNwcoEKtsPIhKgoHidz/7YuypPmpG6txY/gzwwWkx6T8r7OMYtYmLITdwmg
PD9xXCBpbdKoaQLTplG96cVwk+bR0bKWQ24kh9ZRvRVqx9CCDOisSu4HcQxDlm/hecRozs79vwR3
x6D3uIxSxfBy9UNN421crBttDf2iTW9BJyKpCQl9BQkERpXwaAZlyLlFHaOIc85keplakgk9zVIz
wH72aVUXdjucmOEOtjHYrZMu+KZ9Mm4K2/baKbkfE+IX+q/YkdHkCBpgzNyfziu3KhMvv8QoUHEN
vymxy2QrzH1z2+4isOXscQMd0tnVvqZ7WcdeuH8ndrllmm2vj2CcQNrXa25fZJ4zbHvIDairS6r3
bJQkZcIL/sScfr55EIpbO6KgwRxWbwrwvPZ7V/lrt9Fld6sonWUVebAAmBDs5GnrqdnRYQX4CqI8
6n5WnCMO/2PamrdjHMtcRRQtT21xxw+qCWWlljgDM8m2ceRP1eOw7lDVgWSzyxTrZ0wKXo9mou94
apL9pJM71iiiusmhbet1+T+FfVSGf+b+FWS5Xqzo/nVTIg9hj2uIgACZig7hual2GPs5B7+Wt2Yb
KwTnxTdi34RLtSHEtyMpJZ8olp2a4xyyqCy9HjqYa5ARWcY+j4mr2I82UEarc2NXEEj7NZimZJFC
dzlZJO+Xcd5btc62EIimeTtWeB0AsGLKKCFFwet0ddzFqleY4e5Rx/Kq6Vumemr8kMkovEUXHavP
Exuc2owa8ny/0CQaIrNBfKzs6m6swyfkC5ILR2aCu0tL6IXbVQ/BOgz23KCzEzSd7KEo/FBsEhXk
z4xDhnNwFJWapLQRKHSMLWvx106d3VTGuio8uP8auZhMQiEssbsZwc9alm9r/5I48T5BwXf+0SnP
aaI92iDvvH6ahJ8OgFA0daFOBobc890pAamwww67ky3fWufB+DyLBdP9/fP3ua2Z1XIZFZYgJqa5
s53kPs6AGIighB0uf1P7AOuuDYwCsIi6zu0RdFOTCTwo2CNQWbiRpRRuMvSHJpb1z8TO8K8hgyuN
Dtack4zCkFrjSVG//2deWBJShSHgz2r4vEJF3mQleOkCgQ9GgNy1wbszvCaxpPEjAFZih0CKjW0C
sAZ0DucegI43sUfAkb3lEXwf4aM/f1QHUO2Hm2Jfvkfb+VBuFz/bh25+kCGAhbH8xDYXXEul6xdb
xxoXNk0T5bEXFwkGy+bEWx2oSWX5bsJr6brLC+4qjPtiOhoU/4DlX+CISprGmG8D4joPktE3RlB3
uW3lK87bdUOilycQ7CAAAvyWcWRwhysDE5hZmA6QgHQIjKXYKvm6CTMMsrfrrjd+ARRwR1FASxfz
JqUylINonYBLAWvMaCXw7/ONNVd1KqcUmCFjaAZfz0kZaFPmQAiw6j0cotJXY1BGXl+zIJ5gIA3T
AUAgYBqRBz+SciiXUENzLA+hyeOsP6YF1AvXbQiApBCdgNY12pRM3Igvs48r7cxiQKfKXIyHYgQs
C9b6o63Z5UFZFjyvZ+UBdSnrqCH/8Miafge7BgBc5pi5SQTxrPTzBH7sJwHMDnYgkCPwjeh6IWox
61j3SD9o85xFmQ+hJ3z1xQ1NRxK0BfHnzBgXVAe0gdXahLE5mgFdUujiEbOlrhIvP65/asGNBEvo
pOJlg+/Mn5WyQbHC6ZDXtcuYeXmM9D9PEsXXFmXfLAndtLmjuSCM+9XP1ct126JVYsIUggvoriF3
4AJTGYd2D8g6AqAV78sI3EAlCnCDbD5XZoZwx0Qrl7WysESgdVsC9fIhcifZoKYgmJ99R3ZsTvLj
vlwGcDqiU6ispodZYIv4da8HRhVc/2aiM3+6X2yxJ3aWFIXKrkarK1q6OwtZYwP1q7r1FPCaT9Xu
ujGRc1BQAjO6Nkw38eEt7teW5DMWNXTd6DU6AQmoas5vVYn5N9UofyY5FECqdkxf1XYoJO9u0ScF
mtHG+B2GqsHOfb5UCL4n5TBD7z5a69ZN17Z/oH3X+AktO29d50FiT/RpMfJMGQUYRAR4QgNwF4yR
kWG1DcgoxuHN6Q5DuNOi26SXHG9R6QYTqP+a4hkN1qowaGIgvhkzJNo1OnpLFX+hvellJHzPhnYP
2OvHUpP9osoeqr8b8Fxhig12/3vsuKfHmjlrFLGnB70v7vL7fuO4SfBQbkBJukJzkbUpuh/jLQi0
qIxdVpAOnJnmTkk5mo2ZsOYZXR404pHxse+eSHZToCCuSU6KzBbnPvnYaOvcwVY0TzflYLpt2nnG
CGHZNH5IRwcarKNkX0UmT7eVD2gdRYEdtUWgydKHUQNjCtXular1shHzh6tluSNVHq6fUdEpYTJX
YAPTUKPiX8t22tj1xOAWA/4xVU8JX7Uk85dIclEI13Zih4ui6OJ3Y6rDjh1O/m3pVyXm3ZsHJdvY
5C92Dtk9Q4GDMRdDEOcH31KGbNApAnYF4usI8pwgYG16v2+1HTWOtmwUUbgylhfjG+Im5MFyIa0L
+rtFOKhRsmtWUwNLHtBeS1Etd07haH6ehLd1Pn2e1gFT8Bh6AA8x3qwXSBm9wQRksiA5rot7xugI
gT612V53D+HiTmyw/35yX6RZqYfqBBtzav3ox+wYJomHF+EzEug9hhRdXbH8z5u0oLsG/l3wcF9w
FI3F1NgrQytP2ouieE701Vr33fRSoF0oLRaJrqhTY1xEqQYSxhZK0ejnpl48/jRSaIgBv6zq33PU
NcPpmNBPI8sJA8sjYcK/sHece9ZxMqopM6lo62bW+sPaJ5thMjfXP6Ngchp2CBvsU/EhQTV/vnUr
BtK6hiWBZBpcU3+OEjRdwU6HcQifRB9ocaEypUAGs5DN4ok+KkQAGHAUx4Hys7mpmmLopMZZV9EN
VewkKJJX1XobzENkPZV6AmjNy/XFiqLYb1o8DP4xeR32i07cFEwFUdop+KZaTJ4HkF0MBQliDBm2
pYwrSXj5ntjiERz2HAP6lOG7GtnPGBoORRhC6YOar22UBElZ7Uk/N65aO/e2Gr1dX6cox2BE2YBI
gs79oluPJtrYDSouficH10X45CClAljOdZTIK2sJukdmjDsb64opzVSDsVH/cKIt6XM/T9+bJpgx
znh9XexP8TnF6bq4y7ZdO5C6MEzmqL2R/Ds4jP7i76NNDyQwBsUwG3TuH5HaR3bt4O93TvGsxeMP
UshU2oVLgDALXvPIdUEafG6iVlvdqdC0Awe9n4NxW61jSXogoL7Bif5jgiecLGu1UPMMybt1XyVe
fTPvs+3y0HwxNuaz6X6v/4FaeFAFXWBvlcnV99e/IduDiz0CpJiJa1tg3+HjSdiPU4pasGepvUdL
d+mgXCGbGhTdNwy3/F8jXJoAHnPdblkbRHdeG2tf5D5ZbQ8HwSvm++Lj+oqEW3ZijMtkQaW5NLSE
MTIrrgZOP0OWRAq/GUikAZkGx9PF7DMaLYlFWlQ3lwj4O9D9QLktf9XSTuLfYjsgXEBQAJ00vzcQ
V8RhZSg5246nrYoXTpBh8MLXtE5WHfs/0q5rSW4dyX4RI2hB8hU0Zbrae70w1C2J3lvw6/ewd/Z2
FYpbiKuJufPUEcpKMJGZSHPO6heyUVSBo0XSyD9zJDlJwU4H92fLjdeRfQLeq+63UaVULp604OHf
f6IF7gvrDhj4OMMWsmdQVBQmTL5irx2KnJKoCLZ2ct8CsAZ5em1ZPVt5ZkEAGX+aUKI295EoZIhk
cDcnQpe7LRLIYMS3k3vNuEGiffmc1gLgsRrcvankXkYXCiLG4RAlAL7dVb0rJGATKcJdGAMsQmqv
QUqjtX5epz7DZF/eNd5lZdYCz9ELk3+5m5Jqd+PiBBYOdItG9nOK4eKUfBb2n8uSVhX6fsuay7Ee
5Q2J3TOk1pBUgU2IgAkiJ5usFSR8q+XIY30WfY+k1FiOZNWIYxvi+d6wJDrWCNuR4hI9fR6Uzo3s
Dh+OofcLVKC5G2hRxn6WJTdNPYl+jOhwuYw+k7O20Jfne7+Xbu1Hdg8OZ7DYUsWk9kbeBVvmFl7y
bL2KuO1XE6fjY+AiJNONVmUJDnuy7JcRO7rxXPoZAE/NMtpPuk7hvDbAh3Cj/C9GEE8KB9wtj/DG
7fVlWDSMr6fpowZg4ugBgI0B4kR5vGxT/4+eFupewL8FhRSnZ1N3JauXeUdscAW7jGm5j5rhm5mH
u6SekKxlveGkRvJY2vZerlnlX/4BKx4ajye8nhCjsaPGP0gHK4i0EnNWTlhGuJ2fY2nBuhxj3OjD
PhE5tzV1IU4nGFtASR+9jFPrzuoxsUmC8oEVSTe6grzY6FDzip0O7GYpYChZRDwmt1Rm2faypivX
90Q0d30zvenaJoOmuXKdVF5WvxSBQMTKdYEITMdqS4UZS0mn2hWkCuJpGQBJ6vukdyXdS2w/GK46
TTCPtaoLWHuxW4NqJWiETwUNLFWM2MQxDmSrsn1UviTj0+XjWtXlSMSSDx35oUwiYRrEEFHEXtJf
14AEBV7uPG1tEeHCcvBcrojFvm9luFObm9Ge0gofBsDrebxn1Y8pxGrFx2V9lot0JgUrVssqOKhb
+Zd0lktDq6Yzgl5GlYHaTvFT8/qDCsLcy4LW3tLAIMOrHZi8WM7lgfpTNKezMlps+5rtwwd2EwNw
UNqFuxzSelHHdSUvPZZ2NpAKHng5kmT0yA7RJjlUh8iPr62D7IebeWNsGiG96KpArO3bCwEipo84
j2WmRRPNJtSzwaA6oP/YjYJrtGbd+ED/kXA2uZCqsT0pPSTI0t0AXux2lwfu33ykIxlcmmWBXWQM
Bshg97PLbjLggfxqPOYHr9EPyf+L954K3DsAKMH5LYhDp5cJaH/qMC+t6TCXJwxJApsfaXhOLyu1
dpGOpPCVfrPqNbka8YDo9bdOd3L1qkheu3lzWcpaxDiWwp2cHuS9FMXQJbGBoQ6WqukqS3wpebW1
m2K+vyxszRQWlA5UuhcqA/4uWT1gMgBdhCly1qiouZGWjnMVeSYWWgWntybKgjkrC00xkPA4h1dp
ygziMbihMt2ivcuSH71o8njtA1n2sjWGbXoNC7enZlBN46C3xYD5lehXo7lW4cctdoxFYC1rowKA
C/pHDm8IIfaH1RFjbcAK9BQ/9MCyhKLanRF4mScdKtHYz+rJHYnjLKJK49xoAF7pyC1G4SuAri5j
4oIbKxLCPVrszh7UuFni0fhYj9usfUjC3b83tuNj46KqVGahFWPK2VEMKADuNTXCnr7AzNbcJ1I9
jH7BoDFXzB2W1ONhj6xvabePbjt3V0wWjS6t3VA02VG+MoFCDz96amaGFQ25CiRxJwLZThVMTsnK
jYrKbVLa93r0YWm54OTWkgVARi97T0CjAJHDqcQOD70xXEoK9QSk+6GmqvRgZCE1mERjQwC4IRLG
WUKtYbQtU5YXX+GVQBRk076dE58poN3xL1vEclJ80nCsF2cRyyiglS4bssN0IwNuG7y/NEi8PHfb
oMNmy52EJ+dlkat2fnSUnBtqxnRgQ4f3H+Zu92lhv3XA3tD0SDT3smYksBE0ocBWhtF2zkiGGU/x
UEKwmDAbraYvtfliY9Tc3CnxNogED8n1c/xHGF+MLLuclaYKYVUYbceswK5+vwU37y7WCyqZ82+V
TD21JFm0Xbjqcb+15BFMIjkZSbJssJSGRfv6eQpVOsfXoI0RfLZzunkA2x6dp8pZZR/A6Q6LiqNa
/YwUvaFyayCWsINZTV4ua24iR7eT9S6TwC2tZ6Rsm6RVaUfGW7V6CicdLdWYyqDE/QuDWkgNgCqM
OtzZUKYmZVpl4m5OJNy2LfKCuPtTz40gLVi9legzfNG5LAwYpy5AaTFor0mI1ER+aoPHTrttis38
K2Svf6GOipRXWWD9zxAZRrsepHqG/0wT3WEof9gmNtdFo0qr2hwlA5w2ddbmUa1DikzSe/wWJwUL
bgDMszwr950iyj3WI/aRPM565nKe4coQ3VDEUWkj/5qjH+WUO3Kv++h6Xs8KewrkZ7NtHJKJ2I1W
L8mRcM7LpZM0ZGmIuKfK2ZVlPOZy8JhGs2/iZP/9xwOFC97+uCoy0EFOjSTM0z7QSkgq6wPYypr6
EIk4y1ZLDBjIhCUukNMAND6VEVdoe5iTjOhnffbsKYxMChYzbGjf9DCYKaFq8mgBb/OyZmth/Vjq
YlBHz2U8cJkNgkZ4ONBudbJDsB1xWcLKV4JCKBFhPBzc6fyAVI3xBXwkXDB9Up9TDY+vWAs/+snA
uFInmmNbsX8MXOoKmhEK3i18QB8ZmUnXwv4l5RdwEFzC0p1UMNcyWqoln5c1Wwl5J8I44zenUFGj
EcLybN9PDYIQHUdBf3L19I4U4mwcpI6zpgwozcwY8prVZzV7SLHLHkm/LuuyEulOdOHC99hKclvh
PydWp2dABfhmh3kju3Yby75mvfYMQiWPJCLzEx3h8vcj8yOzag/jsmEloclLMFCSl4Bz313WbcXG
T3TjbpZl9aFSNdAtBAxKbtV07ERzcSI9uGvUY2BrykLokUzaFXZzsF1kQ5FM4IdWkp8TTZa/Hx1X
BP7NEtTjsAZzQ7qD1flToy73iRpd7pQCm1g/N6DVAh4a+TH/7OtyJTfsFs4dcLWu1l7Vsajm9LV5
zyWqUOgfEfyLL6sksCpLEGH42hZrrJ7uTLS4kp5v5NvxPTxgbvkJ8zfX1Sbw0oamH/mfVPQj1oLY
yY/ggqbRNtayAoLKUET7kdrKYTIcYE6ZoF4BIkGvOGjNEpHYdVf1rTrnPSJ7kDqlhNSsNmir3ef5
ezUdhmii4SRwIoIPaXJORJvitK2XsisB4dbINpYkerqvu49vZZZfcGSYpQRIh9ZeJOClYY10Cr0x
2eTpQogG2pfNKGJKEZ0e5zhitDGnOYdAEF1gq3We7+IxdfrYHbUfl73H+tX+Vo3zHmNh500uQxJI
X1iPqp5CC0VUDV16M5fuAec/ar1ouz5GgiEzTEe7JH5tih8ddmgH+UeRuEylgwg1TmQUnC/BmiY2
GHTopSkvffBDWKoUnRuXMyn1AF6jCf9+Z0c/JTZugfX42lWGf/nzrOVNx7fX4tpeHQjjhnkx7irU
sZToAyWuDYHCCzDv6JoUbqHuDRGk31q380Qo5zLihkx5T+CIYejWLvbkiirb4irewX/oqlPfSk/w
IUXnXlZ2NRsAVDnQ8w0Me5/XsJH5BCrEWmPoxrm801CoMKVPE0tDlyWtWsc/ks5q2Y0Sy3nfQxJr
sHHZlLRq/+ZeHUngjrA0zb6Xl1jWAHPdHD5BuhqK0NxW4+WRDN7HWnWbNBpsw8jeif04hzcYTZgy
4OZrmCAXHNmqS1oIi0xsOYATi3NJijSaNVbfcYfVe01Bt8Zyp/bQx7eVtLn8cVav1pEkziXJdtL3
qb54i/ZBNlxD9uxK5JHWDeBbG84jaaEal/MIbUYJCdPgSVrnFaqnVB2tFadsRjA3ghkE45Yvaf5e
Ds7YC2626BdwDgoArsitO2jZlr+I9om9l8unuBqzjk6Rc1BzZs9BPi0aFi/h+GArIPS7C3pcXDdv
wR5XiVYaBAZic57KmItAL8CR7oQAsjRlJ5idMQRuYuQMolaUSBR3ucjYqHOvLLaIwpG0fK+3mL0N
6d4Q4VSLJHFXTMMe3Wi2i6RRwqD0VSxFjtJSMn1OouGKVe8HuH/MSwNBGAXA0ySjnhkgwJf2gGy9
Sh3o7MhHZ9y1onHw1dt1JIa/XWqcteFSqZnNn9haG8YDCQR1xVXTPhLBXa7OGpTeXF6Oo/UYdX+Y
vrts2iIVuKtjJDUBcDtOSi1AIJWGrtxvtODPfyeEuz9Mr61xWM5JHQiIP3OAcmy08O2/EsJH97xp
kg51ArxLEYcS1Zslg5qxCMNScF582aAZtERvlzKWYj5H+o843GQiAL6vQupZivf9zS3uooCnoM7S
RRNTofYWALPG7Q/1DrxOd8pN7SavADN1s47qbnt4DjsQPNP6ShK41NXLevQbuIdAbWEC2VpyPoBv
OMbwEg+105SHND4o2DS+/OVW3euRrOUOHD0JpFiNUrOGrLD6GYDFdK6zFznR3H6Uvc623brOfYPk
75elCo+ZcxJRUBYKwiPSTl85KFg0prMPbq4/uZOMLtnNm/IQXDVe8SL79+FHu3+5LH814zjSmnMe
XaeQbF7ezOH4Q6+eJZBBDA3xM0VBg4lYtEjTWHDQyz95ybA4Z1JGQzBaS5LTVSBQiqgdeMAmpJJo
c0t0STinYpKiUaZFNZXtLBBTjq9CSheRCM6ldM2sy4j5sE/bN6eHIvsQrjZ8gcxcOC4+CjMAAZb2
DDWSQ+uUG+UhphiTu0MS2sxueG1sCsWpXlU/eEheyatMx6160zu2+6xtcjcXVQEEGvPth7qwJNaH
Xx/vKevv7PZBjwXBZl0ENkaWNifeDpx9dJk21vJyI9jc0yjZpsEzNnwvm/26Y/mWwdlGT9RgUizI
iDP2HOcdjSfdT6eAVlX5XuiiuZTVW4aBFMA5AuYf9alT31I3YMbLNSQdJtaYgJJJ7d4fmtitq32U
7GRRD3+9QoTGt47xbCx98WtGOSnafMoZKr0P7QsmtGEi8QGLfQbN7/SbVtSUW73RR+K4UNEE2D9l
JtSL5Xed7a16F5VObu0uf7M1eCvwiH1rxUUD4GEU1lhCK2lr3TNPvo73Wulmr9WPhiq7ZJPs0zvD
CbzLYlfN8UgqFxeMNMOUSQGpnXbAPKM8vUaSQLPFTZxdcWwNKmgAADyef4mNTaaSPERTI8N6srxV
Uq8FRrA6uW240c2JzunrX+h0JJDz+k2vSqkmQafMYuqBICV2gt7AMI7MRGBdq8d3JIq7zbNVpck0
Yx6wt9P7uYicODSvskmw571qgUdSuPus4uq2YQ8pJNtYGvgX7nL5xhAtwqyhwWKA9/tD8f6egIFm
spfhxjl0sbGeyQ0l0U1deVP5AmpIK77CWl0cXA3tA0sAO+Tbf/WWNpcdTGCSLdjYp65k1AGMPZKl
AYbOlDYdDPaDiLzjqj0eyeBOU8Oogm6gB7G81yPNzfMPs/vZzZ4S/Kp1rxZBEqx+vCNx3Km2UtjJ
TQCVdP3NYJ+K+kTsK2HhbfUNA0ZAoI/paLnxqMEWy4yyWL5dyyZnqD+iQGCDq5Z+JIA7tVGP9Lgy
IaDpNmm+B8SfkNRwLY6gPATM4yV0oTN/+vGBPiBFVghHq7GyeKiibm8bmMeZ+8TYd1ijuwllkBap
eptvLzuMtU8ErBQLM4IAGQCF+qlgdSomwy4mOAzyYJr3mEKc1KtUVEFZO0EN3CAa4Fgwz8vPyoCF
UqrqSFuul+oGwNwLjRn08NrmsjIrloA5Ryxno5GDshffXmjBDCDFlpE5MrbfAZ8WyBS4nn9BDHMi
hYsbg12bU08gBUgvd1UF7PI680G/89iiVUPQq7ms1MrZgRRSAxzUgtoGOojTLwSE5Uy3JjNzzD7y
yqb91LrJIZIsaM2sitFQaNcWdJczFiYTJAfAzLEyZ0iqt2LA2ozS3NlCfKu1TwTmRyw1wthgc5y9
mTHJDT2SMiewCsOz6jR5kEn0Nqdh4sVaf8iD6iZNyGuJYV86zOQ6CHONyt1c0ymo7V3aGiKct8Wx
ckF6We7V8JtMg2B3+PSAc6NS4rmOcmzeRnQExUY63xido6T73H66/C1XbhuwEjCAsCAlyiC9OBVV
YBE9atMkd7AhgyWKPgycoECMVlgaIFK3Uifqh62dN6Zx/5cWA1RxnAtWglxqNKXNnX6YBionpN10
VdkK1inWYEqIgUVpXD0gCeDDniomz23QlAyt3yraqPJ+aLzIvi4kJ683Yeai4LBp5D2pGtrqn4Hl
Rfp71OyC/i4WYQWvAaid/BLuiNMkjMNk6nMnfWmXh1TzUbs1SGF/95sUFchddDDuIs/y+i25EYEr
rlmSamBCDDOcIMrj8ZmGQQXuxmJJy2T/aJczLTqiUBPvVQfcpxFdjv+yRa2KXLAcgfqDm/v1YDgq
bkSTGdaFkufONPl2vwdTN/7/gxmqU4nWutYaXOQLN/I/srjXgB6TISE6ZDFA8ufRthgS2saOPN90
s6tp9wwIR43kXVZQXbszx1I5/0eCMCnbKQNiUp4u2HuTmVyrStn+CAKLXVtdrN0qATF+B+NkVX7Y
9W1BMyIHu1BWhvuRZQWasqoCLm1pkne2MjSD0zYtpi8qrVcKJ5Ns5TNqQ+KNcYgQ1WHDaqKZqlXb
II3D56jQWebWUoe9kGAwBM2nNe1gMQtCsmlgf4x7QBo1pmoMC+YqJcvY9BZU23H4Ys8CMYvV8z4O
3NPAkTOAFAF8ptP7aY9ZzRRgq4NKXdk0k+JbbeSxQBN8rFUTAXEVNuFUcOLgQXwqJzTI0I4NYuLI
AJrg5WNk/JGGpk8pC9Qk8O24DzwgXHYPGVyg6QwF9lhomOaRqEP5Nc7Fq6zJiJqYpwbwBz80MrNk
MLQe1CKaD/DpYKe4wN6jk/epuCGG+vv70NP2JqNSRlWLJvtkB451L98CU203XTGv2PS09x7VQ/1Y
OH+x143d8X9+HD9uoinlKEkL78lsgGxce+ztHX5kpG9G87oYBPPeax//WBhnY2MIhyUtJwEAEVWl
o9TIvxXgvjz0Upy9X76uZ/EGc4lIwuEDQVmFRTHO0BQQFsR5WMIAZO3VZO19i8zl34tQDQVjkDJg
h1AIObUxeRr7yU4Z8q6qJw6AeTpHCltB1rXWWD/5Qpyzq/LZJPnyhch9E3nKlepZ7oC5Doq1Br+4
CTzZ/XNZL9Fn4hwdi6W0rNPFYMOHTt9VyiZIBUe3BmpxohUXp3WjJFU7Qob5+BZ7825w0x9YC7o9
KM7dvL0LaB5R/RD7mhf6l7UTHijnGozZbtpahej+j/k0vw23H8As3wDle3+XbyYnrQRfcP04l70n
LNrBsXJWr1Ya1qN7BOPM+DMVd2p/JSR1XhWBsoGM5WPgGn1lRUfBt7fLJB4bJLOywTbpKFNMS6Bd
KxovXluIBHKRbQNTZdmOtTjLULM+Vfsvy4hLypj+ERafeZ8d1BYuimW/GsV0FD1xjDzdzuBNDdP4
TvD1FhFn3vQoSea+XprJndJoi3GCmc4De+qrbEujb9jYda6zRNoEhv4oN1ZGZTm+moxYejeT7CFX
euIBnlISGPJa2AS+J44EUY3gZcT5AKsYU21JpBPtd6d4IwYP63lLRJMUIjGcEwj6pB6VCmLS8iZI
3Cq47hN8ARFI1foHBjM4BpEI0jg+PPdjlsZtneZOmJqJP4BMJ7GTQ8LYk92/RkV23WS9U8vxa08k
v8jmnaG+CT7wSgWCaEc/Yfn7kS0rShKFuY6fYIZu9GRVNIlo9od5tXerSvR1dMNHhdF2Z++GkSaC
CLWWxS6koQuInGlhte9U+BC2+aAbyCw7HUR6LzA2OpWbJv6Vi8aYV9U8ksQ5QE0FF1y15LBNZ7h2
+hZFPU0nmUYofsX9uKuCUdD1OIuIgMXHkw90qGBuw8Iap5sUsqHRlvwVlZGJ5unE3KbX/6J9g9IK
fB3m9YEMe3YhWKx3slzgBNHCTZ8n9Abk2RXYyMpwIJhC5WVF3wLaAb8Jg60RU68lZHdyCPzS/cRe
estv5oMF+HUQ+Cmma4ogadbWgk5kLlf0yC7DOABFpQ2ZKhhry9RV4Gqqn4N2owV+rbozuY1qh8ET
SW+16mRAXytlt8t3pNzZpagWsxo/AcWz4O/iHQ+M9tNfYxftUr1d8tvyKrSpof8OpntQP0kBHdVH
EgCU01NARNrcGukVehgBAFXqfd971fiexV6ZCKLqmoPSsQxCbNAb2mfYy/ZUoo6S4flgyL/n9q0i
JsC7LUArCbcuVyVht1fHOqRGzvB/TTsIo4ZAUutlbrnVN0gffKAtHgaMhG4N/22kim/extS+kWi7
6QGrQkvnPfIAJuVYdLpSvHRX3Fjgv6Db7o0hyRhe5k1A7ys3uI68l8u2uhaaDViqbuvoyp0liX3a
tpOhj0jf8OaD5czxnSWCAVqXAYwzRcO7GC+eU2NoY6vsscedOwUztqZRX5ulspWUVuAcV4r2BD5k
KayghgpncipmTLMyzGzUVsa2sGM6j4p8OwBLfN/Ide5qTSffD73a73PWycRheVS8Xj7L9VedaUJH
LB3ByLjgj0ArNSiT4ZG6BQFNT6ePibhG42PPv6CaINVYO1UQBoMwCGjG4KjgYq6SdL0ZpAOeRqNv
az+KnMqSaDtnLQocy+CONMUUdR3Ny7UJ3dmkqbpVM8CQlz7wcYho62NtEgStiW+NuJiDxnERJSE0
ihu8MCGupgCXfX8rNzkNAZtQbkwQx2YOKsqH2dkbv9hWRLu2FoRMwJYCChIQS6hyntpQD+B51Ajx
E5oZl6FXE5r0icBMVj/ckYzFgxx76lyaEMQhI7CwHAnKc2WnttGHmbeioteZJGuBBYFByuj64N5x
BxrJkk6GeCicOTA3sRI6qpm7aTv7l+3+TAxuHRBiYPAY8tPwv1OFQFwdz6THxZPqXTi8y8EmF7nV
NUM8FsFlXXWlMRTJIaLGw0sKDjPxYgx/DDL2dyzQIHh/odFRmZbzWFqdaq3VLOIG1dFz+zqaDI/F
88NlMataHYnhrnBfY/y4q3G9APUPBiezaWghvZL2yZZ2lXBfcfnX+KfJce2Zu8xqGKuzPkIaKg1d
9jaHJo3yZ+TOUfXaWV5ZytT6Ldc78DvQy3ouBsBLPr5VnIGgZ2xKYYEgkz215Q3pbqf5Wk5u48fL
YtaO81gMZyS5NdZYiYOCQfoYtjrNSqfVXfBbz/oGWbNAqbVwA/ADbcH5MQDuyl1jfZgKNRywOtu8
5Wh8RyD1TPbBAwvpXwxgABxURvFTRV4B/NrT+9UYHQF9KCTJxpWVbDL1nvwF0v+xiK/IduSTVKY1
9VgvX2h8ncdfausqjZOLVrdXveu3ImelhlhNtX6EIp1cOmrfUiCdXTaBNVeEPRjg35CFvOSMsCyt
0FswFKQa2sEARESO1RxR93Ttw381T2UUo1Ez5e6RPcHRtphXQR8dDYTNDAiFHK8jtQrpVG26InWT
UeCPVjOLY5mcJydFqhAUjeFiQ9DuFocubAB/cSXn/sicNrwB9QMG/C+f5cqtXeIHdoA1GbztfMld
6sKkwQIjXhRYERsWPN/8d8IwjNN8aCJAs6+OHuciIAxveoQQA4BmnI2DcyHs4yZAz8TRneFx1Gme
U4ZFhpf4qttpfr6fneLBziig6uo7e2dv+oLaLqGJp7eO6J29VoQ7/jmEm/wnZQD0KQm6FwdrQ5zi
KfTS62BLpevoStvHj/LD5bMWCuQiTjgCMr1MoH9MKPaTqOWG993WhKjpJXCyXbX5JZC4mOmFEyfq
qVeZxzzQhhQSR8yBU4mmzrRP/LsZ1f4CZM+p4GauPQlPjpS7NlE/jtiGhzyA3h+0wzw4Nk1pSYtb
3ZF/ljchfSWNe4NPjEX6Fu5UkKUIj5i7Q0XUlKQtv35Ae92qPmyM+J/h/hVtjcBE75yCgkewlbNi
10BnQ60KSPw2XBL/JDDCrC/MAbggvYHpQCByEGugLPUGk/id8csCsvtovFUoGdlhhPeoj4I9Te0/
WjJf56hi9u1Wnw62+djJO2I9hH3hSU3mmkA6Fe1end/35afaFkBaTCS/vO+UY5tVc46fmrVePD4o
+TvKF4OMV/r0+7LtLSd9Ynog5iFgV0OGLQOhkS/CtDb4ZNqIZE5flnhLzHpH02yuBE7zLBYsUmxj
aR4hcp75L2B8VaSIMakBaK9535bt82SrYLUvyPO/V8dUiQqaPQ3DNHzZedC6APQjaBrKUfgzR0V3
VkPnsoiz1Aa6LAjKaFxjYEfhR4KLTtIy1P3QmqremfbYzaDCQlsgDGkRvxjkL04ORX+US7BIrpo8
GJpWVCydjQado7h5MZTwYEXNix2KoNyXDOnUDPBOX1qtGKmCKB5RMG0naU7NvHOmzE8ktwju0tYd
bcEVFEnhPKtlTHo0ZUWHmvHWYH86+y4p3NCeBdFSJIZzp1ZlFkxRss4BA0u3k9v4UxqK+hWY/L8V
DMwIvpBIGudM86yzbPjuDqnuH8I8O34i7T4T9aLO7yk+EPI1pAAYVcGj+DREGGZr2RFLOicLI9A+
VSR0dRaLrG1VlyMpy9+Pcs94srFil6UdQOQsN++tjbrQF0hLl8b/t7do0QcpBoFpgwqCe4eUWR4D
mwOSUJpEmdmReifIf3YwDfsWUIOCiHd+Z0+lcc+RWe8jAJbDIqamu9KCoaV11ca0GpTOx5gKo2QE
DlNu26KqzfqBfqvJ5VLYNDU1O4SaDXuscgV0kjYtZrwbNIFXOsuEwaeB8SwbT3/wVgKY7/TL6ebQ
d0WMq1VYASWdiTdkTJkqeSniGWad3NyynVETAeyuHSwmJxbaui+vyBl/HethqjQw/m4ClQ3Q0R5D
ZRfmH1HFwIdkCpQ8z72/tPwWx+UN4AVTB3mAOMDueKlxY2JFr5S3gXZnjM9x7Oe9g5z/31vqsYrc
zRsqdC+yDDLD7ou/t2iQ+QKhPfRk894SvcvO1yW+VMRgHyZrFQKPfPohpwlotpYBgkU7fjZk9C43
rbRLi5Am2kFREXUwEGK5JsLNZTXPp9A4wfzdH+uASBUED0FxkJsfifWzrJ5rqXVAOol5ONwPTdqx
DqAepNrYSBBLo98MubZpIyyRYIskqBJXLjSfYC7k8o9blObDE8bL/zkUzrq7ug0LTYJ1AziYqsFD
Qd6SSSDjLOda9FeUZVDMQMmR75M0TUOChkEGwDkbymxsT7XRONCBZL3H+uIGz09Ra++8VcQJ5RzT
kJuzPIXYlmZm+ZxM48aMercqRhrH4KPG3OiAtltSv1foUCfGHy2dr3XlOZOxLmwObmEwV9fmQxMU
m8sHvm6GR6fBOS6ZhP2EhLNzNIAztdKr2m+HYZOxTxDL0WL0wurazPdDv7ssd/VDY+YTrFyYgULb
6tT6C+CfRwn25AHaVWwNs9uqFgDsikqk3llb8OvcMf4A7w6aJYPzW9hhy9H+xKUeGuYEQ4ahpsHr
UNM2QFig6OqTHpXuYKb3bI4Estci+QLN93+iOR+mj5imtxcf1pNhH9f1TjNEwWD9FL9FcD6kGNW0
r1J8PLubgHKkw4WAzElX/splHKnCuYyRFLKaMKhSowTiplv00P7EW4zQHpptsS0s5059tKg9Ujwv
tuzhb0zlW0nOVKqiC8cMo8hOnGI5yU68jLTeyHJBzroaWI905G6oGbS92S6B1Yp3xuxb5YON0JMe
gPXeyNs+vf/vtOLvXWdrmErGkWaK247XhBzI9OuyCIEB8gWVJAlGu1rSY6l8mrRbYRK5+u/jOYle
JoYz4EtP77DW6khWATXqZMVt1zzW9vby71/NOXRMnaD8Cmg8PtUh+VCaWQsf0cnpYUwJ1ZTk0aie
iF5tG5JdDVP7cVniYkpn4edIImcDdU7k2lYhkTA06R0m3dXS1ih/BZ3A2FYv7pEg7uuPthymWCoE
zKx12wNKVO+xDCqaE1zVBu99ABKj0Xw2uZOOs5ToWg0HNCK85dm0A/FCSSP5TWa1082y4Hut5cAY
AFvGntD8Akb+qT3ofRkEZd4sSm1b/dUCrYntdyJGgVWrAAAkUl+wACk8zKSEalJoERxdSDK36TDw
k9WI3a2jhFvUm6hU+n9hFN8C+V3oqCsxNjpCYF1uLPWmAdlR+Vu2nhQiiImr3+tIEPdqDiWrDqd6
0QxoMqRzGbDc0g9VcexZMPfzxSHBGzrqvpg+QJcS9RPO/nKThSGLOqR8BY0crD/siTP5hNF4G9OB
pjvjevRvkv37XeDaTv/22F71bnZlbGq/oDhyB/V3wZU4b0UjVB/9Jp2r/1by2DQaaUHJe/smeeFe
23ZX5X32CmC7q/kmeY13s3efytS4q69C8JIiORdkhuflyuUnLGs2IEkEtx7PI5E2FSA67L51GOqC
e20zuZELwqHB6Tys3txpVN1EggmK8xotJ1M9vTUsC4B9YEHmRzg7QNV7le/YnfxWu+/gw3GZA8Z5
N9rrVzj1rSGwuPPtZk44lx6NtpbYdjFA4f0yN1N6AXPSjeSM/nhnbPCMPWQ3QAsTnfNiXmfmd3TO
XGoU4nkbVCnEok/o1p5BgYadgraj/TzUT/qtRSWXXJuu7KqbWuCkvtZ9LsnmvFTH6lFmGs4buxn+
TF/M28n/eCC094mr7OU7+dZ2tI3uMpq+PvY+MnQRUO7qY+DYzLh0aii6ZiQBfgLAvxWYWOc9zHTy
Jefr6hV+/lZtzL3mCVf0V8/dBJwTWqhY8uKzYcxAsDYccO4mBV4exqUwb0GHN80H2JcPIsGrhGE0
Kqmd3A/Q4hKkkWv5gnYknf/qbYb1RAvSA1Wn+uCpNvsLCToADzS0zkC9zS85VVIWw5wn7EhniYNp
YycRdjTWjlDHUBUGPEDPc4a4rRTZmMQyRLTY/3frLZx09wHLufosXir6O9yFT4xGu97JXizRAa4F
2GPZnN3oraLNSgDZdjoAO8UJCzdC6QAUj5cj3mqJAHN4CoI4EE3PKIjI0DRpDdJrR+vp/GnTdqH4
/hmiX2XcZ9RoHDDIOuU7CiQjZRuhV1rLjo7Fc4YCUrQ4J9Nyxowan9Nbep0A3xRwMdgSpJaT/tTw
0Mhvfwm0XnsrmtjDBfWNhql5fj8k6YYkqEcNx6u8mBm10t/EPAzpU6q+JIYbpf9D2pc0yY0jzf4i
mnEHceWSS1Vl7YukC01SSyS4gOAKkL/+OdvsfZ3JoiVNmsPMYbqnIgMMAIEID/ebwd5Y6NU779zk
IuEkzJIp5oHboGF+/jQcMJD3ADbGW3HMD9LxXWg53zs5LiAQQqMrmUWY7k7f0Lu57vpKUDt4G2M8
BjVavFcXmUfctGWqajTVlftWVQEtH4S9R00ROmwg1n/wtjLTlQ+MyvY8Tw7QF3TRFvZMc/S4a9RN
AJTgsFcUADc7zgY8hKA2c921lUMHAmzz+DgKbY6zBEoVTLDB1kGtjqb7zhPjd7DnbGRTq96cmVh8
RM4GpNogyAWlW+131RR28mEY99f9WNn70BSZW2qzWDQmOC/TBLfuM4sJGJkslEKTPOrhDjS14q/X
7ayVXmc1HsxI4c1goPR0aSgxSqvV+q6B6vaNQnoIvt/BBjGan2igdDl6xUmkL9dtrn0jD4TxtgUk
AgAJC98SKxNZPvRN0HrljsfiWJBmIwzW6lxw6z8b5qVbk5O6vMhhIxdA2YAM0mqCigu/s3ZNF06j
n0xh2u3SZGP8eC04Zu15BDmwK/TTlUS5YNQDVsQa7+P4F1MvVf/7+vKthgZ49yHRgk0FcNSla7qq
Rj4OQwNuq9eaYmTRAtdphhv2/bqddVf+s7M4llPO0A7tYAd6E7l1b/f3xhb74+dpE3wjD9hGVIAx
0QPN8EtfNMIKFetz9JXV05TF86Br9d5MVg8YuZ0cxmSaMK8t+F1lpMeGWl8pxmhDPiXl83Vv/xX0
WySK+CkgNjDRZsFNv1hWw4bivZGrJhgKlRR+S0n7Lqs0eSSFEj9HmysTdGmClD406fJwaLl3n+Yp
xv56La8DHGj8gD9e7TkkC4CgQV5yp7xWEr+hblL5DHzMCcV0INOE2rOqq+9EmnRvjqu7jV9IgaEt
PXHYI1e280/i5fSjG030OdVI3hnF8E8I8o/+icW5gQBufGUqSCF0ZvZQ9XPJKhaj55v1wHZQKql+
y1TDo8nzTD1KgKN/NHiNl3Nt9OaN2ffeFuPavxDzxfpRzAfbmMeAlhzI0S8/pdS6afSasQm4q4Ep
/A1LHEH2YjfR6dB6hm+N4MzJ2I/E+a3X3QtIgfzUzD5wYYSlA0QKUKe8+ZabiW+3EsPHBrppw58y
S0BrfG6nmSgPzxNki3ArACDRawff2OzYrQQ6parUjSIf10Np5Xq9sDJv4PNu6+Tx3tFhhbZC3oOy
pUn91APe1dddNh113ubPOZSiEgKkDITEHq+bX923kFMBdQbAc5+yOQwiVInuYd8CGHJXGMA/a/wu
TpK/uAbxqTEoNkurY5zo0ktHJaUrsqkJ0p48CH0IMWadYgxlk6djJU+jmMdC3UIHlAHP9EtDU23I
gZTzeUdHN6J9ge7U6IJKAaCflyZB0jgllRmYhSF912t5ZPY8eb2+pitn7qwmN98ouLMgWXP5G+ph
zKDzNZ9TyJeG/ncDfgHbidQWf+iWncW11VS8FBZAyoFhFjvq1ne6E79nhXcjoYgdXPdppf4EZ3Dn
e5DemfPvS5/SWIkim8O0qVAutF4yqGBD43SQUFYad9dtrfl1bmvhlx2neIuOsKXRG9rsnbQ76cld
QbZYzlbtoL+EhB7lQoCSLn3KBpzwE5RVoMpngr/NROrsaK3xm7o9Bm9ch79d92sllYEoG5qLOEdx
UC9JBrjK2YQ5Omz1EnNolnwu5VahbGU7X5iYXT47TYbOrulIca7KusKMqbGjxhh2Q/sXRyOG5TH2
iKwF46yLlUuYZ1TjvJ3t5kdT8kDFL5n26/pqGfNW/XRHnBlZhEGZpE4LfGsT1OTfvoue+yr/wvWj
YbxZxd7xFLAbgezue7oHQP+69ZVKMhYSbx4dzEUmpscuF3IC1Q8HBg4ptdv6xD5AtBNc0/c5iqFp
2A5bomxrt4CBvBrouBkRs6S7KQfwdIzNHPJCHuPM3htKfQOm4rZKhjvb5iArsY+OJd+ve7kWkTNH
E0YwgfrDcXnppYgTLXdbeJkp8OuY1T0mbf/85J8Hzf7PxCIxLIastNw5VBydPQ16+ZylM8B1a8Zz
LfDxtUA4huKV7SzVFVG7yqFhwHEWNjSEqtbOFNORlmN4fcHIWlzgBYRsYFbPwyj35YrVBBVZ066a
oE+NuvILig/mNyDJCfUyb5zdkDruzhtq9QIyz+FeFEUeFmYd41/S8CN9prNu9Imetqafqa4mfqea
KtSdRhuDJs1AGAnZtpOGAmhUTKbYz7QHwo91Xd3FA5lubICSP9RkZpgcp3H90cW0jLzUAGUoxhLY
nWyb6YnaUry2GZ1uBmDdwqETk+ejbkIwijp1+L9aQmSgA3St0vETFDd+WlBtHKLKrKqDxg0aJiqN
Hz1p1rgrTSJ3ha144Ah72Fu1otDSwjwOWirpI6if2U436hgyUfExrzTzSDQHNPeTteOCjLtJCgqY
Gh0fqKlPGPzQ7DunxmvLT4u+KiOL5/qTpVwOhk5lW4dxaqf3sXGN0pckE4/WhP64X6i0i30IwxeR
56TDqyqUse/rMv+qJcwIxp65wBxpMYBP17/42psXeCokFTjoMKq6fICaFAo7BcHDUCc2uWNxLe57
2XRHiEDb74C2xZnf8F6FQlPePShcM+6rbBw2ttHaXQWGRdRhkFqAqGpxGIJAMNO5hl/RZbpfjUNg
yxfLi8Z2Ix9cu+fP7SziGwtojapE9cVrEojt7iqag4YorOXLMHgbS7vl0+JogB5uMXQ58he9ZH4P
8qIUWOcyqtuN7tGqHUjCQXfXxUNweZb3Ce0ss4VPVpeGFQ8b5yRszyfG4XqorJ2m55Gy+EYFempC
OvhGyL/uVE6ec97vr5tYuyfmeRpUlMCRDXqpy+NH4hnX2qjAAuFnBFMP0rcKYy4pCKS0ovpRYYwn
zryjcLfat2thAT4SVMoQephdnP/5WV5BqdQGa15CbtyZLKi0xDdRbsyKA1pzfxEW57YWJbOyz1RJ
BiyjAPu5D8nXcqe5+mtX1M0zoOrW3+yss2x9EfFJWY9tQVA8c2j8w8Xr108A/WqbwvNlRZ6vf7/1
UPzvabAI+RFsKTWIpubUFpKSid+4eSTM1zjdWsTPHwwDzzPuAi3cuZ+zyF8aBuFPaPaWgVGgLC5f
LYBXEudZsy0UCTd4Rj87BYQHfDJRFESFfBkcLC4HOhY2EiQPVAK/NSMsp8devf/p0oFnxJgpMMA1
a2OQ4DIER0eCAqNyZhIH9ZRZPyAYdxLcC2t3Czq+knnO4k0zK8VcU/30iKztxC05gSkw/4Sqvxks
VJoOFFejfWs4gZoiF5QJmfyakVvcu3/uJ4qCeDs64P/ChXPpJ+3RfxYDkmodN2JK9sQ7YsIehaAt
zYbPxxUeIkBjAPFv29jbixDxLFYIOsIQaM2DMevvVWI/Xfdl3QRyJZAK4km+5AA1K71JbYfzoB6T
IzIZdCoG8fO6jbXom/VMQEOHyvQn0HOS9syzY2ibT84PD6QW5GtTQ7NDbpj5nGDq8yfREXmIdPDe
XX6WpM9yCbwrVsu+rWp6Km0SQvt24+NvWVmcfWAlkpbBYAVog/3EmrvMsf8peblxy6+uGabqsW6g
rQFD06UzHXMyWg0wk7hfGP+hitiv23BTTHelsI5F+z87GMi5tCPcrnIyCTsFb0Ot3k/qm1XdTCmq
eW7uO/S+woR1HRR/jgO6tLsIbbOmyGbj2a7dRRDrC/hAcVl50aDQXbaekUoFfxyFVMcB6GIkeBYp
XuxarmLWqS5HjkztIFGo4AJ9FFvvsdp4eq98ugtDixvEhTyQYY0w1FpF+YImoXkEk2B1OzbiW07S
rUHkz+8dHc0JaNZTVNQwBrrwq9eg3GtYOCRakb/rNYoJSd/7UKLzkY+eLBALxLb5F2uJxzDYHgBC
8j5xS+bE0DyW9RywYzeQA9DXaUj56Mf1H/dfME+LAu+//K+4uRbOsUE2tUdwdICp58Yreeq7BhiB
LDyT/jw6zokfFoboqItB5vBoBIsFM18H+mQVEWu2ML9rN9cFw8TiklRxCgBeCUPxxMM8nwJL7loS
uWMg3BsDBRSRBrUWttCV7KdbZm0E58rxRU3o+uHTYcrPWZYxOK1mXlAQXFAoDRlaHpmjHRlmtZFF
rSQ352aWmkax3RuFVsBMkgKLFX+TVv1i61XYmcahEltRsmptviFnmlNwfC0OS6ZqpUlvglP4Xrqo
bnX7B2O/kqENU4xmXo+UlRsTBXLU4UEehbnrfz/wWaJtaK0OLl64ZjH+qJXWHam/X7ew+o3OLCwO
kFofm6SksECyIeCATUxG92znxe66mVVHHAcDhRZFRNiLVesYH8tBlzg4vORJJ+rFYhvPuvVgx7AT
KO4xPEqXtf6K4X8uKwfBruLneGYtrl4JGAZs4XsvHKX94YnYJ/JLx7uSl93+uoNrBzG6kCiAzrkH
SuOXdxu32zp2xpEHmfeQuXgZyZ+sj2J92jgN105gC3xCs5ueiTGFSzuNU0rDZCD8zSxygnpFqCrX
j0dA4mixH9ArY+XWHbMC/QM+CtPR6AtBIAY1h0ubxSQ5l3PZEZOiH3aiji4r+2+ksG5F55x437rB
ZKevbkOemVTSd/LUODa21G/isj46dmPtRFeDJciw3q6v+mz5siiMLhWOl3kwCoROy/pbIxxDshGt
sEaiS9gGqM4m9U6Uv2KMpIz0tU834njtM8/PbSBx8CTAV7hcCsyLO8xtEh6AXcSP+x+EoKw1Yd5g
4zOvOnZmZ5H5eTVJNa/SQJYyvHXqceBH3VFodh4EPRliJ+Rf3H0APaCaNO8eVJ4v/WIIXi2WKVJz
L0MxCUwWgIq1jbHh1tppc25mXt6z88zuuqw1PCyfSx8lqfwOOiUefb0eFGtbBBUDfKY5XoGnuDTi
sbYEMpfxwFD3cXoqG9v3yAGYno5H6fg3C3dmbPGhUr2p2rLIcOrYul/Xtybbt4XYWLbPxPTgZgDa
Cs+ymcXJXtazwZ0G9hwLZ1tdt76TWr50QY+Ayo8vVXY0q3jnSBuAdlRInCwPDBCrOvyUQ/ZrgIrO
UEu/dn479Za041qUIp3ECDrwP5jYXUQNjvlYZikedLwjIQj5scN/56LdV8YbnzBLchJleP3brgUQ
yp426KTQasK+v/y2gmgd+BsLfNu6zA61XtjAl6TqVFmF+zemsO7I3qmO9tbi1LMRRzGncK5qphMd
QY2o9FeXyJfrHq0gyTFYCCsQFgHZ+OfZGNCDlQC048XKnT3J07ehY6d2+DXG/1hSHr20Q2u81wPw
AL4YTEWO2YhQM3V/cPqt8a215OZ86yx8ztukhXoDts4IWjyCyVnI7KXVXcfezOFvTtL/Ns4Swz8A
XCeLBKYS46vwDip/aszXWhyvr+7qeX1mZXEtu1TmqnVghXpHKj5G8QBNkEFuXP5r+2CeMpmxcDpo
SxdRaSfoa7ESr7DESkLa/9JRFIU10kLnWWM79IADb9xKRNe2AkX5gQL6hDLYciuwrDLLhuDkQRYf
UeBzMtToPfJ0fQH/nVlZXrHnZubM7uzI7ow66zUKMxq6lW997gwAWrWsy6LBIeOLDaG6eIcJdO74
gD/0ZSgMOnzHWSWB6jASaMp5Q6EFSAmM6tkzte5d9QabuUYBk4IgAWA/uzEFESltKvKjHCf6PLhN
IVAJMLyXLM7ok3IxGz+Ucfu1xl8B6R/wc1+K2lP7LgW+cZdo9tCB4QkS237agWTqqZGodIXYtK0K
sqyuvMC09HwnU2XxSAK90+5IW7i+nCYrbBsiHkVcTyUA/AWQyr3oSECUI3Y1SObKpIMKZGtXHEPe
aS8oiI9kfU+bzph811X8H60n7Muo5yDqYQT8xj6k0/GqUjZYdHhbJ31gZ8J0b/KBWKFJEv1F1oPK
Tr09uo9GWlIVQZdZosOizOIhN1kfgvc7cf3Uhl6YXYAYFEqUevyeCqrIKS1BFAg8mUUe0BNujmnS
kJ3KBmQHoy0yfW9z2rkBHTPyJrMa4qd9PxR7o+mqXWl7gu8y2rWg+GK2vAVpsfoe62nWB1JpIkod
UxQbJ+naJjwPocU10UxyaoYM26MEVVUb3/fxM0HRx8tfr8fqSnMO/TCQi9NZIgIMYwtDbabbqTEX
GEf1wKtDSqJM3431mwc1SpHdxuRoaYfrNld34ZnJRUajMKRAuIaKSAOOdmHWgMCm4ikR09frdlbX
EEwf4JkDRQb2/OU2pG09DbyAHTSIDxISC1WdvWWW+yx6ufG51pfxP1v//vOzLa9GLpkxl4In92B4
P/TxqbNZMHrfbRFNU9TmT1mzJSWx8siYwXVg/gDVDDIJb3FSg8w0acAejiIdPSX1YyVPjfqZpN9H
IFec3YgNy16xz32oD2Ls0q/MkOVfuuLH9WX+fJJf/grzcpmhFuXFXYpfMeSYIIhfmjEPua6CeJ7u
+khZwLbakZ8DCBZnzPn8wkf5feE3d6A/yNKOBzlG+0Wt7WzmHWW8ZWal+Ao7yNRAdeWCcmnJGhTL
wRXFVOEmlO6LTYcnNqTNoUvpjWuxyi/NXAaphUdex5ojq+o68oCp2witz/mFAdo/jBQBRgkNlyWJ
1QRkqmBzJZa17Qm5bLqPS68Pu1HrfDqNqMY6qfnnp8LsuYvFNZA54wdcftPYAG25kcNoWQMM+ytP
R99q8CW1r1r5fRjvITE5Tlt9m9XPembUvjSql3GRNDYCSTnTITPcL13a7yrM3V+P15W9CufmFgQo
jaFHtqx66BAOiSu7RT0A1Gxled/Q1xLZRolJDMCxorI9lfEWf/jns2i2OSNrsKS4exchWwKuQfsG
IduWv5o2DzLICsQYB9vCfK2u4ZmdxWaMwb0zoheLs7W9qYofXRkZciO9mT/DZXZz6coiNpqM9uCj
hCtd8zTpla/GLQGPrcVaBIJntsRJOZzIQbCOm+KYM++JFLcetDD868Gwenidrde8nmfndim8DC0W
OMO9B438o7WuP6mjhadLbNxJI/bbztwwueYddtRM2A8gI7ioLk1Sq+6V9FBhNjs7TMuHkd1zoMit
Lbn3tVA4s7NUGpJpa416CjupwW9dg0cdRrqnIgmvr+CWmWVkq2Kwex1mesh9U0iEpGUTinJTaG6O
3GXY4SQiYKAHyRTSh8tlk7UUDDhrHggmMQSUyNjemV3PRmAaO6s8QSgFNTOv1u6BEBsiCyQ03zxZ
DrdmCzpnXzYg+vxzz8EriCF5C+cy7qLLXyQGKijTwcmbuJhAaMqiDZJaxlEvjF9/bunc93ltzqKU
WI2NZwJ89+LhpYqNf1pih6TaeFav7YVzK4uNbfB2EmOML0nkB+2Eb1QQr6ufgHZI9Qmp5xe07f/C
Lw8FJ1RC5uRpYTERLBepiRI3Y168y2rdualA4YneZuFsfKy1U2uev8M4Pi5SJLuXS9i1RQfYOkz1
vQWmn+qRcTe47s3qxYJuGJ5SSKcxbb9wJ43zDLwP6HPUqveTeSjpYOqHbthZXWTQR9NN/a7/Y/AN
JnINC1TlKHchBVzY1DSqj0KhuI0JAQCyQBcyjcfStiOXdxtf63OREKZQpgeEDm18wL0vl5DktG4m
ZnJ0FEt/0sJpSHzD/dqYJy5vePN2fTXXjslza4sqISllN5UlrKUoG3t8b+kd6iqtX7GNFVyZipqH
mvEfUF4DxbscpdGmpmj57Nfo6KHndDuLliEDmXPXakFGjFCOH9DRC8ZaneKC7OJs3IicNV/xA1BG
BiPmHD2XK1uWwKApiDxAB67dxeXP3kvDEsTlOmUb33Btj8/coRi8ovOIhXNpSQPqzaUa6L1pZg1g
Kplk48fSIBiWaW1Qlblj++CwRILWBu1JPAeRI/7FT8A0HTIhdKfn2L38CWDW9zg4RWdIy8Pgyd3M
w9w9Ot6dlR2lYj4hzcbeXwtctH8gM4/x9bkrc2nRcxNltAWrAuV9nwxksY8lyNRbI/WJCpP2zyc9
cIrqeJfMMYX23eJrmnUloMiB8QGz9+rberS9G8hoAKCm7IxFFqog+67z2k2c7XwDLm9IDONCbgL4
U0jVLG5Ihw1wNCeovvLYtywJgYSXmvqKf3PGB5Zj6vjBdfdT3e2u79R5+T7bRTXNhdg9iN8Wy2t4
pLcTsFgFnfZds81bjuoIT7Z6lWsHOBJ21CgAULcwAXX5EV1QaZsOCIQDYqZ+M+6r6lFlT26Jmto+
dQ96e2eau4nZgUQuZXwt9Y08Z6Wh8G8nDwrT84sb01yXP6CaDD2nmg6w7b599gIZDbfGrXvkvn2I
7yAQCEIN/ZYczec/Xd3ZLKAjKAgC1LZ8OcgkHkpp2Zixqb0PIAUPRuWevNTZcm9ev8uveGlnkWMY
TuXVTQE7KfTu2/oNHJtHF8OfrTniIgNgXtubQ//SMrDWydYXHUOBtni77uzn4+nyRyw+sk1Kg0kd
w8POaD30cRowu42ywr7T3ATC6F6Enk1Ywfx1s58j+NLsHHtn+dWQm+DUrWE2byxk/JYvDBKVWwxE
W84t9glKBl0yUFhpisCDG+oNwH/L+jLG34v8NlZbb5vPt8qlV4uA1Ss3r1PkjkFjRyl4utOA0w99
i0Bu1YoDCbOZAxBzvItPxotUx2mHwRsIFOhqD10d2YN45cv1L/TvaNen8Dwzs/hE4+QRPDphxj5N
X0jvWz8A40euf9N9uMfuSTy7SEZ+aVu74vOZijWcX+2AKMzA3EXOwxLSEkjEYPdhTtoGiPSm+U3c
kJgPQ+WTIlQDqm2H677Of/OTq2c2F5lP0rUWGQVsGmqXZ7+V0/tzBpLdd+lWyeXzzQiM7gzhwlw4
wM5L4HGVdqRsWmx6xzs1/NSnp8Z+6MS7NT0N9sZargXKua2FW72pTWNfwZaNwdXUjUQc2pXwNXm8
vnxbPi2uX2bYrHIxBYxJ2QIj0egDVP8w19xlvPNdbgVu70XXLW545ixAmpNM+rpJ5lUUD1Xyiwxv
bMp8unUDrcUF0jPMsKB4hSn+RSw2vNClRsAP45Dc94p7V96Ab9MHfR6mnK57tHYgnptafCtlF6rq
XZjKs2NcfdfJ0Ul+/W8mFp+JVwKTlg5MSEOhr/KoiZ81njDXjax+mf+WbFkDoS10LWNjjjnW2+hs
8AaQYweIn9hzHwwabwnDrcaehTEZcA4DW7Os7bid8BooucCeMt+nLEvQD1BhI8dbveD+2FofLv1z
sCf2MKq0eLogK/qUIFD0b5JGxuDdqBogFnGRgPc1DQv75S/WEhNcyDCB9/wEeU4qo8EgMMHwLZfH
AiVMtBmolgRii4xl7Z7EaY7nARASmCFd3JNM2lnbTljEevjeilsgPHyr2itITDQhepGG2gj21X11
Zm8OorPbvxQ8kaaCPXM6VNK3zDDpvhLjxMW36yu4wvw0j0SgmYAJDBfP9eUONpnEyY4llCd6j1qE
8ZEfxIGdmpvizQhazQfB1SNk0n/R/pD/0HYb5tcus3Pzi11ttWmr09n8sKvue5BmoLr6o7jV9ixs
D2kVXDf3ee+h0oJpJ0y8A1AERb/LZTVLDeyoLGsDcEsAQSu7UzyFo7lx2q9aAfcwJrqwrGTZC4Jw
rWOOE0pvdXZQzp2bvDUq1Oj7dV/+RZ9f3skWaD4hKomaLeA7yxf6KI1JlRjgApWf5rPIxH+3e+PW
ujdvwMKZ+NW+tXwdJSw/vSFHFkLC55aF9cYj6HOk4ldAJRfvO+AmMZi0WFKbZtBVxt8uwFo4hZrh
l2KXVo+i2YjU+Q99cvfM0LzqZ1tCekmKhiPcVdZPMBOVA/RZfmws6ZaNxWZwB93rtBzO6E/dXR24
R29n7QcsKwu6Q79L9mkgonzPfeQIYRY5R33vRfZp6321kllaKLwAmj9PpswP50tf7XGKpQ7qmCB5
b35CsxqkbA/uPvG1XyTiB1CmnIybcQPmvYK8vTS62IrMoYqZs9HuJ5DlIfGnQ3PHfPvY7rRvzf14
uL7Ya2t97uPisjW8XE+1Aeay8Q78DO7ws9pCLGyt4zIL6oVp1u0EG+/i6J2IXz5pvqH78d0HhehT
dzJOT/+TU86i3qFon3fmbNAcj5lztPS9tpXZfb6KLj6Ts3gUj2VF4riACfJifSB9DIXPXvmebITD
Gk3peQx+oo7UMVPej/P3OTaVb4AXLzB2xc5+xV6IquO46w9vXsT9ZF/4MdukDDU/5y2Xfi5eV4mb
xHY7h6OM4iC9s++7Xfa1jPC6ulXPw6HDHiTYi/qRHe9/q0fzAfrLEfsRI1C3lNc312JxyFU6z6wY
9THsxz6ywvQu23GQ5e9oBLrwH5A6ftf22f1LepJBtt96e61UeS5XYnHyUWd0nHz+EuONG8V7D8XJ
2zEywB346w74m58Yl3/yDnTjbTSv7/K8RStpvl0wAIU5v8szSGj1qHeG1wSE6fuiK2+bpNqgwl07
As5NLE4c0MDpaqaMCjCIfBAiOTDslrrnG+DetSsKlxOGxD0yz7EsygHEKjr0U5GNVtL5nqcl6ikl
Adg0dZ6l7Lwdd8yNi2Rtj4J4g6CnA2ZhXM6Xa2ePsQd6iPm9h4JukdxP1N0PQ5ROxxSoX0wil/nG
wbOWc5xZXMo8xbWjj/0wv46q96SqI1WzbwOfNVyHrVry2saEfOA8eu+BKG15OaGCnLN4flBgYug2
T7pnt8yhbVe7r0rGzz14oFCyf7t+rq7ugXOji1DBAE3dlDryRJJMj0DZhW7p/fSyKaDk2wh1hzxh
u7HB1qhG7cmt2nuMSe518qYX4LO2hxvukJ3Ik+frP2slslC9xzCkOc+0fXr+Vk7SeFPGQCCqAYhz
ysDeSUTo4kHvbXVJVpA/qN2jz4WSjwG19+UTBLp6Oq0Ectc0g3AISFqFFhqD8AUbdwwPe2JVBiZk
R5SFpmfuZNF1V1f36tlXX4R0zYGjjkt8AKObdnHf3CspgiqtNz70anDBExd9UTwel88RwLXBTKdw
JJTqm9sBSTQmgZ4Frv44qUNLNP+6VysfEFxA8zt1HmcGfdPlRu30ZtIzD14V5dfO4jvPqJ/K6Tcf
MBTjbLFgr/p2Zmxxc9cgAST1AGNxC3YXnh/yFu20wE1v2+5ooL923bfVL3ZmbnHsNQDiOU2DpZxi
oN4HGWWgDlZM23gAbHm1uKd70DhoQ4zjQEFgRbO+Q+JL078b2cfg3RLtn+s+rR5zZz7NPp89AgZF
G8paLGFVmD7S1bDu/kkUPxaYS/rfLC0u3VbjDdPnF7/Lf1cgX9VMP29fOfiprttZ/0oYQgSlA/qf
ywY9KANskhkUlQXL9gH7u+8A3Ejb/HDdzOptjrP6/5tZfKUau80hAneg6HI9jCtmHEaZWNF1K+ux
8J+VxefhDMS7Xg9n3PYOJFw7i3wZ5FF0exBC1t7X68bWYwETYx7gtKj0L/YulIcnGmuI787ToDKH
9yDmxiyQL6Xc3EhUVv1CgxjdWqCj8Ki/DLvaVYYVQ0QKRUEQA7nPVv1BlOZPFdhgjMDYAputnUoo
SwPnCU4CNE+Xy2ihH+2kOOp54/h5c9+Auq4ST+PwpbH/mOZjJoFGjQ5wa8zBLQHJ3EaKD/4lVEQS
wzkMTYI82szYngvnsQCJ1Ov1b7YWhqAVQZN/xtZ8EiUdeFXZZZeAZ7zJotJM7sdE7a6bQOEPX2OR
uYIYCLKkUK4D6/6SqjGrvHJ08rwNPBS3bpwsS7+SBHKwRicBGirMPH/lsSYj3Uqqo8as8mdXeW4w
WHH1MggvfY2BZH1KRt5GOdegI5gxB4UcT7uTVjPc950huY/mJJZJWHn9U3ll+yUvlBU4rSG+gEfe
SwNlCC2IvUr90DXNeW4xk37fFDQGfLVMD8aQqF+sd0vrXsV2ekzInKcVk+7+dlVXtaFVpOZRTEqL
ZDIVx0lPSRl2NHfiWztPsztHoJ/gl6p0oI8xdOYYjmp0oaCg2dAYy92KmlByMzE1G0+lnUaQ3rK4
3+qkxTNCpjIqdHeI8JIcfg+9oi30gDPgomnWUyuI5cSPo2Gp28zQyru2KOWrl0/ivdXqN7CqPsLU
cFAVx0z9qE/T4HeEgukrNUuAzmLT2mEKv/jWk84LJkMUzz36o4ekpQbw5yZ49rhCxxgUsawRke3m
cgjGUndBI1ZYkZvp2dEouBkVxjzlbilyg0jSIj407VFrhvrGAW3VccTM/ICeg0oxdgH+6p953BvJ
jV1MRYBfLbybpnNZFdV2Q8A7myozKCcsuY+ULcZ5wXWoHhRNPjNCj+LFbliG5DXH7YV5+/dSNKPf
aZTu1BCD6rMmbu97dqt/UxjIAINRUY1uaNNEQYcG4y074AMyEdRiSF76qe28l6JQ/RgMDjc/uOzK
g7CVMAIXZJE7aRjjPzpJwBbUGEJEJZjh3kaKbxYaPHYrACJs2DQbJ/2wQS3s3dhJTV+ReZeHsetb
M/Yh8mydJgyiUR/8vq534Ebf3SkTCqk3LdoLkLOYeX95rUPCr6Je7PhgCxoHv+KUTH7PBCo8lqyG
Xc+5/c7KJIcARMH5jVbq+kHEeXNQNXhxvGYC4hWTPDaeTblJuJ8n8aszQMdiUHp36i0okaU4yW7a
lNeHWOvonSULZsJ2kmch0bvk0EFD4RmY/OloSTRUgWdlRlTFHdvbagJhkqAD+LgdRyahKMhwHJoc
YBzFFAQXwD3w22JDkvntwJBeDKaCDmai4jtL04oXnVTyF1TfWDTSCapusuoOHkBpv1JNgcVPZd50
m/MsBjGTYz3VraEFrEQd3Lfg886pBwjMTFrSfMP8PDN9Uorkq5ll6GUJJjz5GHNe3jRxAaYeT++K
J1u29KUz6+SxtPj4VY7tSHZ6btH9JM2YHyaitXepURBcgEAtRWWXu08gRdP78P+R9l1blttKlr9y
l955m97MavUDzXF50melqReudEUSBA3oya+fjZKuigfJORypn6RaWZXBAAKBQJi9e1uiyrGRaXln
SE1+oUom+VEYCJ4wweSgDKgD9zjAXC2oRM3U7vr7ps9BaQHg2YM5WaMPNG4CckzFGlfu7YWxDTyM
MdAP1HIkHDHJcHrB9Y6VGXYNtmvQIcq+NKEvaQBNvOX4jmkFuPW+GexTpxXmCOE9Wzc9vI1R4efF
JWCO38478IXmt9OPEWKVWpbLOkr5nUQBBd09ACrHJ9b3YdD8qY1+FOydRcYxDhGONY2brDZLLT61
5qsh3L9UkaidDzyB35MDyVu/ZeBoqFWvynRMvCk7HQg0JkVDHMq5GMd+WlkAHrmIFxg2A9kKh7fX
fOn+kxgBbD4uMLN6S2N0ZNfxRsvr7y19KmRM5lddgc7pIvJpGbtOOaxc0guBFUZYeZMBxuMxfC2o
D/5ybaAWg/iGXRsYj8dROXT5IUfFekVTXob+oulMFP+UWTxfSO1kNW0FXqCS+YkTyIQFyG+6leyN
3aOZbIf40KorsfBCNMepyvG6RG+jjqD7VGiKceMQ5TyEV7gHjal/xEjkbppkEBrmlldW6Z00vp5X
dCGiw8A3sD+AA4uXrS7EqnEkSRNtITKpE6/XmRupMYbz9yEF9uP2vKyFGAvQrDZy6wqievDonarX
5XGtl9qIRIH2jp5012r88wKW7GMugK/vbNPgBtFPaENA27AE3GV6dpX34TMl6YjXEmUr4ri5iTaC
ySqAwCLvgZqdsF26QXCFGxO2q7uv+seYPEXmSoZwccl+iRCJE+NRGkuph4hBG3xzAGrWGvvvihKm
YAB5OOm9qUJCW73Z3a61vv2DGjXQI1EBQ+s6nAdmiU+3RZskY0xTBbF1Emeu3eKuB8yApCjPuVoe
u7i5neLYLVm/1tGwdJ7Q5416JyADMfsnbFCqUUAhyWrtdbXihtmbnAWI2aQYM4b0YZBX8g2L1wPu
KUB888SbKR5fKRtGCXMqcE/fcx+jMPS6elKuEEXtiw/WuOOKvCVrx4QU8G4sjFXgRJ0ua96yttb4
1ZgqD6wAfu+bZF0Ma55wSQqGDdA1Dzx9uH1BShvjwSdrsA+SX9eVN4aDyzSEEH+/AU9Dh/MvOcLZ
NUqn6ZNUhjZgW5ALa1dP9FggUKW5vFKwXTpUwHQBpQbQ6JDME8xikKreIDHMAuHGkdrTcUzXPPnS
qQIqFbwCfy7jQXm6N2Mn6wgVYAqY3Y7czswxij4kIWBdUHo/7/SW2C3Qh46zhTQ0oMMdYeXw3GCS
kTmISoLhGQ8ftPleNFsW6N50UYJLzbwPN1ZgfUP93R0LtzrkK0mIRWVnHyCsZ+9UKaUW/wAKyOnh
kOef6Rri9lKefaYlJkdOV9QBPsmQThAi7RD2s+AyC5o3ELht6cbcF+/hQ33TP4FCfKUxY6n4DLmA
zcDcEnJUYt7XsPS2yiXUuOrK/T7twLGSfI8VL9rfM9lVd1nqrbaecOMQ75W5SGFDNRDL9GkIVWWv
2yu7qPXNmw4DrIHiSS/mTr8jB/VKupF3axXcxWibQz4gt+dgakUsSKlGOcZaE2K0czsc1W9IIRE/
2YY79BVsgSDOQP1VbfuLx/MWvHgeZ1L5z2fX9qjQljmEs74PN6lsuKG6MrXCDfDrgv5SixvwTMBk
d3gbRxBQHYG6112QH/ljsnEwtfVxXpPFK2C+gNybziTluVmniY4FzMCYetU858ckkNBYuTG2zqHZ
pk/n5S2fvF+KCW4miqOka4BCAf69yjcVw9UBxUP7h/NSFiBkNJyBX2IEg8T7uLSUDmIaP7syXNlj
wTPGmuR9eC9vXutdsqLWwnDYqUDBo+jmkHQdeLA97R0NvdnlJHtq77bP9QO4sbQ19ZZifSQY8a7Q
f7LQCm9M3SgUYjGYBzr4m+d6q76gneXSvjYOxpp9LN2mgPXDavIAH4+YU/uoSc2cCYgfHjJrd9p9
56PTsTmSZ3sf32EOrb2wN80r2a7xVy8e7LlcwS4xv6elEUqinvKeBvFj7icDkCHd4Q792YanXunf
ieTKoJRdowhZtB0L+OE6kLLQ8i7ehGaSsLgA7YPXEpnt6jxFstpoxtGXYiLt46KH+hNDIajUjAx+
1dbJ/cTk+lvRY5oszJRhV2hTfllWpVwE5w1bX/AL828T7LqZ7CoHbgL8Qt55KoDnCqnfnBexaMpI
9oJ1Ci873tF4uuNMJmBWtC3ENZOOHKB2r7CXXo13adZ5ZY7uguyzLOXbzohXshXLyv0lWCSLhrnb
dTJi4UOibHor3uQK3a4ot2jOv5QTmVliE5k/PkLv9YfyiElbpF9wTcrfQNYYfR6ly+mV/pBdba04
uuTPZ2vq8Dz7zMs2UxErpWmAnzmXH5tS3UVhvZ0s9MBZOqhBWeTZzLypS/3lvL5L7nYuV3AUVKvQ
+SNjSTPQsdM3Jh2s8tt5EYsrqmMUTgG9iAIgwFPVcjYOthViRTN0FCB/aVyb6CeXn89LWbSNmRTB
8NtE0kH6zvct+bDLfbvWEr8YNfGxOjxOMEv4ZW4/J6A2TiJETRo4jQECy1zrSr5hvvnONs6+3Q1r
lalFjfDERFzPZ85+Zs5mJjGZOcLwAjdGpz5K/TGVV87x4tYDEhPDZXyqV6yGVpglAHoSFGqrAs3H
A0Cabrvp7wNy4zGHzlzMQeJNh1Ta6e73fQxPCHAWb6zvij5g402VrrwaFxVBkwbeJchcyKKBRYrd
dE2Py46NP9/iVyFmg0hf/xM7nokRLMyeMvxefoMzAoTO1M3CnW4+ytnK02PxuMzECAvmUBmpeX6f
juMuK4+ptW8lP117BPCPFeNH3tjy55rpwtujd5IcWBCQolreRI5y9Z1avgMG0iFQ1oijly9MPBuB
ugWQWU0cwJWo0ek9ixuvfbXbgHXBcLBzV9vSQ+IDUpy4ducD3UBb8W3LR3Ymly/17AQpeQUYmYrL
PfRb61q6w3vusmi95rIJGq95aXfnfdDi1nFORkxTYY5bBDrW5dYcNAC9eUQ5JpPhAVhyT6qPVCpX
KsmLQTmHwfhTkrh9Bso7Nu5hbN/oteXGNi+M8kkZn+J8n+YFkg37htxmpVtHa50uy3HXTLSQXdMq
pbfkFko6oOl0naf4XrkD/Ebk5rsB0ABeKnnxpXwBSibLPb+8izY7kyzckaB0wLHI0wbIeGgvvMua
o9YCGu8qI8eBrU1bLfUzg1IWvktGayF6ALjXmRmPTGLwjDDoWVt+fQlgXhTJDlMw3ljbcoeS46VW
utm1endex8V6iAV4QtR60AkKIM1TsVqRs9SYYLON3z3B97vhfbR/iS+d3XSzImpxPX+JEo2I9LYT
hRM0LJ/bwNyyK+Mt/Swux+uhcseNvjFu0o38PXqJ3dV8AA8rvrifmWjRiMZeK1quZecrruNmW3ph
XeW7l2+hB3jwNcNZttmZOMFylA4AqNXPRd04rrK76bzksnMtT7ujbuRZR3qZva01MvOw5pyKYmTF
AbZyTFhi6va6ki5S+abqXclEP1Bwfh8Xrz+eycQgKgBORF4XvI9JRsCe4CUOxrV1xe2dty7enxey
GIzMhAiuNDWrpnUIHI5khK4y3KFKeV7A0nLxrh8Qfsl8dE6wCEBQZpkd4XBPqNY0Y+xNEb0sBseL
gI6bW9VKFWLJVc/FCRYRNRpG9UqIa0noUj3atNWlVG6ytfHoxSTfXJBgBmo1kChRsXDDRtuTwmU7
wx384QLo29UFmuuM7+2FtOvd/HZYO99rS8r3dObBSlC/I6MO0frWeEePQOFOfho4gX5dlZ5zq2/o
NtpPQRjka6+ZNcmi77SrRmszrK5jv2bxgVoPI0Xzw65dI6Bfsv356gpm6bS90TcNBBloT2S5W8Rb
FSQ5501z8SpwFBuzc7y/4+sUeJ21dsNjWJYHkVSgEeYiok+VvgftS0su5Bi0UGCGAFrBkagPQO0M
45V039KCzr+Au/LZVsoAGrd6nsVssms63qODwEUvC4qurkPWuKWX1hT9PHAnvPBjixlTS06zyR4Q
GibjtSp9sGyjrZVN10QIlilVdadKXMRYKLc5QQLMDDcAdPVWNo47DdEHz1UR7DDtQPALemJcpmA4
pa+tFFRqEBU/NOMSHch+PHqZcz10K2Hgwr0KMwFoIzAjEUKIg0nT0FPE3ZCqVMxVlLcOWEJZ5urK
/RCiZbzdnNdywZWdiBNcWVcklKJ3DA/TqLphee7rDdl0GJbF425lQRdugRNRgjOb8Fq0e5O/tLos
qJr0ENVm8L/TRjCNqpMsbWwgosuuJ+VpVO7t6T7/B09GKGKaGji1MdEsDo2wHlhQBQ8Ihv4eTThG
ss/XYHGW0mRzGeKYiCI1Yd6UuJdHm/qYlPadKHMxW/rSAMZfjVjASVynZNixZLw9v4hLL64T2cJt
Oqrq4Bg9ZMv6MymDPj3QclckjxML6vhbZOwa7X5k+770dflWM1cc5oK3OpEuWCTg5XWdgW8UQNC6
F8sflRO7aQz2h0J+LMpuxWLWpIlGCSJ0mvJXV+vcKNqn3hHPzgFFm12go3NlXfmXCw4FOU+EbjqG
/HWkNU79sAZQ6s4OoZkxIlxm0lFGabdvohtGYpR5w5ciR8Npo9yh2nVt6wmHzTv/CdxlnfsC4SYo
MltylBTakgGdSbbdK2hwqxTPUtgaJtDiws6UFZ4ipgZ0cDmHsm1iXMRStCl146A5nZuqFDBBH/9E
MTSf4IYFLYyYjpKjKaa5AsUMttcHUBCjaXF7XsSyQr9ECL6FJh0LpQEiFPSFDpZbgt9pyo9ptyXp
43lRyycQ8Pb/UYfv4+zGVtQYoAIKgq/xgMJZeKls6kv7A5WYG4CiGwd9R2/XblV10T3zXmwTXNRo
MBROvaMMqdIlkNk8tAHxQRayQxusFLmJhzJvoG0zfwiyTenGB/MKPzjCdi+0m3qtSWUB6AC33+xD
BAfAUphlT/EhxjX1HtMLIL5kpqc2vn3EEJU37l5Tv2Su9JB/0/bxSmi/eP3OhAv+QEbHb1IZ2OWR
7qrek7WLJvR0NUjyu9JkK65uKTY8UVWwqWKoUqcv+JpvSh8AB9tnAOh3O+I7d8pdEwBjbtyGK9fw
snHZQO1R0dvPqTBOjQury3pVpri+TNOtMW5UmLwfenLBm3xJDRCeYCpPNaPATCKPKiqwv1O/Nd4x
WbfyLlw8UrMvEXY6jpWhnjr+jsIMWX+pOwAp1TEpXfn9GpHQslXNZAkbm9hlWiojtNYP+fESVZnu
htw0O/MBD6nUNV3NSzbth+TfEszunj/Oa2oKuyyrPfgBYoiWLHQtmJhDaVK/AqQ76T7jXl8zqoXy
LYADf+2v4DxKkie2UULcKD0NseG2bF9ZuywExpX+4Jg3gNVwE7ai42IcaYMWCgh7KDeIQ4/SpJpt
UUFoCJjlEel62yxvgS6hFGto2Pzzv9xhM0n8S2a+0TAYMKd0SIpQeEoAYQGGEdlacQPLQoC0Aoot
G5Mpwu2V2HWTGnLWeH2DUBgEz6S2N7Fc++ct46sYgIJghhLNVxiL0n4OyMx0CcuQRCFFA68FBio0
aE52UIHSy407Y6UwsJAahCiMGXAiRGS1TcH+M6WXEkurUEhrzMsk+nBoe1DldivHaUDSH5ZBPAns
y5ba7gt5jRH0693yE/wE6EWAX8RcNz8hMz1thQBSkkF4OZJNQoy7tJv+dh3nVIQQ2qhkIHIxoXG3
NdONhdZvmVK/iMsVO18IzE/lCJah5dilnw3ChB61+FuPTs3BvK1VP2UHMyYelZ+laA1q7evp4kJ5
rc0EzgjokU7XL2cO+tnqBp2ULfrXsnCTk3ZrFaor2WvJgjVRgk9uDXMcIx2iYtsMhmHErcD72J1r
dKGv5Ji+3rVcKwzO2SYc1hc6dQxiOV1kYMsk6mXksck3eVe7ofWtyt4Mey2uWFbslzTBb1RRWuuI
KlD/Vy5NuwJByd6JEzc1VlzHV29/qpVg68goyBYdodUYZeiK792k/OHI9WGInzppjeBtTSnB6ou4
YCotoJTUBAmYPFLrrQn763rN7LlVnzrdU6UEq1fzpOE8OXhYj4njsyhM0T/c3DZW/xyp/VU79ugv
H/XpgpoELQfnveSicCD+ouLIo1Oxr7xDuklWMgg3wNQjgYJxeJfqvZMlblHf0/JHtJYYXIjLoO4v
iaKznAwF9aK2R5PKK8CwD2qgAz30rgzGTX7HEAHDQ2/li7Un00Kl4VSsEChEqKkYdsnFPqJ/Ofal
XQjQov5R/8y2+W4EinTrVT9wfRsrJ3HxHoJr4ZAFCupGgn9BM3VSoNDOBzEvHaUB168/WtXKZbdQ
d4R6MymCa0EveKIpNaSQamsAKjpCBs3y0M3vy0D9j4ogGreMOC68qNM9nLehxYMyky1cf3lmdQkm
B9AZ2OgXI4UQmR1BFratEnN3XtSiA5iJEnYxQ4M2KSOIyqV+K2XTVh3RoJvZXmFSFzb+7by4tb3j
P5/drUMZli3NIU5xXkrltgA36ergwNrqCb7ToM5YxSNfvQqcW+Vt1uwi62BPKwd9URWQqgAOGpOQ
XxIkAM9tYqBNwXXmF1Tyq/I9XhujXr6/+fSDyoO7L7gVDInizFYRihjNk2Kjtt+XeG5ML5NUXxqO
GnRT+ZwryMOvMSQs3nYzwYKrTtDqlxf8tku0Te0wr5jgSBoAPiAwN5FmI6axggy1aIgziYLTxqAg
+t1sfr/KJepGqrUh9ssQdrcKk7xMl1f6Crhdf7kjfon7MpuTy3Hc8QuWNJJXthG4fqY12qo1GYKj
yitMZmcYCfN07BrC2dCVR3mt5WTR2meKCH4Kj0RDb/nYWduWftLJhheqdjBZCmIG0FqcP74LfSbw
imgSsGwOg4y+yNPzy2qmjOqIZcMkRDFtk+KGhC9hfdSjh0bTwTX8pBr7ltyU8b6OX1aE8/X6ume/
hAsHG6hKRZ60EK5TzKte6OplZD4ZZAe+E0rvY3ZUDPTXrNw2i/c5n4/QUeVAOCRoPLESTI0JhIKe
By9UZYu5fb9X1aA0gKwPFp3SIp6crfYNLCo7kysoO9SxPZg8WJqS4zQmePUD9zm0x2AoHq0685Tx
MY9br7AfDUBv/JOVngkXwsK2ppo18RC+AdOZpF8W+ZVlvI8EAwXWobW2LPSjahdat+flLtryTKzg
daRoipy4g1hJDWpi3zLM1Rsh2yjW43lBi757JkhwNpj56StgTOPdYMX7ES8gW8o3euqsXBEr+vx0
77PbjjQGGUqDixmc0GX98BRrE0Z9UStr15owlt/Mv3T6+fOZsDjVozJlEEbUH0oZDABciPYhBtyZ
5ACcYSO3m6F2O5yR82u5HAjyIRuZtxCB7PfUJxQZepWsCBFvg7aPqAu9dIh8nUhbW8tAplbsVIox
/K7a6zIJdCy0NFn3FCDw1Hkctc8ya/crX7R8dn59keATyyoDAnfV4QGAtA4AWbvrjno5iw8GGLws
bSvVIEhuAidaCaZ+Frq+eKjZUgiBG8iddSO3sRQTe6kibduYaNMfzGtz1L0is4ISGWqF3DbZeOjs
ARBU8t6IMwA63gOZA7D/4QMz33r7hU+Fy60KM4kPnZUSF03n26ZQPmtaBVEE4IhCAcdvnRMXJFJe
z6y780u4eBvPFBHCQsxHpsAHhCK0w/TSPiLvTFVcXfajYVzZrWUH+2uzBAdbhaCXCvmDiakXjXpf
h8NWLm+V5lrHm0KyXNV6OK/b8uH/JVDwrFElU1PvYR2lHro49LtaBoLGMATnxfw/DuQvOaITzXVQ
PKEizjsZbCtgthcV4LmXvb7ap6mXta3fTS7KB9sVwdzKTq0QTMOAg+EtrxZHWTw9kKUDCihVRgBc
Jsc6xAiYfjBh8Xi+tOQtRS5mIF6XH4fMrzDOG/YrznXhQQr5fE4GyGcLOLOSCfhgjb8MI4YUco2k
zCaVL3TgaoXMBk/96FnFDWbxK1B1TzWKeppP42t5zDfnF+KrEZ9+h3CdgE4YEEcM3xE3U7lBRqB3
yRDLvp5X1yFwdtxctcYVmV+NCzJBvYUEE2C9UZk6Xft+UjGqw/GEW+eK6ruIPaRryJ38s79sL28O
NTDnx5kdT0V0U63YgMpBbgilkLGLtuidD1oboDxKrPpOeKxjdIefX8oltYBwjcF/wE8DP1gwKQn9
H3KvQ61hvDKB15GNG0ANnZfxNVzGDTKTIZzLwXQiNeJjt2iJsyWYDaH/Sy2ElUtGRsOBb04Wex0S
y+MVo8/nleAfKW7OXAnB5lpkBhxJgggrB81i69IwMKNjU690Sa2JEQKYnvfj8GPmDexSGz6K/inM
bm1tJQ+/vCMOICbA8YbLXZCSjWYfjRQ70qq920SbtFnZ8mU1/hIgshaEyWiDGhsCyvG+qraZ9RiH
92q3Rhj19YqBZakmhqwxlwNcN+FQRlYCQgG+WmEXaYULjjk43qkMjQ+TtPlTZEjpx6SXzcMUEtSg
apqGK6+IhYI1PgEQ/zJyBbr1ZaZ8IqZqjxM6pSog0rNtuI++G5FbG162D+ij4eWeeXUxfWj3lt8/
2y4y2Zh3BRjceetcKKfyz9BtMDfw+0EEkdcYQOBARojCIvXVw+An382XdgPSdjc7poWbB86D9Pen
e05lqqf+ypY6PWYOmitwHZndg7pGC7Hom2Y6CbtbNRIBVhZ+f6wdq3JnOt8c4p9ftzUR/KDMYuss
cXpJtyHCtK8kYx/ZqauvkTAvngWwKYJ9R+MJH+GwdXYCnDYCGRmrMBL8iuflUACeyt6c12VJDkBc
MKYEai9+KE51kdN2gJXzOnYHAnl7Srt7Gtpx77V2q74NaVwUK1a3dA8jVQvWJDBGAvdZWD2kE1Kt
qdDo5lBAfrc/IhNDSwWs3upcQx+ezuu35LR09Q+Me8PEeMGpfijisF7j1AH6UGwz28SrZ62qu6iQ
iisY2IYwPHEs1AK6q5aZuIEVdfBzMwAuoFuBokB715v789r83HbxQjExiAeQXqChfN2uuiSU1g0f
OnZ2zbN6qfkDqIif+6sUzbeu+g5C8M10Zbrf8kvzerwZr18A9LFzdpYLTGjASpz/nqXVnX+OcJhZ
D9rPuMTn8E0cQgzgjI/nJSxAYgB5c6axcJ6TItPUsIEIbWNchZfFVr5pfGtnXWWH9kXyu0N5abp0
C3S/XXYE2W+4O/8BSwdkLl8w10atGWo4kM/R8ig92slVWEh+gYfW3xcEIE4YK44FADkFS82J3ssF
n2BWo9hD40MmuzXaOzJ9f17OovcyIEB3eJOAJZz4wWLZWE8Wssjxd7sDumFI3dG8PS9k6UygWP6X
EMEwzNiSWMOF6HAqyc3U39PuES8Rt0VP8HlRSzY4FyUYSBGFCp10iLLDo+nQIG+zlZ3hKy8eurkE
wQRCkOSUUgcJvf6cJbshuUasqJTfagB4kOeiX2kHWIro4ZD5mBvCLFVkfGyGuiqIAcwQWjzkWupK
quZW8UdcvuvW9yRfMYfF5ZtJE5ULHdojJ4T6/LjDILRUrmTyFxcPNL1wjiiOYLT21AGnACvoow7u
3uiemuioyVdpiXyL82KhQ3f0WP9+3hwWzXsWWvGfzy7nvJPHzOahFen0gCHxDZcZAEZx5d5cE8Pd
xkxMZWVO1pcQQ409EDrBO4pIce2dtbQ388tZOEUT0yIpytBjl/dPXXmQnW/n12rJt81/v3B0plQp
s47P6Cj1rux+9OALd8Ztl62VPpa8AcabcG0hD8Cx6U4Xa1QUIgPBGyg4g6/0sWuou07e232NB9GK
u17al7kowZylOAfwHsO+lBrSm1Pqa/ETsxP//MKtSeE/n+2+1JkNcIshxZYPmQL+9/TJxHzMPxEC
tDUgWwG3W+SdnlrVMRuHq6J+hMyzdNVr4rUZn0UTwPTcf4QIL9QqQmcVsGcw9NJQd9IS31TRWJIq
btw+nFdnUZLFOTJ4idR0BEeglsh2EwWRpoU+ST28JsMulAOMP58Xs1Al5dhjGN/B+860EGie7s2Q
jomaoF7hdZbuMcN6JLrl6tpUoX+xdidkmcbM2KJ0uTFr6fm88KUDO5ctWJ89NlrRh6gCq/nktUZ1
MznKyit8yZ8CvwozWTpy7JYYbUbxFOewF96jE8HltHnn63Wk+gBVRhtcYVj7pgpTX7Wrp1zv25VC
6ZLh47UIg9EQU+Ntcrq4naWG1pTgtrAIIoeo8PrSPoZ2s/JAXrIVjuamYxgLwOEieEJLJYCWDgip
zTBQKWZVu8JvQLnnsM35DVvU55cgWz7Vh41FH5c8dtfkWuldpQqbe8xO9TKSHBlOxHlpy7Y5EyfE
XkjRF5xbCXoBtCdNZJcSQH8NuOSBheqSBFzSTuxbw3VbTmtx0lJYgUQk56BQkCq0hK3TciVUBnSH
eiHysLpzV5YAfG3ZMU5VX1c+GqABntd2yevPH3qCQMtpB73Judc3eiDJNHHkRUaS71Sm3pAO1VO2
cvoWunT4WwGg/xZHtMWVe7qbhKL/sO47TP9oaGXESU/HHFCb+iExAS6XIVxrG+KqiRww+omeEF8u
2rV+x8U9Bug8vgFZMuRVBD9HQ2Vi+k8whLQ9hJiwykzbJVW7adXRHYA23I03JM58Jf44v95LtjwX
LLhyFOMZUjzI5gxRDvDtXS4xtxlWwsWlkwksREMBGSZGZL6gA5RACDRNhAyStZ3CrUy2tvlmTGs7
yW1DDLnRVQB6XnDemJglPN3JtO11veU4D0p0Y2JapRhlL0nprlPqPbrud4kx3pvlS6qAeSQCoSRT
Dmq+NlCxqCua2jHTYcvoX+WueH7LS6rKIXV5JzWYq82AFJGbVQEwC89v3NLJBCb2f+SIec8hl2sw
teQIWXNypyUkYEr5fQplv1MjYKl+jMlau97SJYI2e9BVYVYTXbmCZvqU0U4ZSrS8JxrxcTlmu6rA
O5AM4Y2mFZdDD6YAtZBCD0CKxd/uMkXPOIadkP2U8awSHdE4ZDWpxgIveuON9Ddd9jn13lBvADr9
99fV1oDgioFe3mgpaJkogxSlKp7upv1U1ntCXurkPS1fWvk9vDsvaqG8B6V0XQW5KXBI8d9TWyF9
3o5wc1hRpJTbbjOiptVvlPhaMUD4s7Ex3F+qT+ra03QxhTuXK0QcQ5pqktzVfOBx8zF4t9Kurjb2
9zvp0a6CpA6qxxUvs+TVbcPC8A3n40RB71RRc6KoxqgtQl86ebZx1AEKprzK5Fs8rNjJ0vGbSxL8
GTX6wk64JMR5rqO6pfzap54ergRUC11M2LqZRoKZRIOlDTaXkzfolFV2nUvd/KDdNsjI++yGhZ7x
cN5aVjT7eYXMHEvYkz/XMEFGpAmvq+KpAEWAk61Z5eJm4cmlGIatAslYiDem2io6vRg4EoLpgczv
YVN4uuba18r36H7yyJbdlHhcutPLeQWXriJkJ/+Sq54aSUNB0VDYPayyfotAtRBdRs7mvAiV/w7x
ipjLEE5cJ1OtSCXI6DbgaVIf2SH0h729r/3wvnhQeh/ASh6IS/zolXoXaJr3/smzdv4FwtmjxJI0
iWJ1J1W9SSd5U2aTZ6KhY7JvOlbtfyr8X+/D/4k+i5s/VKv/57/x5/eiHKskQsvR6R//57r8zP91
Q1/fP+v/5v/wr78o/L3tZ3H1mn39Syf/Br/8T+H+a/N68ocgb5JmvG0/q/Hus25p8/P34zP53/z/
/eG/Pn/+loex/Pz9t9ePLAEUZd1UyXuDrfzjZ/uP33/TkeKCXf7XXMSfP+Y6/P6bV7RgDfmX31bx
a7bwLz9f6+b33yTl3zxcMHGnKArHmMEx7j9//kT9N963iHsxNQgwNpRC4UnyAi1dv/9m6P8GvARv
YEQRjGeNcFRrBH1//EgHFTev3OOZBbzg3/7zhSd79Wvv/oXM4k2R5E39+29/9ELOzRUBITjKFd4q
iXe7LMKFlinNctCvG2BDp27iWGBUNbFU3Qgg+L4PPVZFr/YI4KyqGKcjulHtK72VQr9NeINYDHZe
lT6OlD0YwNrnzEJV6xwooej+UVrDLUBE4o9ZtCN18gnj2zjxeESSatdYcTDQwacmvW4Ui3q4qdpb
m7UfjcYumwrgoQOwc8wWlByt5ocxgJ+juH0pu1YBosKPMHHepCx/ZgP5qAxL8lAHIW7Wms+DMxyc
zNj3XRYhKOvvyiQ5YiYdqBYx2xBtvMGnElcpjRH0XGg5YUr6jJaLb4ZKNq2m76YaANbdEFQK+W6G
xis1H+2hioMCmDQx61zdnG4Ad+rb9Xhn6857mKSBxtljJDlxa5l6UzNe6aG9lcrM63oCvEgOtUgL
JXD6gQZjmH8Mob2ZzDfm2BRF+HG6LmuF7LTGCiKCB7MWyb7ZpNE2Ie2x09obXVVem9IEdwL9NEv5
orfLCyTEfJIZg6+HaeGPFdl1xeR4Rmm9mF20A+YAmtuSbTdMsVubHcr8lYJ1x5/yDjC0BruN1PIS
3S6gIxq0q7gFf9MQXyVysZmU/BqzJ3fGUN04mXxBBrSI0fojyZhyD8IXui3D7poolYr+rgl0OiWL
N51VbkeWBXIbBuAbZO6ogqsjrQ5xo6Ink+SNa/Wg10rTC55tS0nqKywdvCF/AadMEwAS6jY18d6T
MnNwp0a96up+X6XGBsGim7bhnrQyPfR6+6nWzUZKi00iqz7IbnbAzrpznPKKDTaMo/dSWrxnVbcb
HfTuSwn1ydSAp9PIg5A2x7R+DSdwHPUJ2HR1R0OzeFdsEwzJTtPIXJ0mfgowCNeYpA16THc9Glr1
Mr0z0BbVGbonh3GADhQZTafjXqJMRtucekAr7JFYo2v3+H/tzmHxj6yrj0k2AON6DJHC6sE6BV6P
Kbf3KsHQi1GnnmmWwFfKK0yGK7jypl3YKddqcW8n8idHNcSLlFHwd+XxZopx75N8cHND8c2ydYd8
lDygCt1XWUl8ore3GVEPSka3VtPvYx2I0HLlRjZenmWdvyQRXGtefk6lgzJ6CvCLIWH7vO6AeES+
aTbad0O5dVGarAL0hAHRAJyTzmTihNSqG9Is3Jrssei0CqgDKRp4YjdWHiXtWU0N9FSG6DBWi/1Q
5a8O+u/aTnflAVDA5LaX0g04fY5mZRzAw7ABjIEdKHR4Sp2nxHbgYUMbjEeTO+Zl6doj5nkl9dNo
UevvCaNbzBwwz6jZU/d/ufuy5ch17Npf8Q/gBAhwfOWUc2qWSnphqCQVCZIgCHAAya/3SrvbdvuG
HdFvN/zUEadP1ZEySWDvNda0SaqqhX1OGX2Ca3CHpgRUzYqliyOqqtjB1yztqd26uG7EHl1IVCYA
9jSKkxrvUHDsuqX/4cv+ySp9qCue1y7qrTZXxYXT5Yo+uc4nzst8Ub9Nux1FCTSkXJDs0KQDBCCI
8tiP9R8K6VjcBeJA/JXjWR3ChFY/7Xzz36zXjlks+AP5o5spSgiPLoUbpa4JH5mRue3Xj0kP+9tL
UNkjCk/F4eYH2QmBQCri6J9JdScPzWNZjQJdKuCF1D2C/Pp9u9UYx/ixXt0yNQTNiR4Ar8q0Rzyv
j20QN32+8OhpnuHtD9NO5MzfDtRJ1+oL+HMe4aBwibmz1Zob1MJpUZ02qzKvKNKgLi6dkCTZ6Bh7
VbTEY1tnkHadtpLm88pSxv4wd7mWVXjgzrEX5CPwhoeuoEgHkzEpi10U5utQpkI9Lt6hGi7Ch+Xk
yOfXuc6lPvRz3uMcFp2AlmTCN5BvRVYM73hqA7bHkgdbxSN1XwoCmNJ/qbwJyTZxCZFwk8DIgv66
/VAcB1rgu6pilMfFZsK7MSAL+FaZ5J4bVrxXZZHhzB3Wp1DfOSXsjyz2cAkhfYTIVAi4ty+s2Jvo
GaJWNbHd+EjVxakPIahNMu0377QWF9s++kMUC5u7oFLkM3PgKWldP9H0Dy3Dh87v43Vx43nidy2P
UUq71vYcAFGqUBne/EBkEC9Rg9Ok6WS8aXzV6jrMJEMsCAm2dMAPJvlbb7+9qMMbfbAlAG48GWvP
VYqMgAJ3ZzbTKPXc09b0GsVh+pm59Yed/MT1vT9m2Ha8/IykTtB9Ejeo4iJ7ZfLNjqmC/5M6w1tj
/aQ4qV7nlvnxNhTpCBmTfHBwG9j+ma51GnYZo6dO3DUCdZKVk1fRu9igSci81k/UizDnBgWB92bN
5yLd+Nm1MXZJCpEwbV8N9L+o95rewzpG6d+kE0cdxfJOgWqNchfxl6VYkDTcQ/57cSXJIrfPV399
QIthskzI5K7H1K3MA0paD4bxg/bbnDCZtdbggCqnTHZ1vYMZPml7D8eRYsj76hyJBKcaI179iZtt
jMuy/rNW9rcLDQcoglUkRE+fSGO4dsZ+SIsvCy1iUEHILR7daF8Xj3Rqj7z3obY0hcCv4uaMqTtP
bt9068fYLBPQKiWT1kKgPvPkNqYlbemduCN6vIQGNTMXgDtnpj7CsoXU4FcThZDpLvk41oDWdHtx
1PocbUEy+rdfENx5UyZKh3coyU59pZ/oap4GRd81KtUWIX9oh6bVAK118HlclIUq1aBWRi/DGcmp
WePanW4EVrPtu2P4F/RwZkanXmS21AtwfFu1oDFCDMcg6DIN17baijkvA3pRtfugebug9+l5a/wL
Ji4BiZnOpujmp3VHGXtOmQcDz2dC43AZq5Qtf9gqfxhCZ3LilkMKcSqu4K+Nt2qPVHWRt0H/2mx8
L9fws1x8cefa9h3efEwYLb4njzX7obbV1WlX2IrqBYdSJL+6pXbjfu4fB0dGydyiwXQpvqXetivT
1T5Ye4xses5Z1542XA3pUvSHStdOAr4UnY5bvvb+qzdsYh84xSPsZWe72mdHRUG2rQxdSe2+gK+1
2Mh5Y0uCcsE9EzblrHkMoz5DF+O937N8LYcuqUvlwb6BTEgefvUDckulNFcHs8M2iz3+Q2gBLL8q
T54hwv4T+uQqLaruXEYw0YT7eepfGUf8jvAedEN+lwQGGFeiu3RmatehRHBc6R/ThfmAimp0NR6x
4Dz5hvPEo+V9EPEiXvDpYXg4oQx3L8j8Az88yr8idUYETy64QTxhAHwWHRb5ZIusmrwPgZAxlAY6
Mqtsf5ynaourjWG6Wwb67pfzuq8q1pq4LlaVy2UZLu4wmRl0sJpircV26vg87UhXwKnX6itnGEVQ
pN7GrIvssVtDjHHlmK8oLb2EGwljD22fmeW9CxUkjeXGdVqNzZTCMhEd7RaezMruHb00OOpd53UW
I14/HC90ViEYGeu8RmvFjoqaMmfhI/XRs+f3CnEpFkebj1oCvvvnF9OL+DJqUH/G/3Ut/V/W1/8v
N1MnuoGT//Nm+ibacaiE+fmHrfTf/9R/bKVIEkT5HPIrIPhEODJW3f9cS9F8hyoOQIYUbZkU+MHf
11LnLxhJMf0AY7+ZaG7L7N/XUvoX0gnhuoOoDfprSAP/mb0UfMR/g1HAkkKLF97+Iu7D2HbDqv4L
FrVQrirIZrZYdy6q1QL90avmsixRjuhTNysRWE+1i9lH0byLJJxeaKydHRbzqeXprPmvcHPuXEl/
Azwukq2VAmaG/pvirU91G7wMtcgRz4SuKSh5i7mnYF22DP1CFCQFzn0u6ENo9RY30M9/FotFfJO3
bqgcxXQwV2rYL9v2NTHxuq7Y81riLWc7hAqGoQWziV+R46Awws2D+4Cc+iIusTyloV/yVDY4umTV
nE3Qt5+bbc8GjUrdXG87D4nN1ASYjpC5NeOazgAGrDkOP7N3Old/0mbboFkJZE6dMNVVGGAEcUnW
rKrOkNdqUhSAXFhk4Wpi/Ohs0VsvIASpVw9VteN2P/kiiHUt9pH2TBy0jpurEXNKhaMb6lGo5lXx
UnvLVRvoIMAFckCQTFYvxa0WtuAiq3FupyOVVzuZEB/dKNKxKHRW1HBQ6U6nHfrqF1eUcUQ8xACZ
ytn3/fA8DOhk08hfmpl7aBbvIoins2h02uPi3/IRNWZqCJPXo0A96tldUTW8rduCzROBAQuZstLw
C1m1d+3Dwaay9z41w77IOxynPSDFtFowvyI2552gbyNeEaqwc9tvt2IfZSNQo+uE3WkWuOAUYRev
GTXEMfW332Ic8gf+ZqW9VkOwE5NADDJxMmIJelQnb+f6c502HSdJw6XJKw7EYggC7ABElzFBBVxi
Conr1Te/hYMeJST6wBCMYqVhdH5NK5KJ+tKPARRZTDQF8LiboGFU4x9E4OBjvs2HY52WQ5RtYxdh
Ne32tvHxsK/H0IGEsqOtTWvhS1S/awTVmociWH1UmkOtQqep3QckPBsxTldiGeDoalTpNuIXBFW/
YvjpE3f1JKJARJiKyr/QGjGOJmSQPLGDhCwgLNiEEUjvDZnRWD406YYAmxXx7IFFFRs1Rd6TMMME
lWFC+FoGKIwpdi+1du/FDPSWlX6y4bdKZE9QTVQNiERFMZiP/wcRDElE8VoswppMc5pWFghp73b1
3m3AQ3qItItdVrr7EPErEldxjXTGNFrbGqN++ImDQKWMw65nOrb3iIgD3ezWDjHyvkq6zV7oUjjp
xJsqiyL5xJWT45R6RUlomSA99XEb+intHViKWPnQeVrFoiu/K1idxBzum9rfV+1UY2Qd2icfSQS7
WtT20uBbzCDTlQme4fYusjC5ISoPmQoaAlcj67SApCTGZfc++FLd9aa7Ykw/Mjm9Mhy/KEk9VIxf
OOG4v2X4RkKBrnYTXAapdk5tjlaLMzCylCwDmn0V+RDefKhF+YKOOhcexSEP7JQZLHlLZO6MLI7d
aH9k6+99OYusEiwn3pa525B3FvmVZIGBC84ABGLxI93cH+9WdleWfMpDd3uYonC3BGWF5tjho974
lKCMmJHXNgLAQsB0sV5jtFbrvi67nyrQL43Pk9bFuSfXHkgXFlQjdZ053nCgUZEPY/s4G/ndiBKE
urrv5wKbN3ykAIsmgCKbMqkjhj0ovyO815caG0KJasTRhgioiSQGacD8RCIazQN2Mo6oQd5suKd+
V+5UB9vbbcbBj7aH2vYnAhuBEkesHAKBIXis3jygsymn3T0XGva45hrMONU0fsxicY41g6Uq3PpH
BPQBCHGRexdawuN5lDKVgySAxOrfS9388AYtt9LLgBkm0tNdEhQbe44iJCsuLkdgmzvsVmJfXNEc
dSi/HLvlHkPnHrTwB1Q6jxmvqi2BDOCz73GN8JXtekc9M8zvWzR+jigl2o1FGFf+eB/1qMueAfAe
S6MepfMtG+OnpV/DYeZ8drXEJxnuSr7BVOyPEKPV5wY/O2b3ZuezKvNVhc+E5wB2nmbrwbEn3lyk
Ub2ObicPVTC0iR7bt6L0MQH20bGLii984ajucn8Fc4GDEQXosZ2Q2zbhTShpc+0ZOWH5K05l3cML
SDXNvGVpTB54eKnQ0SwwtlW+d6wbPsWuFe2pZ8AIK3X0CKrsbw5lrEWjhmcl0vplWbC5wh5+V/oh
3ht+EJajNxBl6BkOWRD0Y7ObrR8gCFC+Lw5uYPzJPXXwaLrB8qkD5xHnoEqcOXguu0amtvHSUEjo
5OcPh8GfUjQQ0bWTl3AuBkRA01wF+nGx9gVSq0cI4S6ConOpRzhXXHRSPQ8C0SSAjPd84SQv6RLk
6EF/CmeccEOPADeJtbFR7COQ9y6ZeuQj1vdF0Hgx4Ws60wUFn4GFeb/qD2MfviP6BLphPOAwTtnd
GOEMrYvvGcHaPRpCfK87zP6MmgI/61bPR75iKIANePlQd4feBjlXlObY3x6qGsdKOPvYg6LudzQF
Y1ZTfhVe3yDSAqu9Y+ghiAB1Ws7xZXInm9wCH10x3UWrt+9k4WelteyEJ/g8R3IP7b+IHbtmpW/3
JTOZoeIwafsbH8mJIktibEsk39M5nZrgVDL14/A54RKFChHMnr0+EosqqanL1rL97VikNfsBulwc
+eIVeN5GWsZ67TIfKYNycmJeoqstHHkYB3XzUHdmFyF+u0fNyM4bgN+1mJiC6UM588Uv+hMd/NT3
bZ9Bm/mEaL37psSJMYz1I1iFoyAhxdSHUKR6RCvg2D05pa6SRQ0CC26DMg+5Itu1e9W3Si0qdrWB
dbRf3VQuPxt6yacmdOIVsaXRTHbthI/F265jEZ1V6eXoCMu71aXJQtpnRcP2UFh19ibdYjbbyMVf
xTNi8U8K6SK7pqc7iFHf/bo4mgFXCYKQHyRCJ8COto9mmPaS63xYPBF7JPoqCRaoKaI8pkWHZF+/
B8JINEgBdKq4Q//JWhy3HtRAd5zVw6HvygEIVUjup0Fe65njPFpLnOZOfQen/L1h/ims3SZfOSSC
WLIunea7aXa+eV2jvazY4dygqKoOf40tIPbSk4cWqCxc2zbWJoqRg7kcca60Z+abOfXJktJu8GLj
Eqi5nIdiqSCyr/0hQ9TA/O9M6N+4uX8gm/6D7/vvxOD/yf0LCqNbrcD/vH9dbyTev7wr0/w/W9jf
/uzftjD6F3QqWMKiEJVMKHhGFtd/WcMQ+wiLLhSFEFQiogvs5N/XMPcvDA+39C6EmWNRCrE8/X0N
439hW7qJ9CMH/xvx8J9Zw/A33cji/+QH4cOApQeizpvaEbYM/Iz/uIfpeXCWbsINuJkF5BndMNp2
973mOLKCoI67cY4Z8Loh7F9EuCK5FxQWwkY2wJlYuopUgdvQgXdiVMVrFmJeTpy2L7EpYJbS+3D9
vcGEGr6UOIqQGHBt1bKX5NzpjwYQlerHKx/r17ruUu13cdtHv3SFSU+ZfURiMV47BA1wgNWF/0yN
SaLb3OMD8w/kUZVo+wvuO5Qlj8BlmzFv3Uc+Xupw261iue+Cg57tES3kbkHUnXGeWsTJEQwPoxM9
W0jkSgeUUFBnkxemdBh3OAS6dJnocXHkz4rpzmJ5qQr+zMVnYXFnAlPvl/GRoSBDUpFOra8wHoLA
DIbtgK3rty7W2721fQBGfPADpXcw+cOAbua3yZ2WnZJDNlGgqkoHHw7FOlgwRGO4pX0TTd0B1o52
AUirGPpBF3elwDkbNcUupOOrXCOM09VbDZ4ki8AcRjS80g6w5dACNPPsUUvz0oAG8sr6ProRtnz8
5mP3q5/q52pZTiV1eapd97MxOLLk4BSZwhMcNwrbnBZhHi3dfTM62Iq98LNe1/PiIWkQ8NsBD4NJ
R9fvkpbTOhk1wEZT13kUkRmCnF4kIdbq5xYqXYzU22Et2AxraXnRRQdZtwG+TldyXVqM0JOlsZVY
kPC1HzYosYIw+K6azUuXSB6GocrclsCZNwBr3Sz4F6ynDu0ZrG7md8sd0Dg8E2P1izR1m0o7PWuX
Q0fOvH3jjj/gJO/xdkEQJTGOSlxVSG+OJ689F4s+DcJmnYvAtIbk9drtlAlYXHbLc6Tqd9yN8dSy
4oAi7vkFqaz0UG23zXqJugzFknujJ+dBDjNWQblWabgBRiYMzUyc230XFg5wPAdEqB5fQh8aIo+9
YtI/Aqf9GJkkRyinjlWzphvpvysfya8bsjBnOeQb73E9uPqxRaqQR98cp3wNu+K2Y6wYvVEBBRKL
YjUNCNKdebmLNCa1aFNXaEUAVgfLbSlMudavdjUpkoJVsiF0cELNS1w5MImUaB88huP0rGb1Wc3R
caqqS8c2zP6hel2ZyMcOTOigvZNtt30JBlH0N5UOMa8aQzbaP18rtDXeSOqzncShIdOl207OXF9B
XLh4eUEFEHXafP/kDh8qmL6s9r9bNwSOU45BSssZddJev6ezly/znJItQg0e5IY+MqMrG1ymIHie
q+G5kEW2gc5nkZdaSAhC6w5xN7Q/Qz1nrLEfla5SO6gipTDsx53pvQSY1pxPoXepa/2EC7rDM+b+
ZkV7HU3XXoqmehHL+FD6CFO1+q1UwfwA0byXt3j686VHiZfuj+uAUalaGNAk8E0hpnIy3K03DeYG
5fK28i81kcOE3RgTNv1Ccv2uMPZI20LuHGc61XbA+7AFj7VsMneEPQPhKksigIqDVymP7oZMO7ay
GB6LZ1JUJ9eR9Z6C12iwb662/xq76mte2u9NrMey488E0x2ajOzj4K+PEiTN4HUyHySagYTDNFpS
tJNM0knDtUytcVMDZD1HrNge6+NTI+wv9Nb+0cgayyVGEFAbe5jvdsU6QjzgSJOKaQPFooLxNBfN
cp4D/5FpyEJ7WYNJCjDxq2j+an2CDLSoBWEX1pCSLyia8d0eJPnyzGTzrYpSHfUYHomLhudRI9YE
hT9xPTmJ8cYHPiMMfIUKAsMTNAEeQJ6RvodjF2RzEHy243LtBp0HAEeCPspl3eudcqlzIqsYv1BF
GBsWgXIGxJI0vlpixPL7p6hi013Qse+ZLPqwLv3RHz0vWT0HHE40/ek1pEbUDeY9GWz0iOvpNYBR
IekaeMAk+Sg8vnfbHzJiJexZeRvUlcTp31dH3Ywp0fIarvO+XRRJWrlByrKlU/+bFthEV5ITTkmG
MyOp+go8tyAk6zskiVQTXlJF/djwAgx+4GXIMkbqT1gc9AQuG3eOTa2ERsBG9MGuyy/TSZz5FjBJ
XVYRSCtwsr4KyhNe99exQGcgsoZxZPstqPSAHvsSiwMy3+8i1rErOo+eA888OMVqTkXrsnNdgO10
AD9gKZvHHADcejL+E0hnrDuvjRrvMBL/8jRLITN5UBRaNsS4N/HsWbDMDr+u6HnYB/xjC+BnU+sl
Uh86RGAUTN0xYvmim4GzO8NhZ46q+23bMQuQ6tI2kOCs2NMQh+YooF69V+XtUCV22Y4tKnwMkynp
obvoQb9x+17ZNYeOLZ6wzXAFPQ62BhhMwnYG36vBAHogI2B0d6SCsGa4WLc6qXL+DcP9px78Oxew
SGIDKHQi54Gp4EnXyCUfqvMyjsfV45+oK+KJbNQV73E8huPJqUiqwZY6HFiis8JDB44t9JBcr/nj
5r9ywX5ZIJWknmBnqaG73rJBTIncyI7o8Fl6YBspeo9X7+n2NmyVeB7WD2KjhJv5bujsfu7JgQBu
KucAjHObOP50Dmb2xG+1TCT85A6gVtd9h0RhB4LfTYnnpYFaQUjas60ayFOgd+Ddc7F5F+KRhIbF
vscXLt06vYHU2O9ObLMIj1FgXoPfWwu1yRxlUI4kvNny0JPHaBC5Z4qd0+j7oMGmLKBYCty3YZww
oWFyQvjVDc0xLr/rnfCCdfEsbffuefYioO6N27H7bMZR7KsayVWFDPZLKB6DwsUuaKs5xsvvHgfm
TqfZB2gyZ6JGOrbfyEwYGPuqOSfgx0JwoStwUjrcz2a7CCxVFVTJN0eCBwFIZD+aCl9GL9IO/R0b
bR7GaLyg0uQ3JOmJBW5Tcf80hlNqfKzKGv/uBhwMPZ3Ub/bObHbErGgtq74wxPz8299l5ucJKWOl
+GoVie0cPSr+uVQ8rRuQq5P/ibbuc98umZbRgTUvYdScFuZipgFpiBfXW+yboe9bgXt8wocdgYRG
5aIdrpF62xz88GGUcX9JkYx6ER30BKiYLhn6tjDiVpW92+R3PWuZeMV2atobEW4xdkBeB5gQb8pd
sXzUxXxtA+BVHPeIYReB17UCgcBtkUqlDpP5A+Ac6XbolVhUbnoar2T4hUDULpkppAEaoxIsZcBl
IjLA/L/9ue2k27xcVt5paH9Qozg0H8425W2Lwa6H0F84eZfVeCA9u2STczeVIi0bvA7hz8bntIoU
JoVOoN6gepoLQQ60QvSmWLsmA2Kel2zYy6U+0BucMpQrFBUTWnWmbKr4rhQ6tmM/J77VpyhCmTxG
vsyBGi3vD0XK0/30MKU8PnIEstVR+EqabRc6AOYrOJyHL4cBe5mhOsBizF0PYxSoWRDDq0Smr4e+
y6YrTqRz4J5x+l/jpJ5K3HOAa8PXBcU/OBkD1Ci6Ahe4eiOk3HfAPHWjitgL4CeA8YhC5lC2uJOL
NKQSCg3Q3qo6hCuQZuQwsWbOixm/4QadxBjsXa9BV9UG+8UGERwaUhr1jlHnoBBZpRoHa4XJjTO+
hrqUGUwLkLXh5wEy+LD1U5HX2yRO/YjIZctRezIVKRn9F22nvTBqjAFE5jIqoLVwG5Yg3uFPSQyu
Y/a6jRhlB2mKY2g+Q2gcAUz8ouXipnOoEK9UOHqHjD15G9qDGFgwOKSejfEStg1iYFmfmnle8HYN
CztAbjcdtBOSQ40AjJgZ9tl7rbMrPQgjF1qXcKCN497Tbtq1/QsfNFLzbOWcOF55wgZ73uYQCV3i
EhZrOqxA9xdkp8Bg9SxVg8OxmD81oLrL4j/1jnu/OvJKxwBHNG77EuXoWTv4KNjeVjzdyKcog0fB
/GansSFOxEvrcDogi+sKXOozCoqzklDXeLW+C0s8rtgQkDv7zIgFb9D98UF2j0uTOLxJyzrIKkpe
eL/t8ALsUTaDdpXSEe9rE6b+TI7bUB3FbPO67/CblG2sTJWbyR4bnK4ZomCQEF06BIN7dEuvDNPK
1WeF3qaeRpe6wsdKFH3zCD3yLnzRW3N25vmEcM6jqUMJfIw/dGOBa5kmeNzupdP9lFgOYmRSZK2C
KAg+kHShnU5MX2MkcAFohgppb8UIhUjh+nnNyNGr1dWp3T7BOnmxtDi4VvFYtuEY96b4bgb+M4fk
vYWwXA+ljaUToOjWQlXKNoY0x/BlWbFfsgnEi5lvw0nxidCdfTM0EiOsADkQzQ8BIqGSgdUBjuPy
fhTzlgxzez/T+q5f0dUgnHA/bnimAtykoUt3BrI+Ueq97cIvjerQpAmGnOr1D/WiHS2wAFINzZ64
3ZqWp4yIJcNvrwG9dzQORnKR7eKgrkllpKYCTvj12ffNUwEljfLnHhjjmnWCI4TNH7FGj/dGlacC
0YhpMzc4c6fXBu9FUCC3oV3mt6pEdL92W2C0KwwgzNp33TR+vBjkqtS+/cLBj2WdrPs5Wh62atkF
/bJvbb/rNcY0UZDMmTlYltFNva5KholXObtJhP2bWJhwe8+wbiz4G1INPXGhu6ue2vmwcI4TdgGS
7v+C2QEzfMhIIoLyu4A6OYJK2Rv/qJtouYJ6mXHQYrVlqQddsx9QxABA6dz68GoDZcEBeFNCY4a7
c+o1nSCRDiGVXgwufUinUar1s0FK7XaNTUWoPcR6Q/SjIbguojlzsc9r0j2vEGQv8A/ON4W29b0i
BcYUXMmmtnNog/pgbpJu8HnI1oHKW7eQt4Cyi+lNhCFACd9UGc5NnwEZan/TaxQ35UZ003CEZgjh
VwZTiTKzz7rQzuuCz/mVrPTeLfxTiSz7Y9sSIAvjqlMNqchy04y065STaMsbtuKBY+V4hutMonGo
C68QjD95EPdOtt8LWTQn0WOZcDd6oh7o51pUV1WQOxgT8kj6a8x0fXGnHs/JNt1OfawY3hpcEaZ/
HYotrSTDXtehYy1wd8AC9lHtHQeCzDmJwk+4S1PibxB5I14I6ei3zWklmBt6u/cqrpPF9HPKOoRj
di6gDPQ11ezX6FewaUPBik4RtLcRkYyDDnIdhC9GMGwePYUYvl1eumByk9nFSNz40esIqCcULcIx
h+8umqAKcPA1AdEKZ0DJaLAHtRyNeBa6Jwp0TZIOOrS5jLHHpJHqvuCIBQM7qryu+1OFe7c18kMY
eYmq5QETcBGTufiGky2fzQQCCZQmesDM86rdLeuNvp/HaoHOiMwA1sxwngzIjN4f+oSvOnM1Gkgb
NofYpZyXokF8/AgkA8tSsRffIyMfcxl2eVR3fE/Q1ISXSWEPXDzgTqEEP94CItKAgNpQHPwyjHkN
O+Kk7ljYZ95onnpVyLi/pVAMjYer3V/3+MdXb/F/XOLuSEmvoBshJ/VwSOAu1uZt6+RHGzKsCM4N
4okSiWbtZC7wzXVjlJVTeAHhmwd0FJnbFbicVugVh++Ac6gDfOeweT3bDT3bQ2N5gCr4uPrtLxdf
yI5avJxoZrxzTRQkvoNEG1GAnx7Nc60RmB+s6lkxhAdPDUMPIMNX5C/jS+EVzYNn9A6YJY8rIh56
HxsrpV15cOHYnTp5mSJzhij/bYCOUUKSHXGWA/HNfEOhCi13rvKwvHh+lWpwOw5C2UH39HdgUQ6k
AsRDHHViTfsueV3kmI9/ITpm7/og57EcI32qRT9BgKZt0L0GvPVCsZ66byOxj+s0gsEXiDpfZozr
xgEINfkbztT2F4z3X8vKNoRZcROzyjyTEZfGMp/HtfxQFQQzvoumZy6OWEk/nFF9YDHc+bR/ENjX
8dsrlYaN/y3tjefW543Ou9ZfHsFAXSc3BBVEDtUEbUI9NqcJrFjjVCYRermGC9sBczw1KMYxpX/2
FPL6Wxk+lGuUKyAhQOy6i6IbMAAwGyHMDNvUfCgL7ra35H5l5NEDzb6IEniEzzKEwOZk6d8QzIsy
K0ciFvdf2Tuv7caRLIv+yvwAesEETLwSAK1IUd68YEkpCd57fP1s1Lis6p7uNe/TT11VmRRFBiJu
3LPPuWC+3PqCW1utpx1ReUhUi+lHTha76MrTpl2W/ZRPDm0T5YuqvT43faMc9bQIT6RASKCLrPOy
oN/mMVWlEYS0I+3sPZwM09WD8aYUXEGWtji3A/R1ZwJErEdovSWxc98s4dnsoSYbiYLSDp6pJNul
gF4vftUBNVI+efOsnObwMAtjz0IxkFHV8RYIr9lq9q2EoniylqOqbXuxUaaN0zbnhsl0RXkqG3En
KZV3g5XcDkoBBsozkWra1SlC357GvS0i3Efd7DJh4kkR1FJpU79HjNrtlPis2yZ3kKaBTDADXsD4
TtruZWL9aep3ndjAzuW1s6yt5Nvj2FdvhFN+O9pZ73M2Ligds/8US/hT5uUey8+6vRwbJikC1p4a
8cMfIcIG+KmsL92g7WfmKxmkBIuyxyGUbiTNYrvjR8j4qHc/VpjTmxvvprrbFk8h3/48Rdt60f0+
0fdLI1DyDVB3209jZk/Nflcj8C3RxSCFA11Oiaj+HfsgmidHMUGP5maHdcHNdXasY8L2XwXuiCoK
oWT5naJ6Adk+Fxvcc06yC3aUTTN65sSTNMNLnmf1kmMHaKrlKDhEw/yc6DgBc0iSToXysfLT3E8g
3cYX/S7AZbEr4vQEDXFq1dbPzZR7Z9sd9d4E5+WVQtX0cvTnMHFrm2tU2+TSb6bSs7mxCjvdi+l5
aXs/Mx5qKwbEcRd8zCnE/2js0lK8DNLrHhTzhsYltC6ysohLHrWEZBV92swVg4aNOX2Win1XcAej
oz770h7u1YQ0cCLf3/qk2ocLrWl2I0jvvUn/IikTEJ50E9Eq0SxJjG/FraL1SfDraLU7nO/iFUAG
pMLIn5r6MUe2iYz+pqsinyC8zUiWWCKGvaPT59x3VJhKuQ3C9IaRoUqTeQOIak+4WgksNcFHKJPF
dFFto6axq08HZvGyEzaUSjGdG+e+4M+6DQEoZSr8Io0fZFXeGmwZtD3bXXqftnweWbNrF54/qRlb
LXDOCcWZZnFGF24pJ/qyS+alsBlU8LLnAkHye8uolR1OhYjvqh3tgxbdGcB+omeWvTbhkqnJ0i2O
KWkabQk5nTZ3qg3Ibn1WIaRZAflF0TP6PHneNFKXTz1rGKB80eutFXX3kJB+Pt/Cnbhl1dDwha9v
WFGR1F7xqH/V4Xenpwe95KTDKncztU6LHl8gCk9EkjqVttMDRXrchh+Vthu4+mX3gntLGBUPY3Is
pbGdGtt3jPBuhNnvxS5s43PRNrBqxPcFioft4mrJYRcuyW2qsl/gHXSVyvZw2t0gQ+40vGsz9Wsy
R3vdqk5V6Wty9pktBOI29fskXY5LX3pmldw74bKJM4oPGJWW+pkD+X6lsBM1OdjTfD/J2puSHzJc
XN0ZbrNEPND03Pc8rwF6vT57DUkrfbWf1chPo/rTziuvrDJvThjts+b0rC3dtZMsqDHN5NFht9wU
C2hi4mynnA4vW1O5CkzYloJTZEaOm8F9DVr9o8EI0LBpmMUV6Tzy5V5Ujt85kTdb1Rfo8ratIMoY
huGiu9leIKhqFyyI+bSFlA7fjTi+RgnLF1Fwa8+vsZI3iNnBbafI/bJMj1YGSBUbj3ifUNQ8NE/E
kRqNrHqOiCrXuomyb9k0HbPug/jeNMuPsIa7mqqtap1zpmZGZCbnTXsfDMkpIo2lSUi7KQrsfebs
VW1z0WkRLI3plVn9FKFU6WH+pNUJRcJPZ5jfS5zwco/NHJlwEAZ+QZwj9vheVNp17PVDzS4TKsMu
DRhLzyBbqeCZtGc2g3EjjDNhIvfFgHDYiUPcvIRy3BWtM0HLFd+0EbjSqSFONUMF6Kua5JI57UsW
TRZqQLqNTOtkEMRDOeT1/bYs90MER5aTGBpiGYI8nZAMrzUWj0H3jCnmxvYy04w2KbUxyLH3oYjo
9BihMp+myN6bWegLvdqOTkMsBj2dsme4qkmstGO9zMYSv2mbjswfxDnsFbErtRYARU2+zIb21mpv
t3ZVvmsNTlNFPtjTU1sHD42GXGy02BlndCfyPLKM2KQIqCY5CT7JxbrWb5m8BoLmtjyZdfhY0cQp
WWbMx31RyakRCdf4DGwRz49gsEDmVIb7/4z5vLqfAQ9wJkMj/AvKoc8/v5vso/j6HTX/77/8P7C5
pepCJVZYULaSXPwb5WDhfbZBICyHSCVMuv9DOZh/czTN4s9LkBhLlfyt/6IcxN/WFBbGGREOuzLn
/zfKAajh7ygH/Q9oHdqdB874uzjWUGMaU5nAUmsNQF68b7o+ufRkdm2SCKfdalSRE/9pta7YeFjS
hn2gwm62aWsrulg4XZrGhDpczS+jUkCHYYfJcHZQRjCEJto1quqv+s6o9uOWE6LyC/lLw1HTKBnZ
ANIqtrj8vo3pxxkQjhMO0mIRW4Erp7ahuRl3glcpIOfFLLm0Svu8dI9zUSM04+0JVR2pFbNPzEHg
4P4BujwOqx0IRAB5ZLUIBbCYBZ6hZhDndoF6JsEqw1OkZDrQQntjGCplGqYjcwLUXG1IzoxcXSff
Ff4kx9Df0r56MPEthYv0uPJjJs62tYnHTTaHHo9TNCA+DeojcXfnqSqova15Sy93X7avNp2dqNzW
zmryuUz6SwFT5ay6hGqdABKF29cCLSyCuihczixYB05LVDr4yAUnHw4toyJobjHlCKyaH9Pgfsqw
vK2mrnpxvGy1eSUOFjp8X40cP7QRGhlfUkcHndu3CL7iucUT/EOPMB+HXZe7SqOA9DPkoOQf2rRA
O1Tth9ZsvUV+LPVjb43Sn1trl1ohTF/Ah+MUQPigfFLfR6VydpTwToOk4xyIulM4uoF9k4hdw9dX
+YLaTi/dAHNcheHZC4PClU5xMO7BqGfbT1D/HiJM1P12tm+k3DZ7amfcQxKhmfCb3N6NgMLhpov8
pQDcemUAWi6U3Zi4um5uxezFfCXxkz3twvILBlebjzp1wIwb11w8sbza6kUFq19yhOqDWNwx2RnY
mAmHnjR/kI9owtZVtvtFc5kbNOxVGZ1nAeVSekP70GYvSXjUB8+hPzoyUs6bA1eVJyp+ZV+dSVua
bIRX+jD5SwcBFFzX1l/lKqbfhLvJ2faXNYspPCy43ywK/VOt7wNgC3yJhZcrD6Y42LkL18fL06TP
H2Lzim9r6jadgQPRlYcm9BhWbXJ56d3xlKAwFkS7GUjEvsG0o15Xr0CmmyFaEk9vBixjNid0cuEm
BPNT+1qT7bKGvpqm4uYo+v0cjldZTi8aBGNuxjdNa59kEqjUZRM4vEYhM1Wch/SSKgoCUgNzmkDT
duJ6N9lANEzl3ZgFPAOlrWct+g/b3ncxhZ9F4riBAsYbfljw2uQpJG4sqmecNC6IH9THYxnibN3i
ayflKIx4At5T7X0YFwDyMvUETQXMUr4yZKtfediZF3RLqrz+WLfVeVUC8uotE9NuTpPPRN6OZRgi
iGFS7qrmJi/japep8tWZYxIF2Hfoi8d+WOlPgTHeoSFv8EcDUauZZ4fJh0nJBS+e7tV4m9ubvPga
cmcXBw/jJPc0w1QbofkAMcCovcKgc1lu8WbDf5mHuj01NLp9WhM91UxNJ8j946HfJBjY/Lm7ao9a
41s5hZFbnaPGk8xAL96ss5O49nDKpww3gnGwZi8y6y8ZgIdNOgloQv+ZrFS4evvdpKpfwkN2sbNR
e7h01FIcDbG6E9Dj2jEMRiAQmOr6TrAnpjGU6VPAMtOUbbAciLOpfN1s35ZsOtrafNG5rBTE6a3a
Pl02c3noDToO8x1p8+VGf7cSJhV44WIctE49drl9p4iD1ZY8ps7eBNtIl7s5alCgp/qVKXDdJo7D
m6GjHymNl6ZQuTRG3GY15yjMflfng2csyv080q8utIMFG00n1bPxLyWA5TCuG5tqWKrRQanMW+q1
iLxTtLuxHhWWWndgesfPnJWQsFzNovoatExwnzAEczhSO323srhjFW5TnChYFPCcM7vTbFdR5aNr
dFdJBYpdf1BLAN2x4oqOdrkxoNI44UCrjMWToYMuyfqZmAWCoaJJ+KRVR2as2BgBodtF4fQKX0HS
UUmyRjpBZIUP6QAHvEAiq5PrhMU+LAHjp7eoWvaJqXoGvcXQGLbGJL3WDrgCBK8zcSKRkT/26Sg3
bUnGs8VFywlpG9rBCIjVIlcx4UZtDXrE9SZPwVZIq0qF8hZS+FvRwIWouC5IJjK6CIXsKsSEOkXS
spaBwybahqwRq0xuwtj45PLiRwt7HWxdgA60TVO05rRSSl+d8npnzFDwsUhp2NUkOMW9dhBd6Spj
fJnpr6F+vZdB/yjbGipr9eIq8z3SCNtdt9dz+xCK8Z4+9BMxJu/d2iUJfikJ3cCQ2AJ20yqKiBUu
znFi7HRYqcEeXXum27coe6Epe3O9IMyDWxv5wQmHfTQ+TOb7oFu/FE1/CzEmJEF5Jf8ekcj2gzDe
hu1Fp1syYi0PsmiLYwkSv3DZw+yNHEBB4mCTZKqr9atCD0NWYdbSpk3JZh9bpZ9HqpvgTwWg2CWL
ekyS4THJFD9J4vuAeG9EXMjswRLDrmns7di80qtUUUwa2m0/oY3LtEJoTVr1OeT7grw79s590LGk
HWIwFc3w5qI5DMg8our3Ot78qXy2WHqQPKPAmlzS+6kXPy60d+kYrwFfQNF+m2a7m1BcZTpcgkBy
mHee1BY/Yi5YyAT7KLWOFQPJ20L3HAV8IK9upsogDSHcddrkY5/Y96a6wwEGuYBjnkKn1Eiz6LPD
mLKRRt8hlxmLQmiJ6MKF86lT5QHdXzEqr2DZ6TS2LWhWRyMzA9dqGKtXOsAbW21ul0T6nSyPxORs
Bustt7X7aGxfWbcumoqnhHQ/Jh6M8Jv23hhycGU8m9CFMI9024HPsJ0EIvk07RdsGZANCd26xuX1
95lp0aiLryOlF8DjmxOmCF2Ib6hZ5UDzoknDiwF2k0MQirp7IEvrNtY7P+IUqHNvIShCHeN9i3ck
R7OfI+1AwsdQtzi2gXMHbj709BMh3Th/r4LxmCvKQ7yAZqKyCw3pVMGi255zwERFZNuqjZ4GisxI
/WilcoQmO6xxh2X25VQo67N5jvrlrpqDjSNpv9fmS0CkI0QmmZbtne7QWJn7i2G0d5Nev2QMhc5M
8zOyl4cw4YFXS4sbtrBvq7CmHWYd0wiPhVZjXB62DH0gZWYItsvSPXdR4xfEwNhmWlCpYC2DjxPq
fCrwP6pTmXsm2ntA9RIq47dlL3flSKGV6TBclFp597YMHd9Dyb8ktrDGDu3Lgptgbqrfovy0Kqih
rvgJ2/WSzPTjAdvLkm4T+1PBad44n8HUcdNkgqP20nD2afPnmH9rmfkqzPJOZMxTjadTP7/2MUSu
BBoemU6dZ+VJYVJXob0Z+vPankqMH0jGQ0eKTiifVZp7RmkfwDA30MXHrFU8ybjNhhkRXFjlgxrU
720LU5082GWz6dW3dWJ4yQ6T0rHJ33Dqu3H1ZWHSzPRnM0wP0ZycFweVM35qNLGfi2hVYs6O8ZFp
xd4sGP5QS0+b7oNo8acih8nKuXSUPCIm+4agzVssFxpUl5DGtc0zpPcf3J8hcuAMlMRklhvwaNay
KrCHypbGbaJ/aYVZHcvxvbK7u9i2m/0yJuhYWIQvxrzkR0tLryGhIYkyIbTlxr42NFdbcqKLCsNT
Bpyheh3sLQHB3DnZ1hhI2xma/KMPFRcB4GcoHLaYpXaT3PBiPTp1pnKKWpJl6Htg2j1O0sIMX23Z
932dZm6uD89JkT8adnOvt3rsB2k2n7AZFxfDNuebQllV93jsDnqsnoyK/9/0YB3LWedHOhnRy0QU
bzSTbJEmfsJGd1EDWM06x4eVRojoxpcVkYVbcEWzA+pW65qjt7mi5Sua24oehs2FbaJpLsghcCLb
2bT6cKdE6bkS4jybSHoqqSyLn6ujz+9yM5SRqzFxkTcRyjdRhuge08OKcXXOR+yU24FCQm+y25Ua
XTXxyRaujZNIWaU4MMvFwUuDzK413Dy0N0w+QNhM3Jj7BzRK/LP0jpuM7szw0UPJm/WrXlp7TCU7
NmEYBCO+mJV4jFOQ8hjp1Bj0fSOg4IPubhgJBYnZrfJouYKKUVgZ6z2KzAItFr9w7ePoLJj/o0/F
qQ2qh5iNuMHt4NHmvWnr7I1RqCRjdDZhCU1zNLX31j6LkLPaSAXZVtM+jrUnYY4vcc/wzmq5qTpj
G43AmQKwYKpxp6XYhrmW8rTOEUUxvf6zyOfX0NZtXxJVNrbJY5VDFsdiQKK0Ae5WbH1gHCmTlBYk
X8ycVp9stQVBtx6MV9moMFRjuyNJgeSWyTnOAwSDGWl33SjvGkmzswW9ikdrdhHAUFlM5zvsI3CW
TrzhFUKvoQ2f5Ul2kA5ZviQsDF5SIbYy1IWJ1DjbgVDMU6A1N1XNx66UcpcVGmCABmVTKoSjtKl0
M63/tNQGiS6rWD34QKO4x9Wt5PdyiR6isXfTcbphywMKSbyiq245PW6qwCZhauCWWPTJZpZcnobY
vDfG9nMY5tRd8P77GiOSKr3tN4GE4tETjoFo1nZtSC0fpdmJaSEPeUentmxWpJgEp9gpHvF4C+q5
+A4S+4tmxsAtFVNTSzN9kBZiSJkWsMqZAcJcPs2NatwYaWNyX69L7mZUbYXVPndTx+lboN4rQ6Hs
LEexyZT44LBZY4brvTErGdFOtFOjOXyJEk670dJ+aVxxKnO9vVb9BAvDdPisuDN0pTvasXZIdcTQ
YLSAn1XAF+VWtsF7XqguMdyrhKz7to0TPu70X7FRHMvS+mjnvLmRFqWNYjvEooz2c5H33T6XWkiM
F/J0HQnf1Nbd2CFpru5viBVT0WYqrvO2YnJb189E2JDz7XSPUVo1WOSCbzXkDtspHUWYbeQezurv
Rqvux6nfVRmiWd8YNP5hGF0mFX1YpZj8KRgberI5wTxJsItbAM0p/FXmyXVYxK8ae9AmGpSTysye
27DKQ8+ouC9MS0uFC7RXt9Ne0egD4fMm5Vz91tTwPpI1nCF8HJaM3oVKtpHwZj6tqLqqqvMVw4Zw
qtlPBLBg4On9IunsjRq9zT2OkS59aFJmIzM7bTMI7TbPa2sX4tQnwiAK3yU8aRxxKULYxJZGMyhi
a0HxVsdH8sy2VTVW1wAjtB4pfl46DcwVd/awKXbVuuzQ4dJY+5IzjHEvrG8ZiY+w7OdNFqXI1Amp
bGK2bkeF114MjQ5MpNyxcGgmE0kkJjpDeULUCHaMlunyQu8ZcUKSiyJcvI4zZvjhRNyXy30o4gXe
5IyInVrPRQMHg98lCUyAQ+1bo3SqRo6KQDvNTBSresOXARiIbgF5YgZe0oOZJMcRgajAU2QZmLbb
9EJO6C7kDALM/KxT+zmyE1QLdTjN04IzeORgIPQImMWL0ohImnx0M6lsDSagV3ZzseriKElAXMX3
zjHuTJvLLCdLXuePiRa7pdqdCoGUZIVYMvPPaii/OKxJBhjDUyyII6rsW6Xj2qUO9o0JkI8Z/TCK
hTdKlk0u7pZp7QqOrs5BPEa2VxrdezQxdTmucQ2NdMBlORz03qk96A3yHC3OBdpBdpm+CSDPxeR6
IGYs1tGtBYCXL0DnUFC7EoNNiRxpjbgH5+XdAQfejGZHgJ5ExnJKD4GTwLf6s4i1u1EHPOjlryUN
tlnfv1R68MRxyRLvjrUSfTB6YEVaUgbnIdysTymbLfsrm8My+3mCKCyHh0ay6cfGeFsaOni7nnBV
XTT8kPFelFDURvGToTkuDF2OmwE7GlXYjhSkS5+j2aoT4kNmtcQBzADPSvTeNMOlXDMYwP4m0t6q
OQQ+J0FnToAzTG7lsU0OrGZyfdXVkQ82Cm/ZNlCiKunyEPVnHo5nTSHdoodW3zVssZBUmDHbfrc0
a13Z4v4wCNfwkJiTbSNapk0X3PLwzK+1WvcuQ3LkpKMdHX18HayJus8M+ychq/sYu9HGboI3zR6e
ZyeK3T4N9FMfVFzJ1XjkKakrPw5MYqKjvOCnDulZ6gjvIL24DClzBzovk8WFNiF4nL2ssRlpPAfm
MQjrHxHPBA0YOxMP9+AEq8FoBfiFnw8ZXgfaZ7RHfMCUx4bGEW/rQayBSlNlPQemuu2zYnXoae64
IrZrCJNGGlPJyvoPl+if0mN/TyD9u3B8okc1gyBU29TUNW1mzdP9LejFDtJ8NntSFNDVtwMgZEET
uSAhBbVe83OSSeVYbdv0tdIKmkyD12Tzv4ha/vusGQeTJSMdLGf9n/GX7OhiSXR1Cml2zYZ5y7eO
7NWADrAfjIp2VfLUm5b0X0ys0NBSfjNWOqjf/FBH1dU/cuSRM/78ezvo16mTYpaQibw09Us1AvC0
YrwzqoKiwfD7kfSyTAOPqXLhqaK7TnQ9W4PkRV3dRxUjVGV//5uCg8o5h2Xx+7fxDz8JSVdJx3pN
ivZfgpk7LQ6nUeWTqNnNgEe8fu0bwfwOjrZPg4wBIumvf/4j/9ECEPpvP/MvH4Qs4A7yYbGRO8gz
0fv7tuP2IAuFupO0R5umn5ifclyiacminNVPXWiv//xN/DWQ+o8v47f38JfQZmElbWDW/N5ryokZ
gzvhTGl+mflH3f+rEU1/dtT+5xf/289a//tvCz6IyFeu18+41cGEC3TZSBuHzT//hf6adL3+QutD
JS2mtmEvXr/o335IxV5Z1BU1xTAoHt4pry4NV3PM/8jY+l+f3n+wiCmATIdIFJMV/ddxkK1mhDVn
lLNxEgeLW/w2lON2iLH4KaP3x2/0/3ZyxZZIoAbAK1/i/y63ouV9/xtC67+9fH80v6utf/r7/624
YoHAMy5tjbNAc3S+uP+M99L+5qxbHSEDGM91navA74qrSuIcQyUME7UWZeFPiit/hZE3hmGIVY39
P/nKmQn0d9sfiCWzHnibOrPk/vCd/7ZAl45zbBALklaSnuYi9mSUXsYQA5dOMzqc9Fu0tUqhdSge
IgW3OTQUAafzZdIm1yCMqwnvm4gualkixvTkplrNd0hmTkma6gKLy7SoeDNV+V6O6n2+BoCOdFIJ
YNQ4oVvSVOzupUEVTWmoZM4XTmPfrqsNISLoCSOPP4Jsl3WHHIWjJqqYNjPVi4N/Ey/a5M7zkwFN
K3tejNYwkY3Rk4GlK2J6aG9S0ZEp2VFJ59pLrIZbYdIAHpN9xlhqwqNeMYnczsTXqjWxXaXJ4Txl
zi6aaze22lOovOhxdk7GCRyUdldR7hkUETvZLqf+gcLbxoXwWq7DBgJVnRfeSIKyX0wPIZ9MCikc
W3KPPZCA1/Su74ILKfxcI69O+ok1z2uN5EmUZJacrfjHpofe9PU255Yp1uhMERjXscU+QazF6vOf
C6KQi4bK1dgt1n1WEs9DTmi+ZOfe1HcajqS5k1snz0EzCeIuSj+wd0NH43my+A2BR9TXFqJSCYdL
MiYvMjPuQ+mc6ZkbqkQnidZPGAXiSeHmDn9LcnSGCHIds3Oa0H+oaZDhccbt8RhcK24QJ9yKS/8x
8G4kNWFI9FsBlDzuK9pKkJjBOJxGBVHK6q5990Fi1lLv0EsnY9wamCkqgMX2h3s07voKgkzdLNq4
ofbaYugO1JPOuiT0KqW3sXKN82eIq2IcIEBP0top86UFNk9ogia/OqPzcRCCKXfyzSCZjm6eUycY
tfhY1VNsv0hUdD0jFGh8S8PX3NhmqcqtghAyrI7EGK1pqtV3Lp9z+xqlCgzrNqPYzoXfEN21JITP
7QQUkPoxJ/u1wdxY9H8CPw5v4dR7h8mcLcv/zihuBeh04wU9ATNoUeFbZL/X5pZXUuPjgvaAQ1Xt
Ri8kRST0zcYbsK1GwUc8ik2efPb184S9QahodckmcnqXG790iFWLqbCPfQ8fUNEgIzPYTm6wcJXK
tmORUJ5gtZ0XyEc+uHC2j7ZYW3lcw3p8gTnG734XgA+wkJJhN/aLrxe7SfsQdImGg0303prLOuLi
s91Q8bPwzVErdJbHFubK+IX+aksA+/jDrhlZcqfK74r33n1X4Y6WZd45RFb5o75sSVWWC8KHuQuU
iyg/zK7aRGp14S7tS+japgcGB5nkZmv8ChvMZ9EoTxPJCDZg30h2Sj08FXWDKXZy26I94RXYK8B9
Jvnmpky5ku5XfyUWkfsZUUNrLIyulo5LMH+w01s7OMo1/sv+MjkTBwcRVvhy+kaY3cQ990CuSrQS
hiP9B9YrrpmcYfUkBJg73XaIRl+Haw5cTkW8bJuWtBzSRJ0X9N7WfDVYB6rz0M/v6G7d+CB5cPX4
jkTcLcSTYWG+NcxVp+BipZ8SBzfagz7vR2UHlTpgNL046QOavqPvpum5BJGTNh74cUeRvxMIXbB2
a6g2qhqmcZOEYPtVmk9tzkbx2BtvStj4ZeGlBMjkxAeJ3HzvevqrX2DExBwfI7FdtPtZHmOWflHd
1Who80sVqr7OHheErtNlGOPPuA3b9j7ry3NY3kMdV73Y2tMvZcC8hkXYWFgsAfY6+leEGrTzbWrA
ixAnJ87sJWp0DVASpIGJ+4VcM3QU/qnNT6hNSfdK4i2pWq60mV7ypmXpsRyas6j2kphDSznE0Uwm
woVE/VWVqRvt2Ayor7La0j5vRy7W9aHpHtpu3NjhNVM/++JJk8iYD4N1yIqDLT6S6g7/eavdGeYX
YcbLcl1IKnCmk0p4lcOnhh9wfVTa9FQw/ICg2SlEKqkOFWkiVfc5K/dLKDYpkRnBOVj4Sl+4Xov2
qrA6otqPCpaVG6gEOBxVmsth6MdV47Zow/p1UHeRhgMew+R86ce73HnI649F/ygdQdDt4obhB37e
wBk3ZHz7qnkL72elt1nBvOUOLVR8OuEx6+VW2IMXEhLWkEBEAIazjcSzlf0aBCg/uLG2N0qfJD0T
ETbqdSytlVeVhq8q320AlYe+Sa5HH9R3cX9na9E5j7hkRkcWyaZm4DRjBdyqcsjlVOi0BIRx3ZOA
tdpyRs9hIUulIJph8Mf2mE+mJ4Tfwx/2tJgUh5Czr1E55K9cgwmCMJ1Limy0GMT7YgOudFrx0k6v
o32W3yFCRiq82fkh+YVGZXGuwYHHTt0taRR4+nBQDZc2cFHuaCbyjdMt33X6ufLT5ZJ2aIkgqKHX
Fd/MDNgwoFDclwfqFcwuv2zLY7kUq7NuQhm7V3l7kwzdMf/Q5+KuT9N7Yv2TprvMk+Xb4RvJ27QL
nOjXol1C2z7GsJi2EnuaUx50vJGYO4P5lUiDs24CE5RbzTgnOIapXs74KMpdYO0Z2GplbsFkhaQ6
SnzEBK/YvjXu2qda2XQPcwiKgH/iZE8r+YtTy2MvabWbdQQGmXoT4XFv4bTrfxX6I172LX4MPgKd
Vk6DA85x5Tmd+gcRPdvvtE3b7bpBO3DikhXOyGrlRtB4YkR9xCq0lK3+S7M97Tx6qWnD18wYEeVr
UkeHKi+4minVZSKAucUCutEgk40OwlsG6+iKedtFeGwWV0uWM3nTW/SojYjE64LaUrT7NQCIzRcx
BHUohy5i+IPP7IGOjBh8spXtF+GUEeqY7Z3yKIhijuofhZD7Wt4BDhCqM5wH2rQG8jyVCi2EdtxW
RvZCOD499u0wMnJKxtfcOqyrvzyv7p4cRCcJ5IcJsmOD7kzLDqPeSbVTt9HfKhLSzUTzNUL9hQWK
FoEHcVogU/odX1MOyJNC3S4PSXFa4hdWA1UO25vDCNmGIaKmfq6RyScSJ2GIxkV5aRYc42K+srUk
+2DFjOqS7g79vSbhnI9vzIn0JKLwJXGKJaVMGyOP2Z7S31rlwYjYy4Lmoi5fTUNlQbSys6j+iABC
6lkJ4tTnEdXlQta0oCk2e9o62SGYxDbsJIujX9mCeYO8LJ6Nj8K5lv010074D0j25J0m+xm7f8WU
doq2jTqfQ3FbpQfVCx/D7jg1Hxph6P3BmHftZzN+FAScwYqYW4ND8H0UsHF0oL3lB1Pwpt3jDh2N
Z+cxulWpS/ENyOe4PTjkgpD+x7NnMjgOAJFOVkZP5YCHvvLL1zC8hOOWWIMR1xclv9k+Wa3uF+rO
eCa2s0n3YYAJcR/DFGRQAQeenKj8wbOol572FtE/OUWJa/3ixws8RQulHHafu/JzCb8bJVkpko0y
PpuZ31gn9a203IYS9p44GYUF+e/snclu7Ny1pJ+IB9zcJDcJFGqQfSsplUp1E0It+77n09dH2/fa
LhcMeFjAHRq/zzlSJpu1Y0V8cWyj9Uib3U1z18lv4V4HfEAs6IuR47l1INeIZYB36h6alf3oSZgl
ZQtve20QWINqsInpnQgxNy67bo0pCCRO9TMdvA2ha5uAqVoaj1W9SXFskpXWnNMQbeP+O81XtFno
GSsDbUEjcNpuom3Q73qXKoYtmrwKQx6doEF6ujdxQ/BxzBBj/xRi3yC6wIkgObVJsaztb+C44MoD
2mrGVhG+98Dg8n8T4KeUEW1tEb5UAab6GHqrfUpgZcS42dcabx2N7oH0Uqhs2+oV7z/35LXlI5Mf
kM19PXX7os2eO/bMw7j2Ybgm4d0sprKhwFYAZQUBGuhk9tGnlGGsYYZUpHzjYTdOBSXEh9kMlokl
bioeFo+lfcBEphSfUlPyfW9z+QTXQhIr1V2DJvOKrpStRME/yn4bVp+adz9YO5JDYRavmtghuYDA
ivMR41QERESz93r2nEYH1Fxn3CVqN4GuH74YRK1X2mwq8SC/nHdia2V+MMx3v+NQVr6rTh1K8ISy
I3LBX+hofE5L6X4om0F+XyeHcVxDg0irx6j8SIz2DANwnhz4zzqQZ9tLN5JiiNwb9kRhLxlZReTq
OSPY4dTXniazvTiMB4hnG9brmMSW6on2jlxxB9zHzsaJ7tmQmDGBcGS10l4o5gVz4fOFrFoG2nRJ
HPdomtv8CTNflX62973bLttvkpYmvkj8UiXtOrtZRGIZQcBnsk9Nc2/a71Z01wXEU0s4wLBSXCCy
eFqaOuFJe+F9bvDmnqB1qH2ds45SMDDH7VRH7CO1TXGK6nuHGwNPhwnK0Jd77FqhsfbDbXo1aPDQ
sqWdH7ozwacni/nD7TdVvnTtcuVB1Zh8LDXWZ1kDPGATkpJ84xBCBsY1fPYZ5BLmhW4SnmjxyEKo
Of5ihBvZW5eaGyLtNkMoll2brHCV4pcK2dFNr5C1TrLnUAFVjmon4jc8dT8S+dIOPxHH1mNMJU5h
QTag5MM9NNj5ppx/vZXMd/HOLuJTOmJxJU78Q7pbNO0iIx1dOOVCN7y1Fe/C6Wu4Tc/RIO7pAFfl
yYkvY8/I/kac9aHE9pQ06l4r7oOc4aUOtziwUEaXAfAPdxXCg4r6Tcg1EmPn5cLB2GxDd5nET++9
cHqTWDdnOh27451q9wInAj69RttYX1r+ZLUXwvy9taneJLH8APjBZarPunflCS8ijaqs6sGe2oUM
1h3rLtzD+rac5qAYqsR8gGRSU1tuaHgteCl2bL8XM2HhLjPXNcTk+8R7ZNIixUyNS7p2+MweNZ5T
N87wWKNSzFmptcnDb9Mb7uPqE6+53t4K/0v5GG3WcXsN2nyf8kCC+VKn54HGSlBNnnus1SbMV254
5Dqc2JCbd+PRELcWj+Ixge/xYUUPKSQR4vQBn9yu3Un2/8hMsDM/uY2OojXPqX5g4f3B7G72IFdo
grDT37PROKveocAlx9znq6OIHiiZWeTe2IOw5YQcQujpXO1sUl9jiEPuXIvhGgq4Gjiu2/S3Y4mo
oa1Gxk+QkIROsXXPzmmsNAp7cqxWbdSsreA5Uw92My10tcFG0ZZXwktzfowUP5FExf+Qe01shuiu
ZL1iFtq+6tUtaQLooD3+FKYqbeXMvTw98fjyo8VtXOXdb1rFJ81ZdZV31qcEmgXmbpOdjJp2LDtk
Jj8NFe9HuYuVOFFNpH1PVj0u5x+7Zp3apqtg4KmvFweykwyFhf9CdQO8Ns3/CT2x6239vaj9v4q6
/5HS+v9ZJYLQDZ0c8L9vRcgr+gmbHxiN/1c1wt//9H/Lpwq4pu66ZKSIGjqsC/6mnhp/yIcIyhEc
VFId7Ar/5H9ROY0/yJyIqpAyTVOY/9jZJ/64tm3ZurTn+nA64P8T9ZSSv38RT8moUCBLMAbVnb/5
n9X9wIGI5Ycd1TC08WotYdCos5dN/x0V+P9VgHMxd4JdBSxrzCt8ipZ8qHE8IhYjHPk8CBHRwumt
N1mFjx+SidIEuBJHMthH/njnVNYlLIa3OvuVUaavqtx6y2gtq+tkR1B7r4eZ9phPoOcR6pzVGA/5
Uib6k4MFdgprEMKuH5AAD6KTFduQ3afKX7o1/mjP5plqmw4UQx4frPPidV5aT6FNMpBi1e86GD65
S0xGrOQebh2SSLbrKkkAE6bEFF8soyN9i7/NEC4QUbzabklcLWC3LUaM4amRrHQnWLR0E2KvNcxV
mODzz1z1UqRwECti1i5KcFRY61z1d1GOmCYsecC1iWct5HwkyTU0c3JEh/6bBvUxYCm+5iq5eiAd
CQUOsFLSpNx3JiUNed0bC9fzabgroV9N2TqHgo2hwrrpHVFyU5CcyLDDB9r05YAfRptjoNOq9iol
RTxVCZFtzHa43L79yXmpdQvPdpi8qTL0SA3BmKrse7I5txRfbmkFx873r5FrHmQ1B/NFH4FyYMU+
dZjysGfjS0AptWLgGHqYvzkFlGmLt1qosNG1Gfwwoa/GRJE9TAGwhZbwz2z46diyv6o0PDWmeerC
4GdqxLKefDKCuCGWbsSBu4BWRCvUIW1yTBtY7Ktya2viKglqBC1ZQSJFgFaj+n0MX+lKIkYblhge
OXjnyXRqqVJCdFunbfJUcY1mof3SDbb32MKmQ+9tgbQx9orkRkZwE6b9q3AE+dXe2UiBeSXxGYoS
Bj3AkkvgEg9lzbJcc+5yIA7WiFJsd7DK2Dls46G6uu30XFXmRleWey7B16Cxf7kqWWVmgh4wFlx/
ML68PNuAlBRrMF+3CQYDKeoh3GRNlsCadootlsYPGUjJVF3h7KZhS7ir3sUEWk/XcpojPRavv8x6
BGNEmaCm7WKLb3YEp2OiUheYCYMU0S/PxxcCnXua6nZ1l78ZJSDyGd1XldMvSNZHAexpU7c81O1m
7WnEATTfeZ+T973z24fhGegnfXUUWc2Y+gbqDl7XPKfvrPhK4+EGkpKeAcH7fsyePdNyZxfOB8NJ
uaWGaaG68hwGv9ncKMcZKOoQrGgsvdmFPNvaV23LbTEakOygI9UV7n/b+uQecanMQykfLB1cTcYd
FUXDMW6zfTxRMsEW+beKpn6Tw4hysDsuTA3MiVButjcDwh6ighkanGv/ylDy4nc3z0DWSW1v5fvy
TIfhNfafoH0ru/tI6JJswHPA+bpBqrooajhVtbG4h5oxOKO9E0Ddy/lMAeg9BL7dyxSQBGExjGav
tWk8APu6pqI5St1/lr61aykKp7LlGAwwBqKK4xiKscbNEeVczYBDuHMSeXZSrTxTnZvjxweclBjd
EU/wdXSqF2kO1cJymm9oStAAiKmikN1GnI1x36+hga8HU3sdYly1Zp3TFzUi9SNKBvUABHE8RfgK
q/SYehZOXIaz9D3SaAIwAj7gJn6zuSIDb7qoaHzVwP7oU35WQbjRgDt6FVJbz7GBm+M+DLASFa5/
JSzxFuCz4nTJI9if0YxWuyzQZV0DnIacob5e+eT3MygqPiIQowbn/ZIQvmGF2EGPoXbOXQoN2aq0
Q7am02LhdxsVpCujwaMfp84R+dInqNTu2v6Dno9F0hkXNbo3F7EyqVgN1Gf2vSKCLFSAlOR6zImc
SI4kUPtGx4cE5670Qt+Vo9qDHZDOyWeWG7NxWZTNQ9xSjhCSTZLRD8/112Ce3iWQ56BYRpGNFj+u
Ff2Xhm+dPM24WPFT4r1YJtpqyKPZu6r2x7TvwvG10+uFgdlxLPI709XYRb13PNPLqF6TDYNnMa76
6Njr9cbGZC5I1qTWt1MLbvN6lzn6vs7yA3nCW2JDXSyGDLMJioUnh7WsOKnXOckv2vB6QKjJiK0/
AFrct+gUlCIQqtY5rRFUvOtHnoKmKt7BOdEbHx2oudGg3ogNMvaxzbsd23IUbs97nQIgQ92YPtBF
2QBL5Nxn5uIxsbh9+exXkRI1PEnGacsMWRDE8UMWMNFPaXFObZRTt8IQbgJ4FW5xg/JJ6+ScASma
ryaZnrMA9aBOQhoGbRQXutzg8qMRluMpToq1KqptA46CuRVcjX9vOvXen9Bto1YtW6RhnlxcGsWb
dqGQlodgTqi7CagITcm5l668N3p5XzvjNXW0r87m5ItYFeoTOqJHAUEsT3VPZSZ0w5zlKHZAht0A
G+E4pJtpxgaPPeAM/zBls2wjX0z56BGBreXOyVJ0VO3kmM2rIOYYz7L9VPTLwVBLfdLfwCjBOGEu
6KEvAM5xHmYny53kHOrI8VJQDeDZwZutU7/Rl1e0+Is9MOzYprgzjOloYsO3+yhf6pJ1JzgPlwY4
8dCl+bkIk11EUPneTKLfrIR9g/FHlcPZgvndjgpAcglVuRomTqvD7CF91+0I21nUQGsBONuxvRJm
/JtBrPJ8E5W9f/ew006hpJDJ/8hEtGUNgqKLp0sCpkx0oHaeQbBtluDhZLFDSDD947Vgk5ot/XbU
VtA4eBQGZzOmxViHihob2jWvbTKh6S20kXHjnChA/2Zb2ncpKm8RwLJi+1gQGilfMyygC4Wd0Sdx
HJhsuGgK2DWV4KYwd9Lnxi2w/htQ2t043VoUdBj49GDLrZrAeKOD6ZbkHvvqelt7xkOSpuupISmT
c5Ft8+HHD+sXNY2HSBYfphueJWAuO+y+WghRNt6WFLgh9UL9wrKTz5z1rl83N8tVX1roEmNFHamS
nE7KLP2mYYZTevjINNFuJEclzfdfM6PREE2wlHuv3jgdaK/5jEP40YCNE0iOYlD3cYCLubV5JmVj
sLcsXP1VU7/KqdqWkdOxwuyfBoHVuayAj9YUCi0zvf3NXCAYRWTiSkS9xT2oL/H27lvkWVKHhEcD
0Swr18+XvpmtC46th1gyNaiiNWheQOcQ9fAUGoB7fd9Y28q7a6Ucl7g+CfVZiFNjgCwkA+vkp5z+
dCt5yQxZcw4V0Urp/hrcCIlEG9CR2R2YlyCCVnKTyXE96gQhXEJA4URGs+UOw9LdqRQ+aEcIgyGR
ZHoCabXs3Lu0CfcqKJ/chN+j/wsa0CbiQ/7wIXD5Fwo5RtSuDMBbaODUKVatLA4G4sOaEZcCx4Ok
+RD1i01AADEBUxJ7U08zv6nx4BWJ7btIDT4Fhn4M/czOXH2A6IN1issQQN9OA12JqQQUEtaTRaHn
z9A1z07j2quMJubM55GF8p324mMyw5Phg7XRyn5t6ui8pB3oNgu8RT/YSNeO++TkcqcSpTPP9Ucg
sdtSUztYbFvsoDRJhd46q/u1aOMN+KWjYbOlMbT+YEbDFTYdElHlJfxjAZMMTssCJHJQtXt2FQfL
PYXfgJ/WE4+MRc2H5+aKxgzKbBeFJjDEdnwcVVLvlRsfemJD1Ee7DgUqGMI55pi7hIvhf6xNzV8o
EoJD8r81NZ0+sq+Pfz2P//WP/e0wbvzRTRgAnKvxCSncQn+vKpR/dAeihM7pX7ctyaz699O4+cf4
C8NCKL5JLHDY7P6LHiH/wJngHK4Lw5wLNP6jqkIhxL+6JpUt8ExiIsUFx2Hxn4/jhe1GROqEtchc
DhmFN3CYkjx32vyl45HNjS+OSQXjyT77Vb9NXHgt0aNb82Qbk3TfVCt4Kt95EpowfMNr38+tVSlY
lZB2K2z94BBS55C3yaOKzEMXVN0hwBdE+RBLut+47I6eM+zrEbY4lnds9QQQVXYRqbdsqu1EUGQI
3oihu4JKG4u8xHAO8Dj0ETuZ8A56D1tYmOMZtoZ66QEZE3h/AqrSaGfT34dBrkRfzhiuVVX6S159
itRpl6tNq4plBT3Rde4lu7sYFZRmJMnmgp/0zYjMlTDSbagwKIAYn3eGIjpDat06xGiJa1cYu4XO
32XAPciNJb/CoN2iztp5tn/wreBc6MMVZJHtvzjk2kqY/VXgLS00cECsitOq0WL6Ubcqe+08VqYj
ByNfVVfbuPQaS3a4vJFF25O6dIbxwCPZ7t7JX05qIBmOY2qsYAn1VB+tDDddD/EqMddKHL341R4s
KAGXBKQutUBGAwUhjih4dp9i+VS2zSczs938FpUFxnsVcDTNWnWIreeKmGlq3WKmNzs1N736dZlK
Xd1kuvc21dgssaot6sanxWkfsl+ug00w0DimsVSyHplcOuM5oipb2O9h8ePzLTneXTrKO2eCRutN
O7d2TnmZ7vvpkxvnwSe1HSJSVhCki2z2syu+Sb7CB886toKM+WPq3moHgvbkLytA6i5tBb4GCHgW
QC/SUIy8jN1ixVZh1u8HOTzFoByAb2kOpPL+pZgYbiM2CA1fNwEZI7pORsaCoMNnJXeEObZ64eAb
CH0Mblb31sPHY9YSw3UcbkFRE/vsK23HQop12ATioKSabxF6MMOkiEnV2hCfHIbh1LpQPm9jsPMv
gUJrCIA9V0H/XE02acX+nMnqNwNUBzalY2Fg2GtpUAiTDfuuau9ajkWxRnOt7967abydfMYrHQ6K
4F+Pq+k1cacrbOojbW4r22H74HjZOu7x6A8GXAlv09bVPoisE3GsJavo37YN7lRdbztpXGMt/i0z
C1eYsH4bHANLn2Zh9voV0YfqQEfdU6Vbv2Yh4iMNhRm/RX+2EvcuspydL7lCrQKLHDRCEHC5WI6S
1U3m+HyH8aFRkhB1PMLTEpdgaNGueVdPNf3npgmnoBz4+HU3O0oV3LkpsI960ld1y1oUTyeMQb5h
BUKeEBo047HhiwTvWa0A7Y5LRf6qE/olDpLkLq5QJZwY7ZzZEq4h2zcP5mr5DrFA57Tg0RoGnNL0
rlnymPUvxnhfB5cIn0HlfWT5k+bc01II7bNYWsMxY4lBjltfRaJYayDvhvA0Ym0L+XvIYHvQCw4+
oZv0FxKdLJsfixl+cFZDcK2c4Qm7mVM+xXm58KIZRbkFieq74IYPk3/v8UcozYJlciA7xTkXgl/y
ILJm2+LPLJnSBlwPhvvUdPoy4YqKhuKeoZ192NYYeCR15hMgry4xuPjZDtslgjxIA+K7aG44PrKI
D80gzNOoXROm91linahk2iiO+lxlnKqnjd2+e6G565ntCpB53tI2D2TSbOY0l6VOSERdGFSs6PEO
YzdEHAoaGj/bC46hHluYiD1c9jEDP8IvIkMjveD4PUMcFWSvUUqWxVs0BCu/OOpg5rw7zHXMPt74
7gxbg1Y5AyET09+jK56VZm/yBt4DRAZoW/qWfolML7ZtMD4TK+vavGTS6uHOupJOxaBVi9aBIFTx
EXajwGcD0DZHbeyNk6uelEOibryGFAWRP6dFjs285T1bINutPUcgM77v5r/m3pyGve8su4jahXZj
TNcA69GbPfTL6o6Bzm/eItb5/rYlGT5nmFySSPFdk6ysKf804OnfF5EWLTqXVJJmesbOiMWrHypI
ug5DH0mjZRoWT56BJUHDOUiMMdzp8bixcm9JG+1r0mevkW6e+gxlpeNpVbKsh3Bo9lyDtXnC3SYz
fZ0OHy4mkzzC1JkcdQY/mEwmLbMBRhKPRzmHIToWRtQfDIbBKlRIoRA4NnFzAsAQUjVM4jskAaQf
OvkTjiiO2c8c0q1YWGED9mrO8M3KgeMY5PdJ+xq4OzE9xMjaY/nlfsp6XRlrB5SiRkqJ46jqn73z
pG+akI32cWjWab9K1VLJ55Z6EmdHij/wbr61YrWXgI5Apwkp5/1Kp0vlbsngsUnkPkrrT9M4KOM5
KS+Wd+aoifFz9pFFQJNoDxj3llRb+GoHsyb8N8pr6Ccfmm36K2G5eIwUEhfJRHs+HGXdd615j6yn
DRiI7ZTtdJGt0Ot15F1jw/P0rhrkodNKH+GUjqSA5lzYsWHYgG9DBcPTglo2g1VnwmoDajWemauu
RY6poCZyTTifSirIrBaIVi9ga6dmaqs181snt3oZSEZ5gF3HvxBesTZMIF9L0K/FzIDVgcG6QGHN
GVg7U2JJ1Z6LmRvrW94mBSQLHZWvGLSsM7E9BDVbK7mNsDolM4OW32if2eExnOm0NpjaDlwtibG7
wp0edTC2GjjblopbF7ytmjm30Uy8VaBvrVZsCzd5h7z7noLGVSByzShBSwKaWwLPjYJ5C1s9DSZv
cUoIgP8D2vXj5LWuaUfrdN5MDXcgQxDbF7OgugRQ79TbL9FM7hU6D4qZ5WvPVN945vvmMed9TSQ7
W0av2cwAlsCAXcFqkc9zr0AF63UjoQnNbdBQXK2ZJ2yXwVZV+lesAQcBOJwBHo5xIqhCf2mn5tSB
As0TrEwzqbhJqQBiSXEZRqjCNrJ92rJMGYvqpsOhWHYz85j3E+Y1MMjxzEOGcvs0AiQIKeziWIoo
WwRwyWeKsjXzlMcmeo0ALPvORB2msdNn8nIAghm5tF3zh74ne9rkEV6vmdbsgG3uM+8czxxn1Vh7
urDIXM+MZ5Zw5LwosqXfhW3Iy9zhYeK3lsChI0fc9SS4Ren+2MCjVarvnNprV8nstkT6JiAwNleP
IGxdlfd8U0ubesZ0RlLnOvlOwMMuUgQkNpNRE0dO5XbQJ2mT5ohJUgUjUfjhWOPGNfVbL+zfBK7F
2BhiI4xytq6V8brWWJ34VmUes8xeWJ6JE8LQ9uwjeLNk7lZwRFmM4jds7PaNM/babcGOO8kZpxxH
bE6pBUxtOgOnVYI9ixYXRpEMqBX1rwnoT6c9Src4jQboEt6a6LW8vkUA0CwHjqE+Wmjwy4Jn7Ch4
QNSh+9pmE7Zpf2JmQKvO5u2aUd9XbXom1M/kjpAN7Wa2IvryUIbXyWdW6lOfEjY+9dHSOTy0XxDF
rmSpli35/Kko0GGNTRNNL5J3DQUTWIecHMpxFm7KHpq7jprBLgsfxqqgKOPWBLz8Bsa+RaNmG0/p
OO9wOTdeU0Zs+APufiOGElYRW4D58YCyPDPbiVb0bBNo1fMLnD1dv7dLvhyDhSdjdLnKPRLoOIb4
iYZNnzBMZyHWpE8LZ7JuVrwsqBei25uWLNSaArbgUXjpHSITliP2FHZe3WddYS96jxYeZu3NnBtL
ZPAa1jheIo+mz85Z1y3Ims7m6d+wwYmGd4Go3w/9rdHFzp9ZfhnlPuiA2xrjfqDzvGmjun0ux75b
E9fmYySKfQRkMOexQUOHkyp5OTJpOA0GUS+9NY3+ONriZvgVYnC0yarpSOXo61Tbv4Xb7qNRncep
fgOUQ/UImzJOiJE4iwFIlNPn5XocM4JojhzwgJrRXap1e5OcgqJ/z2Rah3FHaQV0Fuc+CZmv/HY8
lhk2PnfAqs7PibUG1aeGMrgTffESsiWEG4ZJlCVX2iPiJIX+kNEhXXbtPssoUW9rihAaEiim9wK9
4z2bGD5kQE90Vj5LHIUM7FRmd3sK0E+R268mYemLrtFG0L4GmA68OzQ8hu1cody4CbdXcq6wYFjj
SKmIxQs3AR2Tr7IRzLLeRtOOM22xZgc+Q+nS6AsUTnWoTY+fYeo/jaF8tgyJPlkeq9KG3YUx2KOV
ReuEsw4pKTFsDKHSwaqKnja5SyLerAdMtrDRQ2nkuwZLkQKxMOV5u9MNDfwGlco1ERl4Wm1VqNex
NeN9NLGK7qi4WIL2uM9tVFmZteY7jcz5rTUY2IkvZzgfHcjs0cJENayG+gKqgUWPa0ADyP331BjO
ZoBrmTSB2Ed1tgo1299WJQc28sPJNrQ4Rg0Zt4dq23tNo2gRKAX7tGxFh8FioFhr2ZAIpxmonOkV
mIiy6uaG9s7FkuI3FjUsLYQ9mtIXUtWnPneBEvkWR2czXxVD+JYxbGt6fNbS9tEiS7XqgmEvItTp
vKXiKuE/0ndcBjxtyseg1C4OivScOsHF6pN75oEP3KFunCfdmXeyRKIyaQXbInXuyxLJr4MIFY8V
14pe/wi/+yr1KtrRZPvrddYhrb3XyAV8lMVgMmpLv2gjialR82HVjIekuVFd/KlleKQEeXKaRxeZ
H36G07SFEe2vGL1RiruL0xrsBzXalTzXw+E475O8IGbwNUDRZMAbPZuaiwzSpWPX8Iqrhp5mh9wB
bjqnUA9D0Ju7/0kg/kWmMw0ev/8ue3jN4VfUP80/xg7/9of+W6QzTJMYL0lDJW30Oiwrf7PMyD/I
bzyFccwQdeek+g+WGfGHOCFGGuFIga/Bdv8u0ul/HEN3LKRAocDNod/97//1T7nUv3YN+z/5/yPX
TKb8nywzTCTCsHSTf40fBBqfgRz4j4HYJjfphEknHavGwF2JjEYHArFDHIN41JuNLUmxMVeELEtL
UC40smI7tuimRviFQHLv8pSqW+dJRTUc9cB8rPr+KcYFRN8YPl85PrkiJeJUvddyuFl1vesVSZzO
uw09de0ljQRFv0ki+R04I0V8KPIFP06XNHjRO/Yjfv4cVLyJpebsiNxuhRZQdDEwF/m43O2R8YWr
+6uL0HKI2vBzXXOP9hmAdsSZ5galYQA14BO7iSUrISc5TbarHSvFmiNKUDrqtFtXdNj1CrJZhZvQ
0PmjkWntO6O75a3Jj4g1oeXrvM+djlSGjsM+jggMaK9abWfrUq9x4JtHU6Nj3uIgkGU1gDR+0Y5H
zTD1156+dwNgGXVwb71DIWaLBhCk1qJsasj7PDVjGouyBKO/fxvj6UjHkkKnAOkclq+iSi3YjM4R
7tNjhzEoHfs7k9xRzzsQYAse85nCnue3KMky7N9s05r4ZKfhJ+pwQt4zZhFcDyaKKQ3uLNdQAQj3
Se2sd4yHNATwg2AmH6DbtJj9R2e2z5o5XNVEI87XsFZrQMKmkQ1OPD41Mdm7jjOoo8Kbbkk62E2Q
6mBPlk2UFcusJzpKWP0cudHFaKaNVtC3wyHHksnGtmlci0abo+Fk7UZVnNu2YfZ0iSuYeUkHTfFa
SaSoPP6OS6wdYRGVzJf+yogbTpXBVnejX7pvra2WAmAdpMWxEp20jfofOjUmpofY3rCT470caNUa
wpeC7ZR9uPPnqI3GAswbeEcLPxTXWcvrA3PGWxSlO2GdobXdNYo/W1BoQ6ZwPRq1szTZn+RDAy67
KZdFoplHv7OOFKV9FT0lgKNxEJr9EI180OwBH0yH2TRNtHszJgprtIwqdhl9R+DwQm98bgd+YTez
XwAkosuBgmlsWtHF3EXXuVwOgcbWiDTcdzO3qKdOtWE9uuNmePRGqK6F3126miVlSRdWIoq3GoZR
Hk/EB1vviD34iZSPdna7LsHXSj+XxIYhCNFNiavDqKfQbi59p/y9Yk08hOaR3dXOzuq9Z2kskA1W
ysPPaEkijAQqUifagoddUs8CKIiwy0DhPBMEy8CwnUldxXWuXqSJ2gVsxuvG07WD3iWPHAUwplJl
r3RxVTbd9nVDZSNl96bTnHvVvjca5fJ1grqVm1uuP8IC9daJ4oteggkz/Y7VF2Ze1Q7v5USaMZ/N
AuABGZZuns32We9d1Mzkk8sRH755GIryMLqA6kV3APm79Mvsp5p65pY8cnaiDapdkXFCaWz/aTKa
Q2dXzXYaMwzzPQc9jSeVFdJE00Z3YVJec1Y5m7DH/4rP7DJIOpyChPySKdMLYCd8/DUDytSvjLA7
NLCLFqAoIPMhbmE1uBRgZvgyAVMY2DAwt9kRbRFJxmPJBC69VPySnmF8ZXRYR1aZgkvhW809LjiV
X3ITs7PLeOnjU/Dx7+2MInvMRqjOXo2xV7eL5SD9fRbEW83GZ5uYb0XOGEVra3Gn2OCRPN1z90x0
3utH6tFOnfCTO60iDZmU9VkLdSB5oI9HhfMRx22R1+8peN62cuZFs77FepRdVN185yW7kSFPnq0e
4bmYE7oCpjYktXWXk9RyjQ4H/bT2M2vlxZ6/j0vyyQ2fQzrijXFrpPgG9XbrFNZmNMQuqjAH5AWH
Fil6+0Hrzf0YkAPAmf5J1d8XHaY0Hk7Fe6FzkweJvzeC8bWe5K8duqfCZMi2R+JVxSQAE5rTk/DZ
dVdB+R0pmDmR+0Gt1z3fT3lULgY/vSaXIS2QsF4aEKLs2f4CCmR3wUYE79mDUcbHYiKC5jJIGyZE
6CxIL1gY98UwgGVL0EkwuoxmCxyTDclY1g+xM1p7QHf6BmDLm4NcQGfMKvbodQNKfplMCGiy699t
IY0j7L9kx/UKkJlRYS1EOW4zmaffoqcHoI6piksbwqy02LKqYLWKi4rVRJH3Hhtk6JZ696KDWFx2
KX1bls3dPgXakRU8Typ8RaSIh/oqu2HY5fKGz65hHLbCrWW2H54SW3aCPM1pda53FchHVkvqFwx0
QE6PjCUmQ4juPjSdgMhUSjYZAMxObzXQsZb2MkbTQ9AY1wH7Aol8mzegdI4xew2XbF7aa3hjZMfp
RE+Xuh+Toqyajg4jywcLVC5sGxtlAYXVER80YwX7TosUIUFv0TjDzaCQm8oJjLAh5v2RCC5bskUU
vQdR8UZNCRdC3LYcaHhVZ377IIz4VxQMv8mwK+Pmo6idlwjKXpoWLGyks/Ar+1V2wRmvxLEbenwY
w6qwEfSDnAvOKuQto29GH+Fmc6s2584kYac5Q4YzQz5YvMJy2/kWBEzB7Y9YHHmX2wlPjIAXd05F
W5Cmj3TYXPqwXbFSxdCjDv7M+9TDfUBigebdlXQbNHgXTdbdhoH9ohR12kQKhrrGPCjGbsEWx6Rl
l22P78DsIq4P4DjqxGukxXSb8VAQMrRXvBDrPA65TdMM0pfHAnMgdUenx8JMgXM2zjI353ZtZ4AW
TfsDc0uF2EZpnhkjOQ/BNiiTZ9PPLp5Sr/+HvfNYjhzJtu2vtN3xQ5kDDsCBwZ2EVgwGg2RQTGBU
Ca01vv4uVN0W1e+9Nut51yC7MruSIogA/Jy999p22xzdCaohbB0+DCTt0XEPqeRoQLXlNuLuO0q1
GsIfrGfsZSz3UFmQB4hzrloirh2F4ewlDgbNmsdK2pgTpeyumWw6ls4gubQGydN1IFaYHUpbZHC+
oDixWOtZD6dRtq9W2mF4Hsx3zxiijWqInMvJjqnY0r1nRIKW/XOnI2ZRnu2Ck96GBjumoAqbjSw1
814zMnhVifZtJrhOVSTXQwocjFKcd9+GXjY64NGMSCd3gzyTVSwljdm8gl/s21XsCu1dJUoSc8EX
GvUanzVfK83mi6YuT25MIrPXoms/mGtArlvFkyc03dUYOnKFHfxjTLQX7KCIFJgQpYMvjDve6xQ+
cupEymgaOLa4XHgbGefSpBZU0cs+eG9hoCHJBPT8uKiMipajWcutHkJHPDQm2rVfVfE5cVuAHSG3
mI7+rEUIA51HL4QDtrvAA5wSES66dxM1L3OqUzc6AHbdtVnrxUn0GojqTtyFHTJjE4Iu9+4yJR85
A63R645kbSg2l2Jtu+m7W4pb16K2um0loLfSvRRG6UYltFTlclE6JQtNtz5zv15FQQ1QmgLhSvjt
C0Tvi58a71FMaG4KxpPuiWLtQ6wCb6vVR1OktJmyPE0gOFbkP2x6hNyBxwGWAMps22GbG1SAJX31
aur63rDdD9HyPXqUmahMv3c4rIGRI9Rb1PBtgxLHtN5UELdcz7vvdaNduBgMjv2YEisqsy9hax5G
M2sh2aO1hXGeBg73OvU2tCesWhMHrznRSMZMAr3CfC2j4KKZs10Od3ISQzDLw1/dbOTSCUXb3k6B
098N0SywCxSwLtK2Xa696FM1LPyYzXM/xr+sVFFwysm+aweTQ3RG00MfgmFB7o61+i5F6yhy+9Y1
+rYJ80tZuPnyPwP47wM4pB3BQPr/h/9QKPVP4/f//pW/B1ZcYQP1sV1u04zZf5u+DZInusX8zHOX
qZdUxN8tMjr2GUIuCgKZMKGv4Z75q0VG/IafxbFcyVTv8Nf+LYuMjaPmn2FnLsM9H81S8KhMY+ZI
fX1cKaSs//u/9P+DhWTUCcxNi0S5+sHgIkT3A7Gf6cGmjD21buvyacqQ82AamNIYtxYJgjJg0gIL
tzB7SrVB+y6gsYKrpc8M0kHoe2foHU+FRutcEENyVTjyon6dUvNnB/lBxgU+3f7NMpnqlAHSYRTe
s9K0bKOnZrAKyoanTXLH023JXAOcn2CiN4THTMe63ng7UVxM3QbSk1v0uXnjtYOWOxlogpGGNJHo
5FI/S6u7LyPjru3lVgXZc2gVAEjEOEEAgH4REBr2Qn0LeaeKgP6mVThsdSvCDKdn+cZv258mx/87
9HlIFLN/1fzvFC9u/6BtoG9YYttNY7xmOcz6LkD7LIBBrBJINbSjH3AUn3t0P2RV9zRJdxsE3UMd
T+NdPkkoQS2H82g8k1A9VSPsQouUxmoyX+MUF2sHlCRtPri5bbw8/jRpNK0cLK95dTFt/cG2xYrh
/xrqLyMQ9SJKIFu7e68zT6mLBQNQy8Twzixc0ESbt+RgSbeZ1mVgzdxQQFd6zHjpJmqDbe+3TyVu
DKsGI5RJf+c4+pV7zLYurU/fzUnK94fOrPGeipesk+RbLEhI0bRMpp5Ub66MfUzU+ZhntE8NDBSP
kI0KIBjqJ/Jw5Kcl04kWBfRwlfGjdLJjX/O4E1FJajfkZmplFmgOHPRkFEp/nyru2U1OSDXWdB97
b9pt9agFs89L3BMhBglPhVpfgdsPJ0ZLrliR5zfVxgTzwskkFSLrCwpGtHRs4+yHQr+Pev5P7nt3
oLf2RRm/trRKrpI8fzcKIbh4K540dcfG2FYtdRmVugifeyh2RR+WTnMJBJQ2evtw2nDBU9BNrYzI
8KdOMt0K6d/aqqEVVzxzr34qy2mW/VHCGA47OwA4W+nbaQgfxri806TxTBAM/MmIR4ParFRuadvd
x11xiMrootv+iKiMyI4RWVkNMy+teIr6olXmkpMi7rmUkENTKRDegE+Hdlqf4348uFYOLrR5YEF2
F9YhwN2U5I7lNy99PKmtMddaxFn7VOTyMUUOn9KSj+0c02CnFdnBphynT6sj5UlosxyO/MRaY/Kl
MyJRP5PFAGrIDJwBzLqMA+lIdqXGxV2l96pNttEw3NXMAp5lPGl5sUtwZRET1vc8LfelHr9rfXZq
wumXw9EBIOu0C2W9akk2NFq9J5q1bV12/LZ5bvX+vnKspR5QxTGSijbTHYZcgCyVZJEQQ0jILPLi
6bocWYKMdc+XKs+6CcqAg8pVazlaBO131ExbFkPHOIMio6kE0SrEk4ZuQOUiQLLZjN934hRWLplf
IvIpJRjMVO1cvhsvo5ZvIHR5j7tBZK9yfb4J4WEIcw4cRU8PR+lIBYzIMB6LroZEno+btPL9pZmT
e840StkMEGSZjL9ts0KrL4hP+Ll5aFVwdHXt3AnsXnXkfyB3UrUz5LBp0pHyzZhkHyXCApccGDZU
Psd85nhPS1RbfHcROYtMt3DbpeJTGNP95IjXiMzOyjEHBOuSH62frsIc84QjkLGr8RUUmbnWSwfG
RXxXVjnj4DQueRt1mwme5hoWfALnUT7URCMourFwgI1kJCocdDZVhqBMh0NVuYveoackxa0eWOke
TY10neO9JpUtlr2tochHz12nM6vLrd/gr5A2o1REegq39RGY+cXCckK4YcIBhHLS1enZ8B3tkvR6
BSUrqvc8rsS9xFu0Nu30Y1DyJZWIhhFLK8p3vkfhf+vzNkvOe62UIxSnX044bnAJ591X4FsXFmwH
Ejd3ZZd89bY8Jqy/6bwt0Z+AOUgWabYDUJbOzzWkjmXhwTVJA/ssLEpB0p1kFdfakuao5sNDMmHo
c+DDGLyP2d5lafJBsYXCKWNB3i/4u6XlWpsmyyfIaf2PXxj4x7j/ACkmY9cLazuxLhSsDVOr2pnc
U0r0VBD+aLITK8auEkfBhEV0jRIsdpCp4BueWEuWvkLTYU+p5o3lXIPgscJUBctoVpoxq03qrCns
Zdk50DZMCM9cmj2ZG7ywxkpEybM170hrlqWawpPpmJt63qI6ecmTd2A+sKr0FdmAhr9560qV73fB
GrbXSaTDwbnXXBfZk3UaC9tm3tyGRg3med7mAiQH8MeC12DRa+TQhHwaITJWwPDAlxMrYV+i5Fos
iVvZnqtIPg0sjwuWyGJ+HS3WygDNT1Xb4fXphyMgh6eWBbSsxM/EBjLUSwq12VBrNs4iVtYuq2sD
ja9jlc1z6bFltZ0l+Nqmkhoy7Fq9DTbBT81jxTrcb9iLJyzIeR/f4WC8K+bNeWuP6r7W63yHiEiw
pnmOWbO3E+sH2jBbnH1EfXqPU3Q3sU/uWqEdWfGe4i595qj+4spJP5SygyWX8XeKedFfN9kjmvum
su1n13gImnefTQhNrAxmpbEx0As4CW5N9IPE0LWVjaLQFNy2ei6wXu+ghaE6uDbUKFQIJ+o2PqqE
DyC0aNU1x6Jpo1o4bYcnJH/3UDPCoX8SqBuCxOxCFu1T5OlXDTD7gnKQFzSXpRfW9xEKSW7ZFw/F
JMyA+bECPNo+WgqTpG3WqMsalHlGE/+9MggmWCBnhITcHY1vPKPclQlRfkm2K92Jhmx+V+El6gfi
vDDdDgmLFUUATRkYR1RyT1Zil7bezndRTQgafbF6LH4A7BK7K4YGO3XxTGaAnmqnChd9Ee7difnI
9jpv3VB67dA3sHJVBXdM/DKC+D7Chbnq8foEMzlnjKqF35L7EoRHSbCFzbY0Klwa82ouIWXtB8vJ
oJqlHl8Z2LgqSIpte9PCza35VLmF3VkJed9zLGBD42bb7sGQSzIuWYnD12y119Qebo4RRB/N4GzH
ijE65cs1XK3t1mnr1P22ndyRdUpkJp+6WZMDCUrsSqy+PHfLu+goIl4+28IOZ3mkJCb3rYiRhdkz
3IwG2V+rYjKDXXn4zwD2R1BB6MKmbfJfzWDrj7r5y5V0SOb/Jf/1l7ccutb/TRL468f5YzATv+km
ciP/oEDCC/g7SED/jUFIQmgl0mArhxHs73OZ+ZuubFLFJj0R8wxG3uCvc5n8DU48bFZDwk5llvq3
MKyW/DOFFUyBM9MDGAol4yP061k1/Ye5LLMs16+KBvdSw7plofvWsJwERltrNKyDZWo4J+0s3lIk
9C7qS1BwKqrltY2BckxetZXw9L4ZKgBlZ13NakpSlUxP1yXrTIxOWTllWOdD9ZyGxltHxdQJr0Pp
YXTUWLJTJmVtAhWeoyK1LmqCd9XpVMr1Vs5o4RVyMbXcZFYlHrVFrdLh4tJnvOQ04BLvxbfQSxQP
A5cF+8O4CAeqpdW16Jq1Govypg2wY+pOAmTq7LsaA/wlUQqXXDzKi1kHVxY+m0J/LjiI0oQGAgHa
iUZkIXos4cM2RO8HlrMGQKJMPTdEhivg+po7OzRjJLU4q1djmj6O/CkbHcyezodv3xI7vOt799b6
BeeZFituDobQsZPZEg0xxrUqOkr62HnQY2WegtydLW7BfeIHJCnosclsAkuRxROoncPhnaE9q5ww
cCcsHsY+5mLVh4RNSo4EkOlfc/Rk+swwaoweeHQCvcgiwB50gmmjq6x1LT3UIQWBEhRZmWmA00IN
zCbIyRUqEkadVlvbo0YDE7WJxWdAd1gMKjSAPMPZutt5ZQqQpYbXVAQHladw6TrS9hi9qOU2vl1L
7mzhvKcU65Fq9TCbazfVxO7V8UW3c1uN8iG3/VWOc3qusawlj6ZDrw3lXvbTt1VULaBMZR2d4ndu
L5C12nDZzbOzogGo/spMoR95vpVbLXQ2iG9YWOn9aYbzlFsfLkC9tesOb4nH8dyjCabB9RdlEv6r
RTkRwT9ZxM2CDjwPM3BFWMIGhmdmB5nG31zysAMoH+CcciCvPpdAEEshZqthT2y7L6NTeJKpmnnA
u87k71yjSvX83FRzDGkTIlYfVNShNuE2lvHWSaud4WuLkqD5po2sX3ockU313+KmhqkYJJBRERsl
5JqUffSU6HTMhO/DCPHFi/EJlRnV3r5+oRgelR5XkGuEh6GmV3sKpiPITmsR6dnnxEjFqXKlSdzc
Yf2Wpv7ZFOoaWAm+WftFUraytIv2ASlnXVLxgOyBsZEa2IJK6GKkh0ntpzo8OXqwL6fqR8+jLyqV
ngoqrdd9lfu7nJaLVQkYeRyyJ1K0G8vv8QOnFx64JeEDE4EhKS6R2fxohbkLDYFVoqifvDhKViUQ
434wYOPqhH+LTyHm82oaPBfO3FunQCoi0twETqzeRbOd0Eu7xPqWBMKN3qaMcxbMCGWi4yRnx3DP
egd0ovAynYJUn1IWbgpKG/ZFzJBZGyp5Ehzn0UuhW5WkjekfGpax5LFYmzbIKgUZtzXtft/jwZL8
BMlkfEQNXrphSi6jQkjP2WAUumGAVeWw4FQcicbE+AgwlqwStzs2efBkNNlrGlTfjmpWehhcEn98
GDnfTUBkA8MbuSwpxxHO2YlajnORgC4VvKBI7pyyupVu7NHi7tEekfbw9vzaxsCKauKjL/HyvmgG
jtggZeAuSvUOX5P+ONLzXp8NW6fqXsyoaDAD8laYdP9BiZ5WtzFeFVH4qbnDnjDIPFCAfZs3XLqq
Donors1E+Vkv1pV49z351OnJYUhb8gndfZQ2ACfRYDms09uaii4/JRFfWlnheQ2Mdzyn5YcpmmFX
6WzeSClNrH99d9p0FqGodGCpMSkCVPRQXiZO4iSC2bR5xMwQXElW+g75juI4ASmNLEFTCo+WPXP+
uS1meYkinb6BT4K6RUx9qtwNIvO4axzORWFSn7MC0lsINUCis6374N7xebexD7EpnlMlSf2gdeca
1pTXxRo/wVTimWT/l3+MZlzsCb01qwwL8irCEn3UWKRtG9RaanWGGSmZejCztKKdtunoeRuK1b/d
LnwZybAiY6/tDLZaWS+DjsCpckq6cArGwLE91XX6Xjn2RseOuSabvjGQ95cFSAUAVfXepXN2FTaB
NWOlkfMpKSvLzqB7yacj9tUehjeBp8U0Ot4AYJelSZFa0fbfjt3fCjs82w48hx69e8yuXdyebXNO
/6IGF6H/7UXfrlbhTAxj+6TNKglPgX4zENmhLnvZuOUXtOVrzQgB3JOrNxQ3N3cpsB3idemw04C3
6Zb2qh+0XR0Y23GO4eXduSZtqPUEmAUpwXHoQGdGj0nanARplbp3N7bwcIgmZxdrAUGjW00QL2e7
u0SuBCcp5pr2HrgMgJ18GcXdEq/UMh9E9mHpXXkL1WQ+4v5PavgjbcZgBWkQ2OdVK3DchE2zNwth
PBteQtnkCNWunipvbVdBsKxSB2ytVnGHHzH5YvrI5NYoaOxE0O19GpcRLQ/ONA0nTxXnxoLkF6hP
4Vlvhj7uG4DVhU3MXWU7yquRTwJyHSEgIpJvrDGT6Mtlr8f3R6kaxu4+wWMyvJWlxJkOTsBINymx
C3hK980Ejah2sAbEwWwuhwtTicTfZXSJtoO3i0W//c/J+/eTN5gty3awBP4L8eOny7N/tB7+7e/8
zXzoODRQcGBmsBK2nHvr/9d8aP5mI3HAExCsIrjrWn+SPwyTGYnosDvbDOeOjL8es8VvBp5EgyO2
5NCMzebfMR/af1Y/Zu+hTsEBu/rZg6j43Z9P2XaXNiwM8QiPIfkpsE3rBugKsI87Z3I/3bB40wWH
tsArIGLrm5JqIxzwPZcfCHXer4qreWqw6PZsz5lpI8V2BtLDNtamCyIhCFzo+bNQB5b44JIlVnGI
D9tbtr57EKyaczteVwjyNgOqx/7Pq38FWrn1RvSM6FEWFAho4i52MCiWEIyieFuwufFd6rwooBk6
8SrGcCtExfKSBUST3GUdDVnmt1/RsTtyBmZ/b2jvGrimSGePJNqjEWbz0/oPDfBPzs5/bKjRZ6jb
n4tzbIvANJcNhlFeTOOfXs2qccwY/oVYrFZ3d8fVHb+uNvxPurg7vm42p+3LaZMu+G26OP6stovt
cpEs9ovFYr1cLDYLftnPv5y22zV/tFvym9VqvVqudrvV/M8/XKr/D+cp19c/f7VS55CNYqKTD5fz
tfEPE1bVyUKzG6XPpncCYODDdPcpyj709HtQNwm60WaL868/p27//iL8Ue+z//7v/6JkxjH4lEK4
mHL5hznxT582zZGatQ6tHyzVwWTJGytvgyWKY9BL1lDPliYwMu2KM10IVFZ16Q+4j01mdquh7d5Y
mC1iL32sY6vAbj+cK2CxksZPymw1D6OEs8TSvSzLdASTQt3YOFCRWkuDpgsO3ptBS6dlRzxzy47X
XndZ7h30KTYPbpWf0qHtNxA9uXcTTRe+Osvmq80TNsMMFbHpI3j37YbO3eVQWE8evldMXT+B5Wx6
k3Wjb+/HrNhXrfUIT+ma0echKkXXJYcDSgHM7gtMx63CIUr9hjylqXdypHW1wErSXQCpqmm5WIeR
UnI2cTz5mfk6nl0O5rIsrDfR2DyApSKNYeaXqZgzrNnSsJt3EjzWMpp8jGn11eKBqaBiaMSSPaSF
0CCF3VNL7U1kgEHHaPQrKF2hXoCGZpvsZOWh5AS5Eh7tEzFUIQLATdfuoulsGbtPufnB8TSwDiua
9G60p3dDQKiqMueOGlPbOIJv+yX6xScuucW9fYB/uTMO+d0GU7739DmuL8DA7+OfzaZebOzl69Ve
3i2G782GDsy9s6cPPWwuGQXV9vQMwfAuliEer87fjJItscP5csS2KD88Dqdx7izDnsLzhBqQ4H4M
jX0OK0yTCwGZrDbOIpn285OztG7jxKVR3jCRrl0D4lSYrw0Z3OtTvW+Vu4hn0pAcaWOnhfWXboBY
Uu9gGRZMl2ROsTQMCflhqnq1q6FOTWutFQJGa54zArOpvSgIYVDJ5Cdrm88vaUyg64P5vCeo6B8H
s6HtnKlUMTTy4+jik0nkOM7PLlpflaM9QYs28uKI/Wsibyp8c2X13i7jNmXnJeEMRBePu1i8G8RB
msQ5Un4MKDBB/NrlFQu/tyDYIFgQ3OCjwR6O4aQUGTdNWBF8OyU+VURaXjD9xifq0Pj0d85B+1j6
7B0xYi3n2N5R+e9WUB2yKNiNbKfZy8NdIJ7aomEMFaAqojZ0OnDLhbefSYdITZj/cmg+1yqHtFkO
DXgO34NDl8WhijkWjs6pmUz86PNGWlQhMGGGyyCvKOsgrYIRiJGP/o24h8FoIE7O1bGWag+148xr
kcWYT5tW9Mhreki0kUNXo7KXyfvOhgC6RFgFu8Fw9iFtYyHDlcXql0j2q4cy19LZIeoUVrr30HjT
xq/iZQaAxgdyvjNh09CCiaBb1RjVKjzeIRj4NQykhdUzwtK8+GQoJkjFMjiR5Wubqpuv2ys5awJj
xvBXdHMfNZZfl0qHmhq+gOB201/LsBGnAchx3tdv5YxX9MOzH9gPVDo8F8H42M5FC3GMDjOMlz5w
9EWnxTuEf2qH1aoC7lf6xD0rqznGJYkAZChvdF81x9jWoX21a1DSJaWJjdomLX2FZKob3d1TW7kN
G7x80lhr6XdNOUPDoQ/uGt979V0q6MeuuJV0OoSxvmpGykxQWRR8BJW2C73Q3oPcWwmRYEp7AIWx
senU9vro4HmUtFTDsffkxvcmuAPlu6663RgOeB8woblB8xBXqCE6PsAaCyER6kM1J7Zq0I8IaP2z
REFySLEDNq6AqffBoinUI0oQZRHaJ0NEsgL0UB9Tk5LVIAbZhpxLTtpO7BOVTxvbqfqnOmr7NYUA
2XqobTCgzgYfBOpEUWxCnYOI0L8mWzA1mCUUrgjbiiAbnJ1DezxYVbzNGwd3dE6BjJz5agieqCwE
6QO4ZkDEEj/jKaRhAtA948eFybQcJn/4NCgpVmle4fueGx/8nUaBrgkBaJk0lHgg/hkJt7E6a75I
A3O/JX/A8J0QY6NY8rmvQvb3xpVIxBOtenSsoNv64qRllmRnDrCStgMRIGZUVTTsB8BngFG6gBkl
GHeZ3TxKoyTJbmOOSOzsvkQY8BAInBBGxHwRlzmQaG9WEcDV7SMmz9mwNVyHqXrmAdfspeeMax0H
Li0SRNhqeFcZEgXpgZ2DZJH0zbrDG5wiZQxIGjmv27afVQ591jvsWfmwZg3EmdUQhI833JBLt4J9
4LSXNGad1GKpUoaxLbFYZVitEixXhDCJ+f3uwkJIUoQsF8bs0CICc8qt4FcwHwmLCPcx7uuXfPZ1
hST6x9nppYU6lGjMXyRP0eNTpOzkFy6HTcTaybfYvJWY+mPsYwBxx4WFoYx3aLuE+rSyam0nZs+Z
EZtnVcFfwIwmyHqCJM++htmnZkFhOw6zd23QJu++UGBiw9nZxliMx212u7mz742g572GEU6fHXFG
phgS9f3gNq+FgWeu0nRcwtjoAoNqHIWxzskgFfh2XWwDEnzPFuY7IHT1sXdr+8WYnXk8JIYTDMJ1
gGkvxrxXzy4+hZ0vnn19pW6sptnpFwqoCVj/HCyA3G42UDpwHbna9NDPPsHBH28K46CcHYQsOl87
nyNtTGWmwp1CYwFr7W98P8euE3f67EXsnao4+bG37mebomhO3uxbbBjNRzGWp2Si42z2NlJAmi/7
2e9YzM7HdPZAAnmJzwE129iHxwcSdQ8RhskOA3KKgZK0LU9h7UkGzpuBwTKMxREx92yAK+NpVS+T
382YInxsZncmkYyVMfs1vRHywxi8Orr1YQ+BuZpDTm5LzllYazNIr97s/yxCcoSSBjI1e0Oj2TWD
WTRLi30AEidnwS9nQ2k10yezuQi4me2mo80jczagVpn7Ps6WVAdvqjWbVF3cqr7EtmrOBtaQoX4T
zaZWb7a3QiDTltNseW1n82s022DN2RDrzNZYbTbJhpF6p8WpJfjavhqzkbaZLbW/3zfkbLPFK8UI
M1tvzdmEm0rsuAExw2s5W3TBLxVHg2PvfOM0JqprZjtvja/XwxgmZcl7JvwJpYPBlU9LjD6bDcEh
0FNPGSsWJLNvmr2bwj2clrDvguKhnnGfKlXiR8Y1/mU9sDdNxzqnG41rZfr6PvAM/gun4WlnZc6h
Gpx05efqIx+Ni0xIases480SEdOMWLnJzP7Om14/UXS+b52J8uCAtpfUDvFJSy/aW/1naal8x5/g
2G2dn6ayvkwHfFw0+KdWtOSBsn6XFy7kMrpzxgRUvpXigwirb2NGJGQ3UTwmlE0wH7/UDR7tAaN4
XjvrhBtAItpnMNK3tJjNTmbK2YM2NHEj9o4JgipzpCtM1vGnRiV71IGYN4inMMEuEuqMiJn6qxjH
0IBfytGiBg062+HwhUEw2utCZ1dlBqKkN2hc9jGGX6iTj2EDgN1Wbw1gj5B0hMLKP9pNtnPs7oJ2
ux3GcSMoZ5uG9FRTwKZ86+BT/R6PFFNV6bL2+1tTup9QfzoMdCUIdE55Q5qEFPOEwbZ0+0/Ig/Ac
8iGk66qqAdwmH642sGvFbDPNBcteqp+sUr9MbQTIAjgtt/N2Vjeo3uVFC6JkMTHpNA1HkIwVjxVp
eEsi2A3h+JSQtr0jHPOF9V9biIxiUrVzu3QlsLKt8ZqoXab4GalkPeKI10Fa5R7Ximo4+Agqr3CZ
LKyyPDmaeAklN3D24bN5u8eKW5hsUVGtlOwfhKOAnRigBbVVn9d3LtyVlqYszajfcP4A1pDvXcaJ
NaOyz8+aPWVxx1LL7keKP04eZot1p4dccuSWQha++lgze95Gc64Qx+iAr97CVGA6RGYyCFSJTsUG
Z+hJBrg+cgJPPOKdkqUgdULhU0PRDar0UtISFLgAEKRxCap3vfMPoIMK5liz/e57Csyy54DU4cCr
qMn6IHp9o2COudnzFMDDhIkU5eV9WH6Sx1j4FJDVvvEYlswQrngo3F8BYUycPQGUvSFy+YJMMLHs
PfUnPBl0HoJKrbP2YKZFiP2ze7JbARMhLexjYcit0yDGhba2rMmW773UHI+yHeudFtXtJqAnr+v9
Q9QZxTIe5qiRTwKKwDpm7BeL8obRprc68X5FmJpDhgIXvjJeld4ojhZdKWlvbsMQxlsWkoDX20dI
ojgMunXE4Sim6Sqir00nyRUOBOwNXgz3V5x5l9BqTwlnHEiCmymOOUGiCpjAhYp6l/flXZPmLxy2
MEYIMv/TCoUIM3yw6rt+NoFcMSKcmjS4DrmGuSI9jC0+gymjMgSwnIzpIFMHs2r2oTbe5yAe9cpZ
1BBu5zoSHTJNT0FbYaITYQ6t+Pc0xEI7/JELWfQ98IGW0iauUOSss6tHhwCMmA7cbcoHct7hUdZv
ngs9La1/kSJYlJrcNIA+/ba8xE34RGRj3wTVxoYLB13oyvtuWuI8MV6BWhJW90HJs3BYxh6SWWKc
wnmK8xr7SBzAReVsAedq9SYJs7mYHGNIy7FcEsvnq0fuKRqDA0/1NST6tSE4lbbyOkR6vWKx8eI3
tFU0nGHH/mRjcMENEV577Kf01UA7g83kYt1A9NpVbOBM3dgPlsYzejoEI7ymPnxxa7kt5xbHgNOi
H7zFIXjPOHuItO699tNNbeFbDuCARBqzitvVu8Ic7o2suWP9n20ifF7lmN6sPPuUYrwUGRttB0pU
Q4alda1y74j2ox8cVEvXWpOrWRUWerZQ1VKI8sexv0KN8xD9LLBovR8NKX5ZqPTLIH2XZvEvzSYr
M3Kgb7Ec8qiOW8g848sAQHTKJTpXvBwRG+kBLTYt85Lt4OkTH21m3UBl7kztZ6D9XXQvlV7R3Ojd
aCzbSpP6D1Vp2wGAUV3m/Oy+bKBzfjataM1cwui6SWCMy4SDgEVVOCCEjWsxR/rVF1E94qk5mrFJ
J0C/Z+WDdzngbKvvxs6VIA5rfuy0YjoMrzakvlG9TU64tZkD04EHMCQn023eCz/h/VlcHK14I+LF
U0kDChsnP1PfnGL+Q19UT26jo2qaDFQs7SPYsB14CQAp6o0D1NpJ88fe9s5xan9buvYOwf089p67
ICD7QgMCJ+XseZZZMWWbx/lgW3jVnd+bv/ws+QYf+9I6GBLm53aYEHibuC2FdrfXGnjjjf6sPO+l
qKiXH4AkMAaGG77Os6ah+Q4dcPUM2l7Z6qukmxvvbD4+MzXvwuwmLYtzZENb0MDrOMTTiUjKm5Py
WBiEdm8PLGOFq50To4iWY9V9joHksp2v8M7UP023ZyfVAV2no+LY9LG98PNgHVvOj7RZz1guEtDs
rc1iVg4Wq7Mk8hEsx7Qm7WshNDU7P+jrlR04p9r3tzJj7qbl7SNn8lpFDHZxnl9VMr10kX7vD+qq
c2ZeNHoLZ6f3TsrTnxGOSfik/XsmjW9z0g5dGb5MHJIdv6n3gcG+d3JojgFWvc11mwO9Bjeebcdj
EgNlDWIazIJdWwynrMe1Vzpby/Lfyjo7lDrPLdWaJzQayq8QTlWo3aumoKCgfDYz7Yfb9S2oSbs2
0bDhc95PBWpf5fP8c8Y9XUPrIDeOoSkXjfDQ5ZpFTQkiSfib2wIxrwxd7XsWmkk4vAWRvAu09p1M
E51I6hiQv+LN1d1U1bsYfWuIWvqa0/M2wLSadclam4Jr7PDkMtv8MGjZEWz+hvpdmn5rm3Q9AR8x
5DvNDljaT8T9hn5cRf6EklZnGA74mVYd4F6TI09n8iyLDoUqTia0i8jAEGrnJzx+2rEtnVe3chx6
V/OroevFCuaJsVSQbBjL/oe9M9mNHEm39Ks07p4FzsPibuROn93lck0hbQgpJHGmkTTj+PT9Mbu6
ZtxG9e42GgnUIitDUshJs3845zuMYIxH2+Ac17sX02uOTTtvXYC55WQg/GC9qQu8EhzJXfLc0/9O
Nt7CoF7PLGBbpu8+qDQj9cLCDfbY8ZgsiJW9mHx759L1TIDMEaMv2gOe6DsHa57Vg4GEf5BmZCtw
x3SKar8QWjixCkAZ7D4yVl7NnBpWsKz6ZsoLKR5HWWarRsCbE0a+L5oczAH+uGQ+aAW1YFUbdFHg
hQvtgrlrVatmx3aaHAA6GBk8Scp6rWcuXfTBrRDfiUe9IH4GA8SKfOuZIVEQkCahTkEFtgaADJ4Q
0tnIZi6Ji46HbUsrM6bZU8OMduCkT3QyAdhEjzgdyOIL3RztM6V7PJGmtqD2yZGGG0REUYd63S1B
ySe/Kh6mTm9+EBMSNhx89APhToyJt5QT3/ZIRSrymliq8UPBLnIaSDLj+LoouGE7bj04LTMPyNBH
N6u9BXFD/VuT1hDw4DX9NW+6t8D0Li2ZlTARlvr9qwZOblf6V4nTGDJe8pjhf1VztNLL+ENDFT4A
R4Sy8DLgjs5afRNEv5QmDthjkFEeW3vaxNJY9w0BKElwCzKT34JgRMumoYqADlzUSHihm/WfNVMc
QB2QGt+EgayEg86BzeR40xogw+KCZm8fj0CsfwQqTpfw4QYB6oQv381HinJ33LPQ5vplONB6e8GP
rrv2g699DtLe1kV2sIJ+i9UUzyfYUdmuBM2JmSVHAxa9C9YLxh/NH9BznWllsQn4ZVWMPxOIszIi
ftOfGAt7G2E0X43ic2JHpWuEyLSfbdUxdAOoMZSkEh86agAm7NaDbmjLuJCXA5k6b3R3UthkcKyN
xNI018H6UUP3a0IP1eDJBelQbmEXPBmjOopEHYu+ePPT9LGYQKHK+mYWhIi6sFVxAV+U6x6iUj0X
Q3cwfB27c9kc4kScK7c/pYKEOeSu7EmS9RR3+V0zMDjU5Yipu39LJ4nojcE7dFlFumE50esnZXEI
YOGxvngdYostg/lhzUike2DvLuDXKedh6s7C4Lb35HyGBrrThugZZfOEqIWqKc050ZPJS7ipGRDn
zsGrvZVpcBvhR57afLpq/XPWYrm3nd/sNfCLJFhN+L0nRNe5HtgOrpbg6jNC1+zqElkEny+RF/9/
Yf1nqSjbNAqfv1nJrT/Ux//4rhS6sstH+f2f/7ESXaWmRSW6+26/f0RLbtG/zpziy/xliW1ZqJiY
zbGs1i3DwxD4F4KOYRuBEfj0dPw/LKz/qhU1/wTlGm8dMk7H9LDr/XWJbUDQQT0aIEux0ZgG3r+z
xPaMf9q7eiZzYNdDJqoHBqrRv18pznqWVs4ANMPp4Zx56kbBy5GE22zNSnnvC0etDG1+jgLxWZUk
JqViTtZlEX24fg/FTBEQyChu6woSCoG3sEmpSERzX0vLSA8F2lJArA3bNp1w0EqRGyjMU+17vyIJ
DTVuIvPklFwhbets+rpifQbabFDPVjdctdZ61/vpNhPUzMAfPSv50PT0dGB5iXHfBWUSN2QPFu0+
9cjN6LpglbfV0wK/TnXnO9F5DVs33/uDc4uGdFcq2kot8na2v9A/JiVXbGFBUwpSXvFhQlfJznMa
XTOyAKUY7wdcjDTHG1EOq6A232PMQ74XWHdiCm6557+L3uJAxFQ3DtZ5VtU166cfhpfxZhyrj6KY
OLlm2k2NqbZVDffVCNGRErxG1s1JOyQ6Rztj6nlGqUYoCWxJsGo1MljDmo9plr9Y0iWKqiXCaZBH
SD773LUxywEDQf50MsCRV+xNx9QJtR5vn+tsApJcU7PZE7l1SAO8ZdGYICfyiF+g/kgYL0AqgUDZ
7epAPWKZwd3eubgv5GfXRWNIyth0ogq/WOD3o7aY6K+rIzy7DbFYyIE1crs48sfJ3LZMRhiabz2Q
/pWLah1m4K7L42dhsCYwF/4/TIRdjPI4jJFIRD1VjQ5btiI0IIFKWi0pAq31G0wIgbMmW9EIOZHk
gTQsGDI4sp+JTdp1MVOcJZugVxBU6iWvICG4IDYShnUxTk8iDUxEqzBuamBQfFvPzUogJSQgxFRY
d6oQ2GWMj5SQBL160ZbMhBGMHnPaDK4liymEhdegscfVuGQtjIMzknIgn1wNcof9JpqaYFbGLGoJ
aShYVNHFwgPVlwiHuUPYR6ZDhxV7KusPAUO4mKA5xYQ/BDXmp0xnD8s30fQkdJegCKAmcmWQHcHt
AVKmsU6wMAJmBz2V3hI1gVSK5WMcXBJSKDKT+ZIp4XczM0X3ZrDTilC3Fp3fQ1QXpGhBrU6XaIt6
Gev2pF1YKtgzOOT1YH2H6YChrsH0R5CRgaWHVmOKKJMSEKK1ia9vidQw53YL0elXgKIGdR5odxHj
O88r9kG6c1+SzEHw+qogqUOJiEIGWbN8qxEceyaFTpwwpkZsOZeguhlg3Tq/OgVD9iWXMBCb3/hM
bbx1yQmxs/a5Jjdk5mkMgVP7kE/IySBqpKrlB1iWg62613r8HiamYr1iAlCyzvAD+4ong5Y0fsPV
99wRZlIwoUHxw9p3CB1yaSxCTxrCT2Z+nFVsmTtJLMrYprt0yUlhWxD6BKd4sgGvlItf9kCmSqAv
QkhoHh5xKyWxKz7xKxMvn+M8xSIAQE08y8iIihV/emLqd5YEuGiKJBdgpcjNPmsFYJ3lEAE70ZIP
rr/JHKQT2Y/ZhyBlOBm0tUNLN5B0DV0S7g+0MIygVCha9mumN7eLDzBdNkO6OLlJ+6o3YYcFVV8L
xlWzjmyCKX1b36dkXYJ7aRhKuVrIpmyVZoTneYxEWPLwS56GPdQAC3a1idLRat/IccIk5G1qYJqo
ABnfpLiD5i8WH28YAx/qXCOIJXmasCk1yftUWL+sxib4tTAxOlrVY++Jz6whL8fmixZLqBqeFuWx
vG8heaxdLKJs78xhFXX1aTRqBuGuBqoqx4+VavOqApwsR1R25Ix6mlfuZiO9mYoJrDSc+3lhCaos
+XTzHE6YNz7FVPHgDy+ZZuDn5odoBHY/Db2BiJz8x2zYjnREKw11t4pq6kcvxvXcZdZLxereMCv8
pzYLGOr9dWRFh8qOkNn+lBa5tjbIW1t/8HKWTYwFCExMnSMlq0VOajGFqauna3JzIMLG05uq2w10
sRD0yioh58jU+ZtO9Nh69ZQa3amUS19sGySvdSuFlxxR/GvtObzfbrDTwUFHfKVitHXk63xsOiJT
btKwSty973ZfFURb2Qk3ZDRphpaZP+OLI4FXU0QEAXmfphQVt71xPMb+YCqQmqQfrWJQ6Hj+cY7N
+q7LfYBTFSm6lP0gt5n7DQ6dpZbV9orFDqMAPKKGvDC1wVm12KtwOz+1uAf8qvzs5wHW4nTD/2EJ
YqkKSx2BPp1G3ho4R1YR2gELCo7fVku3JliRO7PQ0aIWGuY3fKEeG1Cd7YsT1RuOrNcJz1g3dXjd
9Zwb0vvN/Dk7YrWW+NCnowjsp4ql5GyZrO+iLzYdn3IA3pc4z14+HQ2nfilTD4CUYCxiG1VoIl2/
a5sUlDZ2ss577qpqlfhIYPNe2+t699v0xLqdigdMq+VFpcl4l9L2Z9jA5xQF0JxNfFjpT9Xr2yhJ
HoMGR5iQ/ZuY4KoEUIbqJliWDAwsrO6QYyZA5+/TrCWEWQ/BzjcLRib6Fdn+uo39vcvomunfNx7j
Rcx8NPzZx6qgLfjlGn2fhhfScY1LQbN8QEP8KjsIpLFkDDzSyBsF/ZNRqKc8a76rFKESjxq4DvsK
C0qRWkFk+lz425p9yzYu6mSbCf83q1cSEiOcn2wWPDO/xWPwai44DgYSj6nAXT3P5YktK15Ppevh
HGXr2HaKtWaUzLUr9u4y8zkB2+AMiinYqDElcNnGluKU40ugEhwrpcZGNhpmgC2kwdmeZaxNm2Yn
zcYvnc3gHS5bHKiBxglalY9Nl59ynrh68l5nz77r2vlZT+MzDdi66v1jFY2bsuuulJGfyks+2Mo3
zDygxinRhUWNBxb/HGl+0W9lGMNmyiJYRsadVSKcz736NjkScVaDoKbW+6eGKoy74bc9YI22x/51
hnvGyuAXHj9mZEuuj9H04JjGa+8Hu2oam10eE1xqpJfJ6Q+DHrxiOFxnQfo0DYiUdGZiorpUQfVi
FMaBhemSHdBqoYZoei7tD1+myK353C2IrwyjNnab7NHFi7BvKy5TJz65BHew4O3pznvQdpB74t4N
Z684DgmvB6of2Mq/JpO9eNmDbOUGQf6MeptfHtvrNCC8o3mcFFZxMsaFNM5ydu9hJaHjYV7hMIWf
/BFjfoGgoZd/ZMsnGIoa4bxyAWVobYxTLINdacsLpz7pejLbNxObab8my6DpfthS7uwsfkXZwKzD
GXQmPBQbRdQfC9tO/i+axP9mScMadJWAh9l0/g/E1E4l/9oj+Hdf4c/Nn/4nn/wiur9Foqzjx/Po
vv7c/S1tnOn4dIaWTfPlen/jFLSIIzb4r13X/EOo/DcEF+tPFppnG2GzDYKZLvDf6f5QRdPd/Z2g
1LMd/sHM6Lg0oRY/xN/qWAfdNaveYbrkEr1iSobavckuzk1dP6xbrb7L6UDvvCVrnjqx9Jko6mBP
aGafkTT4O+E31KDZBhHGVeuoO6AMu/QGaFC9FdXzPTrZ0LXNl87l0I7i8co5v8Q/as9xf69hQkYr
OG9qm4vYs+ONRyoAzrn3uUOCag0tYexm/5NKAgGbn67SjlBtXoaOVJw2AGeXLsJlEmYGRl0M3hBS
zdw7MP6WH90rHzQ71B3zbOrQWoyNLe9T0gzn4UdhtMuRgtZK2y0vTNv9ohNaV9F+wm9CJPyOVBSK
uKAKNW/elIx5gR2HXTEuG4pfHgBHocFrCIITWkRsZCzzXXLRDvMgfomK9LuRVohQ1XsrzZ7dybhZ
/viLTTDAUQI2/aLZeB2x5LRgwOg1h7lU9Wxb5CB1c7R2e2SKmOjTO9l5Txio9zb+O7ATw6Gw2+cR
fc+6E+0+gta9iUuIgIldv4GfS+6gwj1oszOhBUni9xhFzCrI3QaMhj4Tyae9Op1NlnlLawHWV2zF
jO1iCUImDUkDT5+nn8Og+KmZ2Wb5IDYpXZkFny0fYn8lgybaKv5ESXLPJRJQKJm+09YGMUkxQYWI
qOVBX6Wj7W+bYqo/EqxGLZYjIqiILMlLcdK1viY/B4lgvniUnEDdG0H2HfjTQasXcYW+aBcNZ4t3
UpVfObROoysRMao1iJ0uoveKbNZLpnYE7rbqgQAZCJCq+VzUPL412xeB57UpirAuRFjmFeJB9Sab
c+/yy9CR2NMEGfk5ol/RnK3PZ6xLfyvHIJSGhneueVbcAtKVWxNYvo1VLSs7oqWHZzbveO/OjX41
HJZtwpR3Lf7GmoZDLyACLZiVPPdgxo9b5dfPkVEALKdOQRZ9B9QCbZBbXC29m0NBRkGVZgdA4Pe0
zBtbkJVcjd7IBIJ3yk9w0qS6e9Cjlwp15owb7M4n8drsIpAAY1iUzq0yoe4bc7zt05rBrPA3vU3i
VJTPDyi+eZeCFCpiGr90tUUcjhu/TI5lwHxXmBCc4HPSkntAmBVC5/pG232qMvcBttrKwocVZ8Fi
QJx3IxIM2qLAC/tLrNzHMeEy9Onhp0dvqD8Z3pztISYs0WP6Ixjnm974mvj5q3TTbVANzlrDtzZb
hnybp4mGngie6KBEY6zLzgvb2v6qon4v7B7j43iwg+ZYya+yLllqqHTZtMnVwB1WR/rJKNAqSM+H
DLXc9OBUtPLTomUThfztZvVaqwMucQ/cDiv/Mm8etYRsv4ZBgjM02tr2Kli37jUxtB+nHm9O8Q3y
l8kRsAUarNovek6TfMNdvaPBo9jDECxx8kKZOAn+uzU1E9BTC08TS+OID7EFBy9Bj5KBYHnnKYI2
kQ1vfdfjSlJfcY9HWBRkIjOv0uMWmzXw6Voj/4jgcLFzFOfNUKJyYNaFXCW3tpVt1Ii6526TptlH
1vO6iYktjB7x5o7Mrl4EGn89MrZdML/5lV0R6ZOSFs5Kd61K+yHNkUBgYQ3jqb3Nvv8woUmNi+FV
5OizIF3AtjQs3m8Tf4nZBm8erL+7rmZvHRS/Zj16KoMaayYHINbAHRbZU5HLByLAjoYkj6kCVZw3
eEHJSX23MzNYRbb14rYLdSKmM4kh7PIOwjAq6+SlxDUKxxoBWTIUcu3Nxf0w/lb6mG/8yFQA8ott
PzbMDXxyxAI+CdivMJ/5KsvBOuPixoHHTpv7h2d5aWnQQ2ropGIBAjqaT5a4Dkyi7IHSOeDdHi13
my36pQ4LBAReZjTzb0V7pfVQyoYOozJgrZeWbDISZwu2y2E7jGfgxSzE0q0ntWrlOMPV5y+Ux+0J
3yW7iAwqLg0iZG9AEFG+H3qoO3HQPMhkeDG79BzHUwCOgscb7nkBcw+XhjJv3uhdNesTX/2GYnir
tW9M7p8S3yYWjjKav627qacsvTgDqp726FgVTNHJ2SVO9KjaYQ0o41O2KMH0GKEzW4WanNnh7Koz
c+Xlrb9MwUWHGShAAxtsd0o5sWFw3qZRckYxzE0AfXBq9gy+JgzK1viNePo0xsguSOIxY1BSOpOL
0q+PslU/qpyPvih/l95dnhsXja6TmGxCJeCBaV9VYLI0f68KfIya0/NL9UMebDDAjcd6sW/QQTHY
7TA9FNLZ5QTdspqyGCO++27AI8K+osAq2jraXarnm6GuoWPkyD8cJ6wiQsIYJLWWfdYSg/wYlvPs
4djmuU8O4p5u0xAFxicx3SL8SMiNqnbllsnRHp1X3f+Qf6CEiM3u4vwx06pXe2JYVLtPvtJOiR31
2yDmuY6t5OHfX4z8N615IQj+V1uP128AGf8Si/G/S94/vsCfS14AGH9EAixkQhsq8AJA/HPFa8K/
oBjWdRxTLquNxZlXEWSS/Od/OBY8Q+pkz7bYQFj2P7AxKIVNeIcYrUgA+LeYhX84A/+x4vVMk1iC
JWMUQ8zCzvgb55YupBQN3J27zid0zcydmCQh6b/My/E6GA3UruXITTh7mWt3G7Kj6/1ih94qkzJp
5KxWTs3rMKPiFMtBLuMiuBK0DaaCHGcJECLh1C/G4avjFsiHN9D0PfOoxD9za6Dt58YwAR1UA6NV
chdYeTC+w9e37rllMKVf5HLt8OKsTRMRJfeRkap+a3JDATJChuavlPHtcn+l3GPm5F8t7jVVMGHM
l6tu7pxdwd1HjPS2Xy7DiFvR4XasuCVNbsuEWxOgG4B2pCpTxFFgo5bgfu25ZwOYb/gPuHqjuFrN
HiN1SRjgeBjyjrR7Jgmx91Vwc2P8NdbsBZjgUNBNd5aZkRfH+B2TI6nv3P6qql4NqoGBy0+jAbiz
lkLBpmJwqRxmKghCnQbqCbTVj+3VShBiFwNql3QpPEjo3ZlUImBOIHW5DzkVShdUN6oENAHULkUX
/06WYsZVvrFyqW/UUujMsGZfgApQclEFlaQudktZZDHxaC3kczCpt95EsVxSQ8HWD80qAAROR68Z
5CawvJ6jl4ZoVtLlFsI5OkKxFGaliuW27u2NR80GvfEQTb61akV3CoggT0dCT4nB6wPyGyRrXTO4
kXxDTnF6VjX2CPqRN8jnV6FOBNe3qOMdzV5NXfc6W+SV9wx5VRM9mhm+Nxfeu1LbzPIwLq9M6lqn
Kb8iQ2orhuZ33TT5XJDkzuqtCTWMQMIBHU6rV2gnh53pkEzhZ3U4om9yzHoD+Zlj1N9Nhfs8M4YN
Go7whRwSfMQoI3Ey1WW5r70nNwst+Wgn2qpo1vGkb3roUt25Cl5Hfz7pRrtzh2xDycfO35evaBCA
U5jdxsCXQXfHb4RUPemP6zFSuyy7H5p85xjejuikjbAuLUA410z3aG8wc8C4R4/rztwUbCvmGY7c
fJdnJmvAfqORXxC5j5ac37VsOtG9EqUEml2MTzplM6EF36mLlqg4WTGB6SAn6qJ57qW9tuZ21cj2
Qk+59mozlBnx9oq6QuuzY6S6mzE6O/LH14Z7lpq7r/RqS/D7a1b0z9YSCTHsmvEpQ7gLbCmGCJWY
7YtAspna812jfve18+QV7X07fJO/wpyULKwius+0sr22y35IMBrvSCNC4HrNsCUsS6a5eMF+cEpp
2dZlg4JRsvZrSoI03BqRSAPjHBtWK3bWXJv7lrS8rdfso6lE1apYJyb3qcOOZGRq5RExwO6JsbKi
oQianStp0ZB+miz+WvadnVY8oURbaVAbPBd8Qr6dKsJxMztkJBxqFHsuBonc+izyU18vY2Ak+jGc
Oc98MPNwigxoMN590wPWL4a9Xga7tnx3+XuWmzHIbi167zzDJSh/Z5F7FGwsTFRVArmx3JIqxFAf
wN4YHxxmAPqHM50H+SIb4oehOihwjGwEMrv8iD216fKLCJINeZBIL/FCu8Q4UmVNSpwiZa31zri2
rrg3ry4TaH3MWOQQwUrSAkVbBXFHYwjnDoIUSHHwE9ahVrzpKQ0cR7+WUxAGagzLkpYmmE9i6oBk
VLfMITxKxvLJijRQYEtKQIq1JxlAXGLSk6EeJKdIEqTlCOD58bcdj19xYPyil2z16d4VrOe6uXuv
EkksWhHmxB66sLadRN2ssd7ESQ+9wPrCBsRiWwcZHj3ZARHy8yfaOWbLvFy5ThL9sMqxJqjiyrpp
osJqcH9R/uQ2kh3rIW5/LOujkIj4jWNM7ZRDCNrSWmHq6AOMFJ0zr/2uK9aFKm7mjKp7jNezVlyY
G1kbH1PqzNFTNWqL1CVpwHbYm1lCv02IQlDlPQLfxzq3Q8kqcoYuAtis/8GuHqQ1Om5v1fRsxlqq
8JhLkYQ+WtkBy9uY0Bmh/Wv6cPzjDXBDIDh6fFbYX1sgPXOwFlm1VQVHDxoYGNZh3efPfdT/9DBn
HZ7GzGLIHpe3nGTnrG062iHngfhmWrGtXcHjmy+MdM5DsSyxGi7a8g3QPbWso251xFiz5WeLNO+h
9cuXuUaFPaYImd2MaWsqtoknKdU5UvjIotTa1VSh8NnY/vF4jDuN37F/aMyLQLJtWYsw9+yML31L
rGPPzDb3N6otg7DFks9CFRissW/IBKhH1tkKvzWl9aFyEIj5UxsaVX0E9bZU5+tWpXDi9M/A65nt
EnZlOoDZs3YV4besoMKOx95wF53+oeeLWTn0baK5t6LmScGSxtEwQfLxme93HNuXJKJNzgo3JOds
oZasC/AXyNJHUwDFfJEZn4U+bDpB3KOV/2T5I2EMa0aPaKKhPDWg2+Ow4UPkoIHct84m57eoo9Bi
hKV+Yd0uul1uHRv7EesYYOABfdwIBdR7FyUpxAz/0KCuexKvNftZoDabX/KuZQJerNBOrzRdIi+c
971oLq03/+7N90DWm5r7KyZgXPO17eQjDplMLB0mP/XemeMfI/jU+4qcTI7nDl8CaahWSWB0/KBM
/ZQoNh1ayQMcE1ARy+eohd0Rt6+05z+dE91PLYdf5MDSlRp918DT1DbvsUMmbzDI51YpKLyV9k6O
7c6r8CcaxlWSRImcHw2tm93PPUVDXHQPKtMhyZzs1jt76UvVv2eCimkTza9ZRJqEdZAx9MV5m0uP
EEOTj0vsRhfbkXXLpnCIChKzWwK72ekYI+O6OT5Hqt3RBDFCeOIdtJxHGWwDA6oJvy1D6jihWw5H
h4BtZ6KjaWmhoRNjPdA4bmwFOA0TJKofBPQwbA7YALWDb5DJhJJIrhotXRiFULtWM1wHQPrWYfbm
i6sQdvjYfZDI7kiWOFj1BjTGrSET1mlh0s5RtUNbfdYxDeEiAUxczu8oH5/QPF2toXiSCliK/sJP
61uh2f6KrW+FlMRMnw34QxgcyYmItvUHaeRRtS/8a/AjBkYUYUfKc7TVkekp6lrumIDumXHKQcmr
fPScKyMD8o8q79pl9w1LfoaxQcL/4hAYw9Z8sjEklbAUA3JM7GhZa+FAdHfmb2a1o/yEQ4GC4zRX
WEmAIZMOs3CO5C1lMpDlr2C5XVaC9L1Wc8GXCzL5EshTvhkneFtyPyKIn+ew1BF21ureYYud4Dqu
ebkl9fSSO5wiW88JIk4dAokTF/7BTJQUOn7X5vPKu31EdLGZR5zQaf2UmOYiS4nDUo4PUYEXqTBw
p8Cd/XF7K15HDSBHR3+g8JSgWocPN0CIkvTRtuuca9Ev6l1imzZZZINfVvOzETPpFZzstoRQRnqg
PODLvAyFSWcvUWInVjj31SMK1quVY6erl/N7wkY9JMF3s6grgfLscRE1yAOQWrVe+UHq6muMI3TX
F/jeGVem58TTAfNqLRPyhkzxMi0SbkGU1OgfzV3q5Z+5Pu7tojslPRMkujH23ZPBPb/8GcYS3FiK
QaYF8XalD6JEFrPcmDqA7YnanHnD4//zTTUB3JBL/ivqTfs5/ZNs8H/9qb+20GBv2Aw5YBxZSS1Y
/b+00LplsxmidaVTxuxF9/rXFpr1jq2T6b203uyO/ioZNP9Eu20vhwYpfpYJD/LfCN1Dg/hPSyOX
/RPyK1pozw3Mf6CQgIf2eiVxMCTtojMAiBEnyVa401qigi0r9RwIqFKWD8C8Ms5W48Bw+CxTanCl
ZQSH+fmjqNpxlU2EkSuVPiSL26btsMrr4++IeR8Zb85dZ0TvWsxCOp8DDB/QV8vIO4wgZ4fk2/KS
H2vGRtQX7TGKhx8EAPdaztfhmlgJNclj5mLFRoH4JHtj35lEARDwROpko3aloZ/A7a0gjp09n+eZ
Fc9XE5s3zs69lsVn3XXf2NecyCS5a9G6FTUNsWPnCuT/zNgtaY5Z7jyb5gYR4QXnmYMebXiuXBAK
VsxRMTHBDcHgQEhblPhy7VNcFCYCctyir4VfgpQugGG75cFHFbAChM2Uc4Y8q9nuoxAKe+SMm9HT
dzp0xDrrb2UnvjqbeVZSoSjIb/3sY1RwN3qr072M+Iwi44zr9RSMSYin4anqkp3kW4FNiIiqBd0x
o/2byReE6I8NpVfBqRkWBpcCDVdYGlssd3zuG4FAuj75S+KUKMawainJVe+u3BZmOZbw537yds2g
khXYddgyQEfAY5TJujZ1Cpii37u+B6Cix7CNBCO0sJjLEhWaaZ4GROiRhDrKpdBE414DBBKocFFt
GZOasM33i0Brxzd9idMWpbj3KpPmRPRg2DRadJgN9+DoX7abPfTIkUTQX7uBMjc3EIR8jEG0GCuR
o5gHCZqiqSqaxnXHjJSzlNZhxF+uyp++8t7Z7eFireUqz7wdfnrCy3YZcRV53iFQKGj8qxGFfNP2
W5CF6AvEsVDVc1z1h8nXN00Zr5laoa37JFxtyxiH6ky+112/YT8GGmEJHGSukNkSq1lJpH1gi5U5
cGXYbcYu0FbJJlVOu6qKPF77QOCccTyJcT7rDGPvsrHbdjWmTHtEUGJ4tJzWz5JBP8WmxuTIJe2J
XnhG6HZH5hBOc9pNZA5YLNPxEY7asfLs0Jrix8T0T36Q4XAXR+HCeUYIZXVi7y4Qt8YDwM0V3Jm3
IcL5Y9gVALuRkYrZgUZJDULmMih/Bf665Ltu6scWGHorkOT1XrvtRqNYVcxPWD7CmLEn7eZN/g20
qQAwy30BL4jFhd8s4kcoVxLwzJC+TfD2cl3fiIh+N2u+crLFOCl+eqd66kd/7zUIVHr5VFCwoPAA
HK39KEMAlFHat6Cq9rVFwDe4ewD7IZvYXQZm8G62i2zn58NFG4Cy2vgzeI3G/QSifhV40mfpsEQb
yLBCtR22nbfvg4FSvjpOM+7ECIffHRojfScE39Rl6UCjsmkjCBxGRfmIGcRHWZMgdSkJk067IkwY
JicFGsH0j/kyg+aJgbNoJCCv6hXIwFY/K6BAI2NptcynZfvpMK7GgXHUNBK6nM8O0Vqr3zK1zA/s
YYvohoF3t0y+SSMKZ5YXVWSeNYyic6zWJWVWOccE9zE8d/tsQ+exKhmqazHCnZo+J2jf29Q8+MvL
hvSYKqBaYUsnYY35PNU9PXpeMbNneJ/ZXcjG1Lmb3ttYJzKSMaMDDNJgyBmn0wEe0KUizy1OvvSa
U6sYfio2Be6yMrDYHYyAnTAR3VShn8zxOzfRNzMmdMIidweUunQQslAYeVBqsplYRM81mwplgROB
T8L+QngPjkT0zFKD3YbMn2oUCIB5WrYegBw/OrYgWkmTI1FKFfbOmcDcTNaFIeJd0TrJRbFDYcmH
qKoD/2OwX8nw97NtiWSwiaxPnx2M3ui3mp1M7iJi8pY1DdFnAXbU9Ky304sdyIdxWelUY7Yf2PEU
FSGq5D3djR6HjFU2axOrdcBOKLCna2oThZiyQGR+prM4sqz+3Iq83bAX2UZsl2ZBjEcGy7QFSXeI
ZoV7t+O7j80Sk0ZOV+IjJ4KU6bC2MsbsHNjq2GCg8TWWuiU7Ln9ZdqlUH1Y2gYbwY6h3k2Uppv7Y
j9UxYAA7zeP9wPaMwPMtsahq3S2LtXH87bNn4y6TwFBYvZkF8I6KbVy9rOUGnUsKFxMshGVpp7G9
QwISQMcp34tlsSfY8Dka7reMnR/CvYeIHaDJLtCfMrY5bAd1toT6kP0ayhFGADvEfFkmJstaEX8e
jfKyakzYObpOvqFiebB1dXO98lR5/VPHktJZtpWTVkGuXzaYPatMg5WmyXaI2d7LQqul7mQeO7b8
lc2lxrT+qDaXutODnrBSCuhQO7v6XftHfbpUqpMVf0JzvMfqgwVu4BqW0XTNakxJhCyszMUAKJMr
2Adt41QRLp8gYrSJ/9W3tSs8f2jwShBuA4vjbgAJwUgyf80VEkFHD5o7u69OPsbBtHBy4gwTGA25
z53QbGMP959d6IemRZFSDChuCxpnJxJ7War7dJQn06LldTLSASuRPxcQkQA6k8vS+gsW5KHUxQY3
A1FmHNAdVA4UpOtgwGkg5KVI+YKJnpb8m2y/tEQyt7NluIv8K0CVAwb9I+9IyXba5AmNTfg/2TuT
HduVK8n+Sv0As5ykO50EanT6Nvp+QsS9EcG+7/n1tfiklPSUBQGqWQI5kyDdLg4Pfbtts2WhJZA2
k4cqpTTH0zAq8NhScpoH2ZtIIvYfjQksig2c7fSPhaMvOS01+QDwFCJbht0ypTGxcoa3ecaKmMs3
o1ggrsjjZtZcmnzcRUayEV57Ur1766lZbJ2WTuIRVX0ei3e/tt464VDM6MjbuKHuoaZvCW6c2OBG
2Zp2zSKQzxbWK2tat64xbJIsGYzZ3cTmUPHezm8XMvmUGxnVdXxPHAsaqFEGDx1s/iaMs43M/B9M
bmTmc/NM9ikgmUIHZEkqYrGAeGhAaHXDGEBTIr91iL3mQTvzQ1ouJWfY9XLbfCdaXvF9WOvhTZMf
WMURX9DAWVxyMyothmGlo6OOaCWfcbfzkJtwGXHxSXII+IIApRO9Ry9O+TASjyaOXyHg7q1Roy6E
/aGXwzYMwic3k4iWdD/E1o3ffQcUIYeMl8EYEs201jMX5aguV4UvD94SY9DzSADAgR2AwTJzDkK2
N0tPgfDqfexOj7xSWa2H4mQm4bIh6I6uCYlGRiiSU3Xk83zMRbUfBnUT28ZPLVDrCccVChhJMYlz
ULnPlUuCvsi/aOq5y9sCJnpf3vlBQxEoiLFNaLi3ir9GPqERl1qevSBc8E3FuXSJSeZOc4m9/gSl
ExErJ6HJmghGF5AVAtAOec1Z3+BE2qeFf+gpfbZV+TCaLlImrTpLUZIIX3Tc/QJZ8lOY8hrQ7ek2
/r5mWKrpU9A6OQcOlTtm+wB6e2v1rAziCKb0EgOJ8dA6fv09Ijweg8T+VjUO7I4XZanJwi/2Ky7k
hfY2CXpbGHMBSfTyMPXzUQTec2PEh1YGt9KsKOBpf+fUSklf7mlJ+j23cpNHw7UkQOHIFnO3e7IA
e81+emm6cpt0HgqHvZX+cJ0K9camkeOGJRa3foO4e97UD4jlmzYme63hdIKBEa65HZCRGhs+gKh/
lDVwNZDbqOQOT6PNLRy/06iKq0ljR+tRvQKZwhloYlbi0bUq8jvNNvLLiyZqKrJuod/LNTR2JIxc
rm2XfVyfkmD2hmvfeA9dGnYr5r0b3erbMXQ2lt9ugxhkQRClN3EF6q1qJyYDvOq8/DZDZH7U0HeF
St9j3bw6UftukPqpDOOk8nQ1KJ8nG9R2WWxCMW0i17urPfejGSCPpM1L0jCGlFzwYsKOer4zqV2c
wCwvAQE2PvZ0AuCz4lG+6SP2YctzWGXjTRAoZELfDSlGQkFWE986x8jeQJ49Ja0DGUcxsnkn8Kdg
8+eV5/HlcNKe9lYqkGrRrrNmfvcTeSWOuUdxJtk12GdrVJfAjK7V3F8nL/hVBF1DUU37O1pYqU3c
KLDmybvOJMEoNNlAyRsQRLf+NOwVKlZHzrdwEaHS8MNwCbRQxBbnBiQejHhG1N43mhRwhQquVQOw
IHztzekw2xUyobUqy/w2ts1v3j1sJ6awxnrus+dRONCiXNznefhqsOPTumkZ17grU0ZzaET2GYuI
la2k1DKyNmWVHiKnpUC2SJ/cieAuVlMeRP88Nj1nhD0/RkZ7sqrmVjjVRXc26rX4bnP7ONTsgkdc
5yc7wjsj4E/4DhT12bZ/4fJ5ELlF3olLyQhnzU0Wea2CT6LYH0OJ5Vae2D1v4Vw9BtmvVlTXpoYH
k/vxeYqptoa9XLOP6UbjVHvVVzNQ9Sv0b1jgh39fBbpGv+uiKX7a//O/YcqiUE91FITtHzLG3//b
f1sDxr+UjPb192f7Xf+vC6/hPxOT/27A4Df4i3ok/sO2bUzFnmdKk9pI00Qi+qt6JGh/FBblJLgi
LApK9MKP/U/5yEQjMl1MGZZr858kvyOZlT/MGeZ/WMv/QLZKSHwYrvvvyEcStemfPMfc/Rl6gWMi
IJmYof7swLC6QXaiJ4syV+nX4LPHie3i1Arln8uKFW3P+c9ROMXplYUanka99w1odAqhYsAykU75
GzdIyroMvcJQADCAc4vF93uadeyZ6QDIogWREBx5EYFdS7a85GxWpTbcAJ+LqsyqH8z9b10Xtxsf
9+k4tWc52fZ6qJ0Nm3Ps0E20yw3vXFn+z5AbwzUarLNpw1UFgdQhWgVcCET2w+KcL5lZ3aDAQYF3
u0ef8fpRjSH2L2q3wD8vVJhOUs7RP1dT+x560ZqU+X3nwZ+nG5uxLI2eg6h/CnwXkkJ8kxcujhOy
oTZXkM61tk4a/Z6YpFpLrmsLQqa5LHQW0Jode5tKFzeYDeYKc1gYuIBU25+xCQg8tL+thqTZaF94
Ve2qsF0vV6l+9oBR9zv+mOs8jIeU7vHEVp+NUteJhU3Iqza1R+roC/uXUwKQSCxjWhmj+2LkZHDD
4Ewm5YCb7znS4Q0X3K3tGpdCh4+l0+z61vplTuVj1ZPpD53spdNoIwLPcl3RHmdCXY3RFkhsHApZ
bL2++PA6chMdb+cZX7J0f5oWGxjUzLXri29VZDdKB4+tw7zYI0TVrMSq3NnrUjxn2LBJBfcEnwwH
0Y7YqDsRMSwyFa0xkFT7cpgxbLzokMJeJZYbIuqdYs5OOTaDoLiDSfHQUYCC/3kX+pCAmvaYLqkK
4myu1VmbOuY5s3SMZGHzcVoIlYiMdI+silYl72YZ7zLfu0qBizwbC2bRpiDaUr9qZd1Kaq8lXO+q
xHHMNdoOs2tpMHmP4LlxVOANNVPR3HXEOxBdjBtrnD/M8pG6l5dGmtewQ2Yxq2qJsHA3yPUSzJ3N
XerH+anJjANsC/csihakaDR+ppFxseYvEJy/KXjgIIpDomXGJXJTxd6elj9q2U+1gUGRIeeQTr1J
ryHnpd2ftMdmLMVboEp531b1B1kywATtjzlHN3BC36oeIySNHIyrpIqP1CZjwqv3o4ewFxEummOe
mVk0R9UyrI/k1znrgS55FKe14kir0JuMzfEQFL8sy7jGnnnfgshsdXoXpO4P9MhkbY3JUywsEgUp
tNyxNX9GlxWy1FyEusHPdmmShw+Km/rBd2e1njQX7iCYq11jiGc1OSzmuhgFUN8KlFok2xQ6TBIg
lYw/VAzd6BE4i2AhXU8HORWMWYpy5vbSseAeI5KbA8nUYkg3WebUe8tJbx1Vkr3mPh8O3ZoEO+Qp
ALx1QJCTjrBhZRr8n1N5lgAqomm+rbL04iQhPQsL/iSRNvaGCLm5sua9iaMY1SzYEZrwtr4tcatP
ZHpSY+ahEk3PdSdw2QQyAa5jz4W/O2f3HjxEOl2nloKTMd/JIck31eBD5R7b79HuP+04eB6xUrAX
+Cl6RKQiyjHdd725Eq0F5KnZiQjHb9fBibfechK0bVzA0eoBQUf5VxCqg0lp5hzF+y4In4eBZGcw
XKLAxQbCQDwB6U7haDdY2M3ybe79q2WDgHYrtW+88TGPk5Ph8CINET3B/CGltt9gO661jF9kFD7O
Zfs0OJK0l/mcjsFdWwLB81HDyyQ6pzOLaUoQq0bfmgPyutB8cgFxgmRgLZtTrEndJ5YVtabVEgZo
kr6FdjwfggwCm6Tp1quts58gshN0muvqnKr8PTfFllTy3ez7EiAtDpaA+IaoNS5Xq99oOyeXSu42
jRGR1YhMEPIFm6hXQTtoRrqqxpckMS6VCcJrrBYO1Gys2Nl85pF3BrBBIL/8EEFPsi+6qd3KP5gt
t2zLrz4DIONbxza+ag2psRY4UIANfTtZcjZHmhZB6DmWc2uQm2wJ62ED88+pU33kuMNm2S9IxCrc
8hr9TKz2jWk5XPh4N/mcY4ufqkPelreDN/N9oaTmUJWWs4JaxmYvqZx1lldPssuytSwprqwWIwvu
soO9AOLZmkLaDPj3NxXTHaXuNAqyPMIdFXxE2PGKGGicTsvs0BHz3CZl910iTY7DvM/dMADjmf7E
ORUfRkr/bG7xWlNsbBeqb6ax7xE6VJ7znup+i7eIGuPpxzGAxAmfHWPZ3tCl+BGl6a42hrvYdJ76
AH4COcBDGiBw1vGNz7M4oJJB0wj+P4ru/pvNiCbT2L+Ekly+o984dL/r/7JU/Osv/ctcaAgyZawO
hRDSE6bLCMjc9dfB0PwP4hsKPAz3dNNmOPuHLBpN40DWlbZNl1kSb+7f58IFUmKZimibay9FG//W
WtFR/E7/5MxlvNRSC9JtzKb6n5y5c9x2abfgftBNMJ+Gb+zv4MPCX8VEXmAaJ837K/1IpfHYy/Si
GlIeS3s4bRlZFn9pHAUYLBBR/bcSlyGXQoIrA99KOwJWDYMjiMUln8Dolq33LP34JYUJWSXekS6a
eKG53cVIFfPUP9Cn3W96/0747k6w+UkS695qzF1NSQHYCRTtWkL2K3H19KcxavbUfCebWTk7J5tu
VdPdxNq4TxvvVIXiqEie6ro9ORgq6cmBE6e7eTPO/t4kM/JkN/qXUyuOihSwFHFTgPcrR+EpLkdg
BqAX258cvw1+2QKfQJauGVtxkdUwpm0E12BoTzGI207sve41bIy9wSf6IobgOA3BwSPf20QjF1R2
Rl3/ZE0XWTTTqRujq5kI3CLDkl2+j5DGCNbvoyl+hZ62yhNWFZVAl0/yu6ExTwtMSZugSiq4bH0f
Aq+TDyjD+45kQo1Zq47doz/gIpNUnANxaNSDGec3Y/nqeMVRt8josr2S8zgnHv25xe+an9yYkVby
EXQK8Qxf/dPD3Dv1kt6heT1J8VmMyVfpvKRDv0ucbEPT8Drquk/8uSsjGUn297vO7bakPzZJ++H1
+tTSdi5piQic4GmIndNgVuS0ev/MyhnQIbQXTxg7xoG6VKytyxm/Iq26fa2uMp2KjbG0/LXFo0v4
nE+eE8/yXgzbW5o+NaIcr+IRHECEmMoN+Zo6DXmYWMBVP2QWuXejz2wyhOU7+GQGoGrVUfZCMSKe
s0GtpTOAEGwgjWPnFAtxVW/bLHsfxXgJ+DkE8RjjH6X9Ik/tC7a7+66KsKe4G6vl72MI9ZhxvkK3
+dHxh6nUKXH7iwDpJhCFPG7mTVa0kHJ78nbtq4OnbvCMo5Uk5z50PqWRXROneZoRG4jZfCiOr1iG
9yKpnvCq4Uv2NnmQPGDSZkXjsmYKRxptswsbyZOkt6HxJOdzMlxTYZBLWzTRBHJDaSICirvGwrpr
xzt7nAkKZs8tXVhBEuodvv5TV/jIaS6Mar7TMXi4AipB7vLTapR3nygkj4Hwz8qenYsOiHn0Tnyn
+vBYGuqjgXtCOuhdmLPazWZLuQbIuFq636pacDgmmZe3OC52sVQ3kmTJOsmmB6Txk5NBSTfpIal2
UQrbGa7du2XQVjfSCZWwyB50u65ztCXl32lb39FVspIGvrGh4y89l/f9nNqbYrD3hhVE2O5cVh2g
Ovrlulmr4uCaMN31SLFdCKZCTXgc3SpSLO6B0+iBSJQKto3RbPU4n6IsZFcXPjaW8xKN7d2IZ3Fl
mOK1ZKMBTYRnshduCC219MjVLhsN3bkYKsudK5TcdaK7H0NsuxVKZgFMG5WwLFdZ8C3I6G5CPT27
dOKlPpZos9vR2nc3WcWDPSnIeb177BXOeLcqT2bpXi2sWoFdECnzP2ThYFNMirUTxTyHmWIn3ywL
aL4WPUMFcIF88h5nf8A2xTqzEBh6qaNbrvKoS+tc8o7Ky09X5VdR4FCbnPwJmfxZFeJmMtJfXZxB
BVjoIAB4g8tEG0zhek9Zxioom0iXxUW2qYdo2ya/WieLNhj9cLrGR14DRO3UtdaCucU3bmwGsSxs
foqyNVHgE2+6kcX4bfWwhf6gwEwvqqznTZqET0GNJx0CTA6/45iSh9uLfj77BhEuoHCZ/ZuF5yo3
EdDTX2k1dSi79VcuiHKYiUuQyKFXcPTsC6PVc9wMbzlSntWb11EP9IPVfD2smnWK4du/s7LOT3ou
X8nL4e9qH9ykmtZuO+4TNXF7m9SvuLU+DEGYMq05kWwsCYXdbZrSClbunBvHLvOuUwtcOMVGyY/p
wTQ0e3cTVGuJtIwTjosQ5h93FQfevTsurfVQgN3kvtDVzsWZQ4OxszLjGuIKIroTWrzDuqOBY0AM
/Z7riLENIo2/FeIhfDvglOLH4Imua0AuNV7bJPSG9QRzmio3DGlTEX+JVNEC419b0S5offMn98QN
zH6s1fzIYQivtWAMbfMEdpF5mpFxjCm/1Ib1WegRWjfblVmWZ6p3L9L2nwBMBRulh51jhneVFZ8G
nChqsaQYA950w5xOdEQ3R290T7A9M9COAXgD8aTGYEsU+JLgdLEN5nLW5q+14I2Q6UPNvya1kle/
J7prp18FnhnGdYyQ4pDipZE54/Y8y0d7MWs6g6bbyG2gxHAlBveHYwNXjl1Zr6FX1w9cKVALQLDg
3ykjC9Gz7QA9OROZOyCoEW6fYbH9BPh/TDhW2np2cAWJlpSQOXts/0ssQzlgzpolj5MUl9lx3ufG
v2AYOEbezNkZfMEJiViz0rzlsXvGleT6NTgMMtJdTLFRi3MpC8snjj5ew4ClzwXupjmnyKnB74TX
6geL9FkuRqg5Mr778NvEhZzik1KWeStKxYyyWKhavFSIMLSOYq7qcVn1Tn82AQGtGpReu0uLTWBn
lHjL6LFbTFqWwZ68zn5J3FtzhyNlpuYdjMfG96vnGp9XQMyji8FwsqqnAMJpTmmcfvLqwAhRCncj
lUtPCCT0sePK2/Q3MldPmFK4E0hHbkyVXWpX/STCe/YU6NaSlcDQEicnjooTpIr2k2euZU3qwmjT
q66mPTeS2yTP0cOsD4mgYzQlgGXARCvKnUgQUsck2uEEYRm7dDxjtRkWKwN0Di/mJhxyE2b3kITm
pSUFY7jiwGsFC4C9R8U8xI1zcDAtz/hVwq0owSCvMNncOqR2Nu4UYmgq6NmhkfhNN7ZDRU6ViZqQ
K7XcQBDybQ9To6UNGEJO5dybNCFtZlwvleaorUMYo+L1f5Txv9AYXeDx/8pGeYny30Wa/z/uPH/8
wr9p4QQGNVr437KFf7vygOawBJ2CxBCRvf/oFvxPJRz6hunYBO+kgMbvgtj4mxKOkZI8k+m4MBm9
JY347yjh+DL/dOPR9HTb2rW54cHR0cp2lv/9H7KIKN1FE7c1Gy1rnUG6Xvl4y027vrhlbKyIV/Lk
V0w97s6qJtBieX1NkuzBBBG1aSz3afA7tvTZYyjrT8qzZ3JL0q/hFdTUhEDHgJWwIOoCiHWbxIjX
3A3e+2Gg10ZtsiAiCtdP9drQsLMor3jXNq+vke9xy6gQkfDLTRITk1x3OuOd3vzSqhvXlUW7kZbj
M5rJc4klro95dQXiNelIXsGj2dd459G4PCorbpOFa2ZuaihlIBvWTd0kPyoVkqFUPw8mJ7CZF86d
T79Va+N8GuH0M0Ir9CjbyLDv9/kBL+SEvNfPu8IbqOToUIfisr/rU8qMFnFSGtQBz21xI1UYvOSR
b6CyOMurp2z5MtYcrnaW/bab7CrDehVl/GnTUIAEM+/zcKpPGkMUzV8TmzzmvtpAOMwiZoiImS3g
XVYv7srMYMONi5NTjzebEC0we6Saw2iLPX4FqlI6DE8jhWncDm/Yf8DoneVTZghigRQ9xzchAO/f
PiSCre/SwZ3a3D0yXlTbsTbGR2ItBEogiO5oQnyp7IxQjMgvLACe0dybQzZgvmxUfKzJKFHSWq/N
sKGAhmoav/gaAQaMhJsqotr06qyzrly6W692jxrOoOstRUTA8+WO7pCt8DVOQXZ+olf0YZNo6fql
qHdMsaoHrGTY39ylyukoRijvJ4Q3uwIvzTphb3DmWfkI6ZEoIZ/Da4mVEbTvRfTcporoXqts0wzM
hTjdrbFD3LmfLPu4AGtngBp12ByTvDgkeXWGirs8TM7BFvoYQq+Unj4DCF1LwzgMywE09bgBq00V
vJQ5aRj4tzQfb0yDomZBtG5po8i4hljVyUgwOkXF9BEn0Ra3/i4MXqMxaV6xnWCqZYpS8qOTeCWp
y+Rblv3CKPzbn/tmxSZ8M4gUIEgH9pSj8ncl9Asf6ckbgPPyvHJhMTpDHOqon/dSggsTc/Jc+jZk
Tto5efj0Q9iQPUuL8C0YM3upe2LeLqODuaj3KuX+4eifSloLGrzfVomcf3Qiuz11ZzQh6XrXzskn
KbMQQTWjQ84gsJJZAOUnJPly5IKXZgYU9TC6ZTEc7B0E3H3tsQYPchecSwOYmQZbfBa2XefbDvo/
YArb3fn4dQZOaRA2gygoE3G3emghrfdrn0T2TrM2OZRTjz/BacVbOFnuRgyywmSbbhtEmV2j41OR
m8FuhjQV5uEtkFZmzGgOz/24hDIcwrPauFVls++D/qByjG/Mx0Qz+I1WQ8+Q3MEkdcr2msUlFrYG
c2FSmvcWwSPPMA9FMLzhrESKDFaNTu4TwWxXpD7evAHsDDyBeBru5oyoinoPvCbZ5Na4LWP/KcTI
o/rXIiR2FtTW0dfsgGI66/d+h8MYnQlioevu4NpRoz17K9ObjatXklRLLXZvkU0YMR+TdRyWtw34
FZWvKwJa6a2U/sjmrn2XRvEV0nK15gvB8BUj5s51lx0YzLx9jmtmzRs03LgqUrd55ZXYOIpqa5ag
0lZ1VcNBHUDZBcQ0Y6EMHBHOkwUUoy25GdpI2aVLYcK6DFVxKn1mrvwgSmvjYNFZ9vvHKG9osZh+
7IownAcubmsqXJwzhFxufbWGIZEEZr6RsfTOteNTNsBSBK5ddsvgtvdIFra2eQysuduHhsi3MlBU
e0KG2NejbnYK5/la22HMqhWdzWumcRtbOGqQie5Mz3oSefJgdhP+JZxlXDBsk7irYK1J+q878JJ5
sEuzeS2sArrGT2Ricyvj+KJrwOpTH33gEKKeGbuiiGobIr8AD9Lb0QNh1Qf6T+6oDv/0B9e5nf3o
1p+Hft3J+U1U2PJTY9j1jbO0gZHEAWntt6966NMDzejRykPLnm2CO7R4gJ3fOG38bgwmzVzNhXgU
ZrekoU1znCh24w7UVsbWpWN+YJ4D9kq1zi/fyj5r5VI2HciGSRDHX1i9BYF328+86obgdxQ3yI2A
eXkawdJXLAk4h3lV0J+qaIXpDsGCKvfmm9QDOgj08JZvEIWn7G4azPBBzSDbpXiCvWff8Pc6a84j
4yGX4u3gmE+DFJuIxXSqLH4X9o5V5h0Np3sJ5VdhlNtQBpe5Tz5169wGw/DkMo/zXb2VXXOoW/Xi
GN+ZFWxMVtrKnkyWj9WBfzuceCQkrdqDUzkvjTG4xLOMA7AtDCBpc82MniK9lgBv8OnE4sGB1Dpa
LEhhQy4jq7NV2dRiRg7uLTVz6wDsk0f1RgnnaGTsMTGnGlRauDEumbwkcNs4H6QrVp7h+SRXNc6m
dL4geZ48Iz2WpnHT6+4hmNhwVTzZSPxqeMdoGy61l8zSFhkIs8BeGglxFkO286Lk0yXWiL7Z76La
PbqacaKO3zLLfx9Nn2ylI3+mHoNsT/vXkT+qefdcvo2qSwg3IguHJF9Ng8WNFUMam+rWXRyvW7Tg
bdnR52PO5V1Hfp9bb7upxyL9alS29Ea01sEwMXLVsA4zPDK4YMIX25cmJtTXGI40aAAeP+awbVzR
DmBUKXfogry4W+d7udwasDIBACtomoImLJ78uPsCjmpCwMW6lYJ1IJvWUWRY4Tkt6vE98/o1mK8v
yjIvQjQH3Vh7BAg0UIqyeDqnTdDaisfEn959RGQin7j/fDUfsEbetZYu8Cnx6gvKpnw2Y6L0Bux5
UEvJeLQprwSvX3+1dn2UJIzWiQKLrHo8tr2it4f9uyH7Ry8BEqGH2D7O2oPLXUIdqxCxHZcPOBA1
OKOOuhMjKNe9+RhB00no3kt5DPAPXXI2cyMMr5UgdNjX5nOO6dWex6UkyFlDyns1hU7XgPiSjVdP
GBdsAD0UIx1mUrkcd1xNSeXb9pnJ95SZHBiUA/dkA9sP0uPQbmmI2cSpcNbSFk8pwROjZM5A8/ho
+Vo7M5stxBcfeZcjwVes9wa9kcmSoWs4u0fv7GTtzrN5wUbE8SaMilJTtdBDc1g7NrBYro1buGZq
HwnMj9QlzW2ws+LpTptY/ofA/khyhqLZhVRKsd7BqeUrOveO9tQjnKz8qido2vMgqdTmlotE/YeN
ZD36Krth7fYRNFJDKkYHS2b0b/s5KekknRPShkUx40gbmTL6ctZ7pf3paDvlcIFfzRnmEeVP8iS9
N/KCsWemw3LuSfkbyc4oHTz5CXCjEZh2a7Wc/AVwifSPdkDEpCYN7L0ZcccNPN6BtM5socltdB6V
59h13yiOXjnPofCf6dIlV53QWGMPAzd58N5NO99Hdr4roAlDs1wiVeEmRR9cW6KCfUp5jTSPrO/O
fG9iHjux/I03XYU2lZDuKPCJ68bZE8YgRpBg+g9rAHcTDUMiiPYck88WJxaVefj+EjBDJ2Pk+oPr
72tmtutk9w42gd9Ldi/4RTfcVzLMvf5a5v69R2Yp1Grj5N096IFzUvuPUA4Qi1DtXFSURZwM+FVp
Nm87ZMs8pSUFGTNd9MwAO5w/BtfaqPYGGpczeXLjIYEOnkkqB1G0aLMXRPZVOThIEOVJOwyTGmyE
bi0oJFbxQDr7rkBoLcvoVSO8BgiwTcedJ0WRLfkH5ItGG7mUsS+qbWcO93rRcXME3XRRduNF400W
tbdbdF+WIczRixbsIwp7CX7RaqrvauTiFNkYlw/k+PnkevU2RFZmU7AsxqiWWRRnuWjPtHpQ6xIy
1A9Z6609hal4EMT7s3Gxdnv5R1d3YMc69zFVnL+ofvegYH/wg963Rbwf4qS9xhl9V1lhXnQ0Morr
g59gPnX98R3/kH0xY2YDzvSNCJmGrPqTxl7msaXkyMu+qGN7a1zKwmMN1b8vXzAnbGPOoNCyuMLm
yQJEe1dhEfEVj+LvxJA3QWZOCxhwO6GvHczBeM48kewZHPYzOGhP2cWGbu2TpFQ4Ibr6P1LKH1KK
ZSN0/Csp5YZnKcqD8DP7L2rKX3/tP2yQWQQjmZhaI48sq+C/LZCpqFhgppLXuOSK+ie0E+hT6bn4
GTRmP/dPC2TkFQoAobdgMSDU+u/IKfxN/iSnuARLCMQuf4iWjrDRN/8spxCNd4BhBuRSc7qIWmRw
AWKd5Dnubje7pyWIG3q4MkLj3qbaF5kZLb1YVPXBK10GvyjY+Uju4cimyJ78uxYxPokH41gv+jzJ
yk1NNiNM2FFpF0U+Qsx3EfVRFkE2WtM+sSh0oXDnIWEB0Bv1KzYwNgLC+W0uO4JeJ7w9gQ5TVUBZ
BLclW01vI4sF3I+XLIAnIJadw7yA5t2ko0aIcJaTQjkjs8eaosu+RiQTq82OJkuMMEy8fbHsNUoW
HEaVfwP5eJJ/bD5sQQZpoLtiXBWh+K6mfL4pfI91CdSSn7oKcLQzkyVOv7GySV2V+Oy9hFU4fTak
xTdd8sse4u2YkgLoqF7Nly0NDOHnmbVNKabgki2bHMbFdBPNxS+PUINbJ89OUD01AmujZg1kq/rT
NqFR8VZGmzlr3tIUdVBqQ98Ib28nMNYBrLmVGKJNK7InXKvJqueNP3qgaAv3y1+OgiaYFI2YHA/d
kGSXNFSE5qN9pccjuKhiRTuA2tnL8WJbel9AMYw5d7qcD3sw3Q3syUu2HE2jsOEdm0eLMysrGvzj
HGIJp5ltKOR10VJpn+9gztxj+TvI5QA0lqMwj3iNR5yOH/aHXiccmO5ycg4coQl9kNu+ipkSOF7b
5ZzVHLicw3JDvECtu+U0HpdzeTZb8xRUzk+dZIwcnN2BGDZ1hjKQLuf6WPotzyRnvW7n4ZJyQh27
ZRLImtw8yJDpb1rmBC7QFakh9ayV+bsCN0bXLOnEUX5My5Shsa4HKWPHMn8w2dRbdsYeh7bKrh2X
YM24Mhnma+TLp7ESnNzLRDMy2tgt6F+bYacfyaUy/MQMQZmZOPuSsUgv89GwTErYFCfIACx7TMao
MC4PEKF2FeNVH+DJavEVsebSG2eZwYxlGkv5KkwFHx9jGrP2R0DqeMP3aEPh+VPvSWetl9nOTdm8
+tTSRcvcly8TYFCKU0kfM/nbdkM3S40YNDMyTgqLUMlWfuMv8ySWlnTd5O5r45eMhwydUMsuiVHR
VTE/w529m5bJVLo4FKfsknFOJT2903A9XHrg/WWkDZfhVlbdl17G3Zq516tZPfVjbl+40c2XSND9
uB6lQwNMo89FvfRjVBVNX23ZkX+sm4pQYdi916qZnmN7uOd8BzYoy/fC4ornl2a6awH3ErbxwWGW
zx1JAtnyDaMrHFGMrglJgB24DxRVIDpqIQJPdflsgQi2vXJe2whNu2zhBwfEnGZQlpAu3xSAYQlo
uCDxYrgk4myCOJCTi3Tn6P498METg6p7mYZ4Y1BxbCdop3jh6q6o1wsAN1foLgnY4yED8kh/e5z9
NgGhtFm3sxsIoiEpCKw2lPjQbF/R9H3vZPdpQki5T1/CRVOVOG/hMFu2xRcw4r2jb/qOKt1Qv3Dx
PNd0a2TQ+aXLy4cmaiDwEJ4L8F5lVNwUC/+ZDNi885YAk7o1A+M5CizWiWF/JzGjooX5NAb6X1Vj
YOAunxWbrTrojzHkad7cu9wFzexW7iHkZ0+35z7DfiCXJG+mUVXGJd0bZ9m5I+5bdf+XvTNZbh05
t/W73DkcQKIf3AlJsBMpUaT6CULa0kai7xPN058PVcc+Pva9jvDckwqXa0tbDZD5N2t9yz008+AH
pGwzUqAiXpzBcYifvU2HgyVwD4aLf5hoNzBEYbxX40Cm9+DtPczGvbQPeoyxtVhsyLr30y6+ZIVB
WcBSTzEsy6p+0hJv68rlL8qe5kH8ZnK7rzE6Y+Q9JBifaxZUI0boYtDuQwRPJMKBL1680rPC2RjZ
doEZy7naGKpnRfWGF6VchQ2T6B7btSpdZgUYsf2MfA7J5i9krDd/Jti1zcW3PWAOIMIdL3ckWD6H
+F9NbN40GaeaYE8YbAdvdG5d+ZKF4cnHHe6H6C768IpsMLA98PW4yMfFTh4txvIqhytl8pxkeM7t
xXxOP8NSmZl1jS+94beWLUb1cEh2QGowP1uUndZ4tvC0e1wz+WJydySFtU6Y2zZKNCpSjmG8l+Wa
lStNZcZAHNthGZA3sYKdslrikVM89R3IlgyPfZV8wUzna4GHKuatlqtjlWXPI2sIdxk74dTPF8t+
u5j3k8XGr+FkrPH1I+hC1L9TKXb/EN9/j//fggPgG09LRl1Pmj2kgFROOLrEcVEJDZAE9OgzT9mT
NNCa4QxQ32NnTHCzfqvEPlYLjsCHS6A3bHfhFFh2tXNZQbjwCxxngLcK0EBANhjdNgg5oNVwiJhK
+vAPSkqKSohTu7w18BG0qAtQpBT86Nk0xpzU5QJTqBasgh+D+OsW1IIzjkAXEK14PcKKBcfQwmVw
K5wCZTIE7oJs8GE3MIQ/1pN6zheogza2pJmqBeOVx0dkqQ/oqbcDdKY1hdATTsoTsVN3bVmth6Fn
DtYiuGB/P7HH99nnx7gdVw4bfp9NvzAaYAHL7h8NAOEfv9s/RAGoA2Y6KABW3/EiGxgXAUE6kjhu
L6KCGnWBy54UheJvrUuv8LOBDICsJpcIgzvKhMYN1/zGyCI0Vov97z/1/Z+rUp2pCdCXf1XiXzEu
fxbfeIT+SLM7fP/f/2P87cP+Vt1bOH+o7tltgn73qA7+Vt4vy1LDRTHqs03lD+kmSJi/rkvFX/gv
rksR6xMg5/poR/9qHBJ/sYXlMiKmB0HgZf875T2q0n8q73XEpihETaxDCxH2f5f3U6ihKKP1Bee8
l53ESbmWnbsBk2QBWCD9rVYsJw4kdmbpOUNZx8BdDt+KDWSN+6fYhdbbuCRS4idX5wHBQAQ5Jttg
fxk5JUtu3kn/rPC/t8Mxlbcyu3XW2Yx2XnhIiCYxOKoDg01BHx8jfCE5kc91iDKKORQ3Lb6ezQBk
LYUB6MLoKr94c9l9DDBCxrXTzndG+Gn2lwmVi8ceoTPTnRbx2sb7aMDKj6RTN88L96VnkMhEZDX1
/qOLB7A1k+NYj+gLbMYyFXFlDX+gFVRZMPODBGxOeZr6k909MwSvvK1ZvFOUVYp5uXWozF9CPRjW
W65Bd2Gcxgq3+yQSNi0OXfYs2qvVX32737mj2Lt1kKJYMUhTBYMbcEm+xkO2T5eJMb0L9ZxTf7kV
PI2DbZ4cK9sMfK9N9aQVCEHqbSfxLpCUYGScGIZ9GPt9ljw46jNOSWK97/mJNN3eAmKX+uAgBrI2
uWr7UzJfexggOtliiEn0aA8C9TEh9cUKgUvluI/A+cAO03pEOaIL/NFZCwfhKE0LxEs/h9JGGCDM
CJ4IP/zE+9WSZJ6hTNdd45pbBwLawRcQdu16exiLxKkQGc4tnO5Z9ONkZR4aThvSmnaJ5qwb7doW
Yq/bBujQS2hcpFiUH8B+m9dh2naMMhAjd8M+DR9QRSKtqlHV4gifvxz9PVmiLjjatJ9pJtwuAebA
hBO0yEZzOLjP0ww0Yu/05jaZE9Cz6gg5BG2+B3bnoGgh42VI6Gg7V4exwo8mf5DxOy/a66hhZ32z
oueEQG8bexlwcAbdhebCjdeg3geqH7diXpawPM0Pcyn2Nv+z1ikOuEN0eQ7rm4H9B9tuTZuXg5ed
p52p3ib27nXfrGPnDVzRlqjHfZNmGyUcSGcvGn6a9Kn1cAd5QdMngeQR4a0o6keR8XijVYKrtCK6
qIpwf2TFrk5TkiWgF+rTUxIZT2N3503PfcRQUbzL/HFsiNRi1q3p1LLsrFXNqzzQAEWwPZiz7cfh
cS6fcA8X5i9Lw/1LM96Mp5n7YWyaO8DFzM/YQqj2VqoyZn66JmdnRmYs/Xedes2oUADCfECBemae
u9IF89+J3F7GSlFBnhpaULKcZfrltddxmTo14VeDFdvQfjIOkN7uH7x22mdMp5yoPXv61V+ib22W
0Nhksdic2KZBcGKTA9QAKqLD4M3nPS03gExIHwJ0lJ3zSBzRk+youN4nP/4ex+7Q8cvKlHVG18tg
fV71OuvhvNhiG9mbyGWppIhkP6DheGWSd2QnQkFoQMTyA6vJDqVSO61Qd71mPcUiD8au/jQYxPk8
gpWqT3Gq0Rlru4ZevUAENc76JivMwBmhQXtpsvGM/Ft03ikEjMx8cI3i5ctTaDTG6WBXtwLE9MQM
QhOKXKr24OCC7ocpEKjPSA52EJ439es4oGd0utOUOxtYBlNhPLLr+O0yTkym7LNpqR4ypi7AcVZO
4j1GlXNrYUW41DdRy9iArG/Dng4WoHa8T0PQld7v0oxuVlrd5FzCeV/mlyTc7qs2OtTLHNNp85em
W8/eyEg3YyFpsBmxB++G1osMu6CqkPYlzm6QDCtR5LZFodY1/Aum0Zu8yX6xMEfyugTtWdHd7NKM
YbwylX8wiEaDf2EiHURvWN3c7N6fGfqbTEnQANtgaNcD8ohGIOczBvSLSEVaOhkvTtlZP/MotN6D
bWzr8GwjN7PTBwdAr0VCoPhJonUNI9+sTzlF8AzsUkdQkl/0+BC79yjr9360w3qz1pjScKJpC7o3
2wiFSPAl7bYCUrdLBEiJEpfyVqOQz7Sb6EsCSrdl+jEPv6Zw3YwgpzHbq60B2QYpQ4udvqJR5lv2
pkAdgAp/maRncB+mGkladA9sSXhvQ3dZZ71Z6Z0eXQ1MYT0gIo7b+NGpSURAM2GtEwLq/Ncp3vYo
RxGzIXofrthvX7WEGIXuq44p3q1w60g85fJhkkGYvk1+s0eC3ttY6tn5YczkBN6VsAwsoJ4juGbr
NeKV8/PDbOxkumGSwy7F1E6h+VzoZ2tReWO9wF3IkwcTcpF/V0Py3qAH10wO0mRDy79rUZlqYaC8
E0uUhOAZFl7eFm8fZsmFcLPXkDugqX1o2Zq5tXfKsUD5evIdI84hVjpAPPVAJjMmho0M75VvA0nm
cUrOE/xk131N0mJbUTOYqfuUpGgPXHUGzMPuilEdjjvFHi+xyl3l3+kzkgUgPqyGvPMwUKmwvRgW
Wf+YsUjQfgQtTI8yvklIWbc4lflKfQZ9zA9w4CGsibcNQnppi4uNsN5s4EPaxXXRHHaqeqWq3jhV
tqk5gis2EDLR7pZl9EyobFYyJMggUDrI/Jt93PAm6W5Qug1EK7auQOV1se8AyBBOdjf3J+5NsHoo
CfxdVL8OXTAkNU6uo4zPDUtRDJHOgofG9iq5f83iU/cuSpFd/sZXjorzKgy0+W+R8Y79wIgIdPDv
p/EE1pXnbyh/DBe7HJcM9/fQBL0zQ6D5rMWnYiW51DF0yNIC6xyBTfqs3WscEp0KejaO2b99Ghgx
++IhV3dt/WueH6ESUi7svAxRAmTeMqgpGar4VsMzy5Bkv5T5W5XvHI40uz5o1f1UPTolF5lCA8rT
ee9J/LkR8i/eo/4sCK013gpg2dmi9Wg2WgEK4t1zNH7PG/r+dma641+SZifr84h5WlCegIYC03mh
H6fyuR/lsajOQ/Iw+WzwRzrpNyOHsW7G22jEheNuonK/SPX7kND0ZyAYqjt2+bWfX2dFx2a/+9He
9tjDWady2DHTxRL4MU44gQ0mRYTJ8QIwGWHf7y/9IKrS1iaOma88O0zYjzR3Y4/62iZf0p4DaWxI
vusq5qpH3UNSW75n3sM03c3qrqsuSz6Abb+hN2nUZ5g9KqLu2ruZMXnmv6sK4wPDNOcgmvPgPdW8
ybIjdsTw1ugW0Cc8elYcNDBXE6wsDK3Qz69yhEGxD3/jlWO4q5+B+PRQt5kDBCXul85478pd7j7p
xIV6GQCSkXSEDiYtuep1+uYy/S5OeFmcSgV9jlTPknf/af7+aP5I07D+pTvwJpuy+ue9zp8f9t+d
n/gLQ7kliI7PBSCCTc3fGj+T/2QvxkB2N6hdlxbu7/o+2kGWN4RzoF31dT7qf/o+k+A4GzuhTWGD
Af3fafwMsXyq/+0MJJpc2I61MBSWnPJ/WOxIU/fHvncxDHc6hdYSctNAZFkPLS9LIeRn2KHBjIhu
Zl+9qZoRM7MGI2I+awnzFF89M1i5K2LrPPU6QDxrwel59SZ1BeIV/2O0tXIvK/EHXGpX9VwREhxO
ggyBQzPIUdJFfsIqGk3dAwuRvR3GNIbTbehHAscdIFyidJ5x9v6KRXbXImLMlXMenAH9bEPVqKMh
6giP4IJvOuOUQi4c0+SKVuzJcHTj3jXCC/JCXG3zN6UN6qHEfDfGxXFM9qaeOFuZgPLMhzc2JieC
NwO/Nffd+8KEKB9BIo1vibopbR+yLVaLKXIkrNZCGiozUPd6ubPgXjCOycegca2TG9qnyRS0CFr/
0Duwbqb4m8r3lvf2A5n09DSEJvQyeU5LIwosLPrr2iDuzOiSa4S9iC6gPRRT9KAK87HHCF5M7S7L
iFZm++9BD4YNCh0KL4CuMtx37eK1yOaXSlO/MkhaDHtJtPKr58r0MUs140fP2n1jhjW7eIahxqTS
S+KNF0ufv7HdFQGl8NWFjrF1s/jDRTnMlm8ZAVdipwkUi3bBmeMkHTpArXcCx+2tJa+QCztG0z81
rovdvouO1mztQR8wf1yQSSUITpoirvMCxaiDFLsa2VPAlIrrEge9375bmbs3p5KoLETGeeTuiYl+
yBI4QGYX029B3uZpSe98CSceQ8LZS8jqNuyRFaSdpPtOyW9sUu8dgcZ0OQ5aAoUlgXRtJFIMJxJV
eLu0bAjITog80spoHyXy7FQkC+NWop1FJoaYoGKXwQB7lRLPNMzhMUIx0/rpbapgO8K36gIELXzp
eflBIB9DWZzn4A884o7RJqeGdisgaHi5ejczLQeInSdP7Eitle/mT1GCbhq53uyoN9n7r5aIvqSn
o42zdqQuITTKGJ0Upvc70VgeYLXNdJBO7EMujCY/tb6WcPch8NW6YIqaLncdESJpbrhb/B/fuP3O
LcwIu23fxyjcNk50yJt223nh1m7sNzNvI/QswDK0lNu5k/7FSca3OcTO7utq148eBiEdy64wT9XU
3w3w1Fd1MX0q2dl3dc6vsWtUuUpmksQN/ZAxXyRtj8hco3lV7u+h7GG8dU61TgFQtg48pxphNwvt
+hanqtmVlXmzVfOVELOMZBkvfym58ZadzsTuk/YsJObGZlA0ZtpZaxvKUZNiwsu7HUgtYn2a5HXW
9ddQTAllCW2IDb4wUs5uAttZ1OZb13cfCYG5pQnnUe8sEhzG7rNGZou0Kb0WaXfQwuzVKNxlZi9A
yigqps7bTYa+1cv0AongDvMa7sNUvraZzicwpi0ju4NJ4sxokQ9ZF58cWR+TS5/dLxEwCJfW+qJQ
bBE4JrE4E9pHrM50qBH3K4SSpjPvyT37jZXs6Nh0ChlWpQr1upJMqN1U1rAgdXxRyTXRAW8lsXmp
NDScGYpfZuYHf9Dv/CbdzW79CaXk2xR08xNzDfOoTVMUpOSguPZz6uvDSqU+SuWU5tI6TGF1oAfl
Ia2SjSnLIzgeCirBD09706LfU5MeRJke6wZab9cBQIMQ20GHKGBite24yZR3NSAFqbxC3zwBapb9
pm76qybMBwehd4H6s2j9t1AiiOpavpvEf8NC9j6xTIxwLY9EMaJe8TdOnXMqN79CcoyacZcx8jMq
8TmIgedAL48knb15sj/FMt9WSn9KOeZ8gyepd9S2NAbm5w1Yn7xbeth9xVm2kl516I44nQ8Eha+N
xN4Z49ZGWnfwHcUWPb7nZ9cW4BOl2TAzAA7jjRkOxfLN7ACHANAND3hsrx6DONvUizWgwF0oftci
Zmf6k8nh0EXDFutXSLPY0cGg3px7YugrgzQew31q7OaBt8JftUitZxCavvI3FWy/FM2u7c7HWWPl
JZ2pp6+2HrVcu6DBOyosZpBv907hH8aheB1cWDedWb0miiZTeiWvWTlgNDTzF7Pu383l8MrlwtSU
CKyzqDu7nfXUxS0LYR++ZLgWXf+dk4xDZgnvIR1qzo0JixsiVbsYP66a3uwZBR0g0mySlCAAV2w1
x7yLcUFEVbcxdZ4gkxNziVwc+/vBUB10j+G+sYogLsC3GQsppxvFr8ELvywcsb6Zf8fJ9EJNQPuY
hzj2U9IHBCJdjlY1GQRi1NocKFIHV5nIv/TJsjed079btnmpe9h5+VRhM9RdRkUMnoz5WJUe2tFM
fHMt4uKNtwzVD934q8lhtpXI8BEaGhu/LB4ic8YQtxAUiZ6i0VlrFXcIphtixQt132JUXKmofJQK
DWTaX5yZxARD3ymc5Lhe9gzKMGJn9/XgX9nd0tWNcb0Beh3IGYheiNcnnUD4RukEjnTCeOJFeDPE
fqxNjOn8HbC5vc+MX1bc4Fk3BGSFwku+EuLH4jF5crX+5g9REDNSLUJ5b8feZjTKL334icAoaBAF
IlM9Fs0cHlrduYtMSJqE/z7MRG3PMn5kUfCWkqSDThvno/0q5uSNj3xWYniLymJnlsNnxh9GmBLe
6W0/chvRL0/Gfcncz3FGVqsL/apAfh1r8YNqgH3mpRBBng6AGN2UNwSJSYt6r0nd39w6BIhQho2I
/VZljv8vi17NpBrZj0FStMcJtQVf5CzUq1FX73YBORJE8tLGg1awem09sU6W8W+3sO/IrOcdtwwU
y/Kh96GmmnOAqfEc1cmebemrVNpHP1kvJQBGdsC7bh5fRjbuU8KRGtoMp9tCozctEwwgNGObNpNc
3S2giViAyiIKeVr8j3PUwkL+nFncUXuZgctmre5AEPgek/WwCvyQRopIwxsMBPT3ocPPOWFQmSD7
MNjxBWlZ3pmjcWNl/VBo9qfVaA/sH7/rnHa6GZmOpMs6DRbMjio+fXLxh++UUwWFNV7s0dm6HMGF
ZwRuQ6w6afU95FiHWatARKniZx9cL0MReS1Kl9Is5lsQ2LwZoBq7iDW0ZBqSdva9CQeX6mezGJom
ZABtkgVRX7xWvr8xJv0+89CFOBj8OVEZ9i2+We8501q48eNT3SDbHmumPeZDqXroz0QFrixm8OiN
yD/TTPfIUEUGY6/hKTOqdedpv60c9G4D05IlwGl0QmOtLfAzJ2ufCsVgKRoFx2akwyPX2QP5T5p4
M7PKCRqa+jav4QgZ0y0cw4PVJvCUp+7q+rXYdNBhWRiVFlxmG2e9VLsMjA/isJEeeHbWtvyZVXXE
7XkQRHutaKFYZ5eutZIzrtmiqR7q1N1glduFVWytJke/n4W5tYePENatxRC3K2sm7/O8d6z+meoo
2Rhy4slsaMxdZ1MkJrYsTiHBhKkMGfKMWOu0Xp5yFy1D0u3DvNn6ZXOstRZVtcIRz1F7pzX1W1Kn
GLHjGY+24ew0C+E95JSPNrV3ZY96BTt2kLnic6ojZ5XGPvr6bFugIBYK5GRNlktE/nvkOL8wNGwK
VR/UkJ7RYx818AJhCGPew0hi+/VbO8Znqj9yHaBHaZq+JhUb4jZjdjJ2q83cMx52U9YW8gl3FOF5
srxEaIG0xuev8+ejGckcZW37OHkdcQTGuU3rDWEll5BUoaEs3uDsAYsNYezbr26kBYUw7u1Z3FdT
uid07eQY/X2EkKbWp1PrpRfTT57tYkbGW19iVVzTlnCaujMutdceRRv+JLX7lFb6VSoVHtN+Ovei
vg/rULI941OP097upqMbdRc77n+heAJSbAz3+sLGWE5SNLFWqV9VZOz4JSF9iRjooOtdTE0Ne/Ma
+WttMZZsfuuKczxqrLM/JIyP2VnY/nDNM22vDxqrufRFSfvBn9SPsJwjcCsXOTJG+iLeOxmAtDZ1
7jRP/mhLnZBi+fdgnPmLmr8rMfUV1WH2qRjMCkPHZDCqZCsFqgeYXc1pKZx+r1k3fZw+nOxXHwpg
2Ki0TKcmPZF9DofkMaRRtub8hV0pha/Lc9GhEGrgF5Ztw7S0+iBs+OAnIAUoB3BbDdqnzibut4ib
L7l8vR1OiMxj7sMkESc3Py036R6qLPo1Gf5FWbp3Wh5qqM55YDkojyoRQ+KKAQj6BC7V5q3yC2zs
Caqm3DwUDZBfbWDmn84cB8n8ay4ElZQZc7N6yM2naFU32cLkyNS5StFtma2sMLS2hEkR5TOMJ8ds
viqy0/yseiwyin8eZ6bYnIArPy3iTaEBy5XVc64zLS9tc+OF8tDja8T0yIayQx5k4CJNOx+PnI6Z
aukMI/UcG1gVjI6wR/Cs4RD/Dj1+av5Etl7b2WwR0tZ6zuwR2Rg2U55qxEhTwkqV0GAtsFr7qZQS
7Bjpjys5at7Jx8+0kzN2rHroL31d7Tv2GYANQ2wgUf4rdIwtYtsnIobu/cq9zSLZ5RUWNMz0qzkd
mETYrLUljtMUstFJm8ZfUkd84/hflm6B9pFxj50Dz6xLc9PW9bEdAPtJ9WPrTL05IqVsF3GI+wL1
XjvqWUrACTYMgp8wfRruquv5Cc9lxLaq13bdyP8v9Ca/+CXTpfY7It2Jt5Xaigx4/vDikiX7lOig
+FKNA0TBhFwEO0WdqOEYosE9WB4hgE6KQjJHpD4V18HSXhLXepBycewkHO/tt97U09EBzejY9haL
1tIbUi118MjA25LBmT8XBBOxbCxJP/Niyub+m8rhUId+GbQU7pKJ50hbsdYayj/XhBSn7UnpBrqs
jSgBpyvhnGvLMh57KCZkz1TB3KIm75aQmnJexcxIYkLstYo2q2q22aC/GwWfK7YxTFtJMwUeQt2t
nGMbkyULCL6nnWGLx9xn/Yx4KvV+kp58LzM8CoEzwWToMCYNhaMxrUJLf3EivNV9i7RAVaQ/lMaV
o2gx71bZ75AmrCoBxlBYWOtUQ8FrifsB21bljk9Oh4GjGsJPfUpwWJrmg9khhZ2M+OpoLn2NVny2
wlkvgkwRk6gYplnAvzjrYdHl+n118i0BrCnhO627cSE251ng9yqwe0GO/NzwRBWgVpuvjnWX8JYV
z+DXAC/st0Z+TGb5zJH5VKbapnGbx1C338v5O41ibYM89q0s5r0RuthLf9tm816NR3uIuVJ2AtXo
wLQpSXAz4/uGYM4kP9YvujBXtXEZeL9tzLYekaVk6sn2QZhHp7uH66jP11bfSWfXVB8muNIif0BR
QZmxCQEzqfzLn2aC5l3gF82qgIk0wb7KjI/YJIdER/MJ4bRgVN6RLTB81yRpz1nZrP4zTf5TSrRM
c/+Vjmj/Q/x32Xz/00DZ+PMj/xwo60RA24sZAGCwMBEhe+RL/w1BjEYfj8wyM3YIuNIX4dL/KIl0
jxm0r7uugRvg70OgF0Kdb/u6iQTIgM3wb4VA2/YyMC6zia5j0T4hZnLwKUB5gLugY2fw/xE114RF
UcYtrmSqNd6hipQYGJntwIqcM3EVjS0iQ8VaL5nD3xNkzaaJn4eFtAlxk7cy2poLhFMsOM7cEdBO
FRJZnnowahg/rQXfOS4gz3lBeo5TqljhkQuy7ntPrGxR+UEPBXRMOTY1zKO7zjZOSOHkdmzp/XH6
juclLqNWxoMNVzSDL1oR5OQvwFHlIl8euS+JudJJpkKVAp00LmbiT+GVipoY1oLFmdV0z9OCNO1g
m2aROrXsQ+2FeWrO+w4GqpbLU+XJ+wEYmuezesmq8gNd9Ezh4D/A8OIkFR7Jruazpk2YIiqGUXx/
9tqIh3yPkUdeuwXKai54Vj9hRkEeCIrAEVy9GiFs4RrfRoOX7TQtCXdl5mym0t8NTXyTpCXlxfjh
hR5UmpQ2sqwROCB4buN810XdW5hj4DcQepjMo2HWA7mMVkrr14xcM0RBrXcvBIsr3UwSSjSPScPI
NCHhYllD3483oxPpwQwSedW4nc9mi21BlnAeNELsK3vcqu4OcnxQaf3WzYeXqO2fqtDez/Z08ehU
tDz/wtYGvX3YEmq8cwy07x13dIX02otZrs6nNGs2Q258DJW7Hnz9zuUUhlFfb+Cgn0hbCXKRH+Me
ui2VlNd4O4X6A+bArY/GSz+brC37cMO4FeSBdfRiRlGzuy4F972tI9ZPxls7lSS64IpM+2KpyF97
/OI4sfrDQO6g5/aUiMYuXvghGRMTbpSDK9heYvPd9Bi3Kl39yCZJDk5mfguz3Q69w6GMOreZoseE
3BaLzXkcT09pM+xMshSgOeV71bTWqhwJZ5SsSLJE4lgffBAc/ABhE00I43UwtLGogiZzLhRsZH9k
mkPjPt2zWbkarTygdhiDeBTsQ7X+qszkgwcKnmIdLiofvvze0R8kbynFKOzjynI3em5TRVRFoBcO
6ZItSj8Zhs1zaNXa2nBEcmfXqGqxFXhrdCrtD6sraG/S9Nly1H6LdkH/ll2fb5IOymIeP87kP1Yj
ciFTRNNGzik2ZobTxkD3XA+MtSfzalVwmVhd870ykGTYtbIq/cKE5VDp6DGWjJKpjs2j3dKHxhwW
H3mkUJ4kPbzblodh8tTrHOKZa/iFaDQMK2GpdzgHTZAO3Vubs5SZJPPo1vvQTR4QclaXtNs1w+CD
vlQdEeYOtH85YT8Nke+1t8lhthhpAQw2AjLeWyiSsoPjlMAK/WGf2R2JK35AUi1foDuhRBHNtSEo
iJJUz3Cap94KIChsxjpBqQT2zRwL8MWF9V5K+8obyLcaUUw7AKoHdjXoxsXGy60XogpQfKFwARms
7vXCOwyNuhKbRn9s+k9CNvYaqPCGo55WeJwVxvixWVUTC2rqyqvBqjdx6WitMWacaG8NqiQNTGMb
RxdvnmlBUUKM07sTdvdJx30vO5ZE2SPo4G2sTRc5J7/KWaCQZ5/mxf1Fm80UXPV8mmHDQptiXtWW
j43rzThoFGFP1XfYKaI1iM/Y856R4tKzlwHkEgKiwfd0mufq2KmUrtk7dZZ54riinx3ML+kk01o5
griL6VaHybjRQ0XrGsWBpaP1TrwU94H209rENvu18zjZEA5jZ/o0J6mzJcuOrm8H1sTRbBDPMmfg
vcOYw5NK0FyL1HwbzfqqanFNVP8+dOXFTJ0e3V1xIrotWbv2bKzjRBABY9O0RZX10+nxLZnp1+fW
vmAL/XBimhiHQaXQzCB2nYuj/LvO6Dtg3t5tMswLIzjibCaxiSfoXKYBuLLWGEgO/d7kUt736dLm
6vqb8NOvuTdXpt0eYpWObN1KcOiq2k5+GpSR023bCp6fyuxXZyCVveuSfVnE76SJPUqSQzHsHKXF
EKme9fFQZfmlHqxqK2Pjnj97hBjJvSELRGHtkG+M6ocfz2M7h80WFYva1EyIzHnYlxNjFaPoX+vR
+xpCjzDsjk2CkXBPVSyyfF2s/cjCRN2X90mEWmAyrN0gQA+6MzrDGtv7mNJseRmyWAsxXY/WD543
47XBegeJuUWg+txDDZ2Wv67PFs8bfil+30A59fGD5fXRrLWnwkP105ITvfFmMW4S9ptK4ddzJyED
f2C4Bes+gn3dEFu1qaz21Okh5YINhEDOagGK8h7iXnoahbYt6Sdzi2veRZUR1gDbo2nbePJFSx3m
Rfqhi83bjITSm2GKIkBuvPCl9vQnJ5Mvi/9NyhAqm/vpRIPO1TiAJxTFtAg8b7VwHl1wLWPZPkZD
HMJn90+wqTelg1OnZh/VhXW/mvNftmlzcitvqywT3nSK6brfG1VLg/SYyGutzEMSHWWXnkli5sHo
ZRWETFrHKhpWBeooLiR/TXIhLCciIKsBYGTh3SpX3GfktncWQLpKoe8ktuimtQn9lkKdVP5Yk/q2
EJ6tuzr5tGTJKKL1gyLpPseMxe9/avE/anES2hf/6v8/SDZo25/x7xX9//0Rf9bgRHZANjMYoXrU
0sK3/l7Mv0g2YJvpOoU0NbBjICH5uxocscdSvfMPoZt8DX9VdVCD6yDTXMzplmWatv/vqDrgS/8/
anB40xaaDlNQ0/9DDV5KMWQ4GUd0QLG2NwctfOF26qO1IaJ+Z0j3W0ZErdEoutkTnBsITOzJpNPJ
u2TUGfmEVnqVYXohrhX3le3c9MT+8PIWIHl0LktwIoVcd1nxqOLkrDvVpyvgfqY1+uhmfK4oY0aj
PhNveJtNgGdenL8xlgNGm2bGThl420vlMDIvmtuYhzhprKBmDLap8S2y5tFwjn4QejOvI7gbgGQt
ju94G4ZaT5DAnEHY914zq/gCQ52dSlLd6VrNZ6eWpaTA+m2pSlur1COtPc+5OWAJkArolkezI5UT
89FXmg+ES48RM602NgLqEHL1iDQroVS3UflZaNBoYbQFQuTvxTR/9Ea0pyR6tBrEbon6Iz0MMGV8
xrpPrueQSrRr7bOrDAZ27i0zo/u+TS/gXau9SxTFblTzW57+9DkzIl09u/BN7AmeZOzFj4N0AeL0
pGEZjDME3sgVk4IXH5SU1WEmdASQelomUrnbbAvWI6D/+9U7iBXj/2LvzHZkN7Jk+yv9AxRIOp1O
vsbAmDIiI+fhhciR8zzz6++ihKouoW83UO/1IgiSzlGeTAbdt22zZTr5VSsktGl7Zq4dsQxwJE6n
Eob/plMJZvdQiCM9HrdOmVK5SQyM1/VWZEV59Iup2pkDU5XhIKx0yYs2ZuQJsaQk9H/R0gegQ3j0
fR4yhO7BsS58G1cz3zslovyls7TSG6Q6Eiv5qpNBYzhoe3BI6upE44HfkG8pGLCVmPoDVE/KTFPo
4TSe5bB4iAVkCTAE8d3I3qM/+OL3zGNdDTaqnuwBiFtSnRJJBegQfVpRjT9bbcsQ6IrOfDISDLeD
+I5z5zaV0H0yG4wyzm59KnHYhvExTJJfe3RO/HR2obmwo6r0kpq+u5oicdOTv2OVK5/61DF3GKD7
Q9U2A7d96yfug3oXOfXKXzhoNNU/OmHEQsG+dqkJos2ab+n+ZlOIImuZxh1k6WkfhjgGhXElLvgd
NV2/8ekv5qHNPhnpSZV2dG4Ok/+dJXV/ZNkGOanIfzv3z0TLcBFxsmY25pKnDbtWV69GN1B/0Fya
vppJerGFS1xt5wa44MVA13AG7rymkoO8J4ZVsyBeor8K+tSrRmhkbjSARj77tYAuzrpYCA/+DgzU
2ikxGVcWnnfZVW9BrMp1JJdKWANiYTVGaO1WjRl7GB9iY746/IcD+8NVXYur6xghpAlkMxZcm2WD
gP5IFZ3Q7mL6bTvLf9KJ6LCXzOqNLqbdmBi04UQ3rMnB6ta4VUJa8ubLOBHEbKN2L6fyaY74Zk4U
vWRZ/lUqAspR6nhGEZyNbt4nhUVre06tIzZwifuxsT03jl58bbBWIzRjWARsn+Edg1O1+WdpNbCp
hIxlQgbJgvh3DJYEY+THPRDoNEK7dNtvBXXjCEJSA/c2gdDIzS8CmQKlvqBGQpYcxKFxLsIs2voR
0dnK5mOdjQLItYsiPJE0mGV4I8phvBcq+k3iKV6DL8eslSWsyBP73KX9uM1aa/BCppxbw80ZPiaK
kSUmYccBxGdmkq8/d9zopuzy5nEYhptR1+h6KGn46UlvNpWYV1QyXVUgt7mqf9JZfIA53k72tI+c
8baY3asMm0c7cI999Z1pNqwEja6RmOhLknHNxRM/5/1zwvPsJDCATTo7p7a/xaJCkNPGLWKtfN88
UUF00LRxV+uU8Tkd9ww3rrZlQMeMPRyn0fl1ans3N8Ln9m8eeD2cHMi4iCADNRvzyLYMR3k1a6cx
19ZDlZ5ngxtTpvFOa91bo9N5FOL7ZHrlrXrEjLTiDN2m2m8/YeYvbfscJ6x5u94Cx5Nq5R1Nq/cJ
1+0T03SLUmPLaeOyUEtwrkW82Yn8QyyaoctZDQM8wHrjNcaNuZISe4ie/1KcmGxL+CkrpcaHsmPf
J80XGQc7eBFrjTrdEr2fzf+xS/8UrV+pkho2sfGFFWgGGI8WXdEqnE9v04APpFfmJ2bKl6zVKMdT
d4NCmuChReYCt492DsV6RZpz2xTxY5CCpcB7NTE1nEr5nZt1tgsL/NMJ59dWxuPOCKaJNQSYI+D1
eu7NYTvfhOjFa4ifxmnsqt+Kzj4vzWm2csLkmumuN+QuUWi65VeZ371bNB9EsqOSz9rMBVjkrsgf
/U7H7RbtzaB9iW33W1n9A/v2DoJMeXFy6q4LgKJmRo10OMAFMxgXoCYqbwoUF/6AnadBhee6ENVW
ziPaF4tzqUUPnY9knXTpLu7YuWMrOJIyfgtb84nIPvmuaT4OGjy5oGPK05hgUSzYowMp4C8L7jGk
O9MlQO847wF/JnoyNbKqQDVb2YzHbgh+XHwltq8fa+xdpPDzfd3HXNp9bul6fAucbO32zm8Ujc8a
nodGo5/TEMPj3E+nFnvpRjQlBEkcSUv9hEE/ed7ho8wCezMk04Fm2eMomQS6kVxT1clTyWrSqOgW
kgTb0pSuofZY9iMs42wbVPCgJoGrWo9I/46gDUM2x7RcjaDR/P6SB1guXPscAvsTbX7G6XVL5VTS
zCNcY7yb1AgTqWJNn+YbDoiGN5i7d6P6HNHP3kQ0bJXkH03qPEVNt7mYH7NI4pUgWjFSkBN01uLF
K1463/YS9TFYioja/FDU/DDFND2avbMTNUgLJz2NTiuWoelXL8e9zyHe44AFvvohF99Dwou9DUkt
dbZ2rmF3FAEXiqozb/Io2mbd9NO1+WMOpcChtiKPiCqq/r1kzMHX8+m20dnEopSM8R2ArJ72D3rS
rO7WTbp76HZnnXvK0LMC5pS3OT9XVWCxqOl4LO0Z1qvLJ2+NR/ViimHbWyVL0woqqiY/RSle44z6
2aQhyVXO3YoCx03QAOTDnGdlwWs1j17gkmgoWDNG7CUa69d2SzhYKYKyGe2Qjz2H9TJQvtsGS1hm
dze6lTzlPO/wo7tHhc9qqyf5C9ZAMkpu+JY3xtYNq9uhrp9En7y00oHXCUGwsqqfjOIF8tTRfs7V
W8F/ugvxZ4pq+PHHd3jzvMY1vhk0W699339E110H8CUIzemkg8wZLSsgphB4Jfo1GZpmHbnRB5bT
x9DW65vC9f29P2qbMW5v/ADyN0qVsdFV/ogh7H0ya4SZId/RNTic4kiZJMOj6pYGBIot6lzzNIgE
zbJI08cfp1aL/SfxrC4gd2txnogwfXaq4BjISa4qxz/69jxe9Sa4m1s9XMfR+FoMA9N4aWbEKSea
siznVZgMzKVOCyDLprrPvE6hCoeV4Vmy3jDARhvqMnk7pHs5l7AtnQdX0tM9uw9KOg/jojk2SO+g
AiS+5Dx8p3Ab4g8KJefQuNURLR0BKgERc1jUTNqu6ShG4IQBX267RfNsF/UzX3TQkbAtFWtAjA37
fQh0FgqLaqqV6d5cdNSGWuAQYXWADxMtQqvPYwJYAW8gep69ZjfvSVRZA/PooUCn7dFrO5vMo42C
m6PkytQ8RVVkk70wdk3bHvrlD8Cdu11EYAs1WCyycOoanD+Fh2n2oc2awzAR+mT0A/vrbqwWmQOF
mYYKf4OB8qHDBUXr2EMcNweFJu27NnIZGnWaHgs0a0MD2MF7fWMvajaqdr+o2wZoXdTuENV7QvDM
J/9GoIYDMFzXqON+03tEHcGnx58u6nlvD1egNEtP4KNw2mdXcs8sJwytJ2MeYNYZ+2wR460E357m
ljyTqYPbAD/qdm7xuuBBoJMZzyvXI8R9x0LApEIPrdEInUutW+m2YxsAyxvlkv0At4bbkH2Br9zn
cK5edTvZtQtAZc54T2mtx7KFnyc7B5flQM8OYvKJzbKTmHEX74LeSOnxYWGhltVF00wPMR10eNRi
j9T3Y2cUyP+V/G3oq4MVuYd/eNcN4UXLP0VsjPu5j19beu5oMtsU9N65kcTHiFOGM5xSPAhvxbak
J6/VqLOnN28atTsE//ZgKCr1KomtKaRlTwdojfP3V5HbDFVLLAZnZsLlA4j9bVuMxx7yqSxNFis0
+GmksviTZ0dN0VESOtT8RfT9zTbEWb4Jq4EmQMHWln9WGPMHh++4iuNwCakFB77z+bFY6gQ5bqkF
YkO+0qEVpx1skdqiYiEL7iOyhgalhIHpXtqlpVBf+grnpbnQzZAwMRiLnzILzTdjaRozHfxe8593
1IrBbc7T19xxrrltQTeZlBfL9BFTBJr2eEbTPVT1tMsi/9X1w31icxHilVVIpN0FxtLPK4NKRhvy
oKFPKEq+jWfTOUZBQEN9QE5jKvny2s7i3sq2gxFVmSa9zTYun5gZdpFDKXoyAtJ3KkmuZcf332+X
y2py76LoryJNvGEAoBwvtO6LwHgg6wqf1jbfmyhqcIBK6z9ppPYvzcpQ/7dm9dB+/P5/98fir1/5
l3alITQ5ckFRSAczBcvgf66PzT+oB1OIUzqvAVO5LJb/IVwRVTJt04BAoXBS6e7fMHPsoU1hw7T4
C0Xx7whXhu78D+VKCcNlcYwURlea+T+w/TTF2nGXmbzCNZY6jnvfDfuAu4i8d/IgWM+VDUCU6pJS
1s+mE9sbfUQ0P/UvTOI4oXqeweqhiFyy+ICyAzjPWXodTJyQfrx3LYNYZ0Od3rKhRaaVpUCst1rS
6dqq75qHJo8/UxOic/6TLdpJSsqFMXPb6YmHUQyiUbIBbNVR7reKh6lhk11j64+GlQVESTTrtm1I
CL9xnMaK/lsioYn7Kl7AGJ0TU1zScfhOw5kLsPudWTld62Rk6HUM2hu9PdM0QvjAyrakuk2A5wMq
yRduKkg1sLtxio4QtLNkZwW1N1t4CPOC64+4kCgMxo2skOc2gTFz4gimb9BcMOQoWW15i3f4lFXg
XBpgAinL7M9JsDafezoeO6KmBLB+XNb0NDd6uhX81B3csgZHFW77oQ7uets9a3Z/8OMZ13ZA90dr
s8PKdn0HC7rSoxuJtLCS9nsDXFPdJPl9pjGbbBOqCAKuv3F2ZF5nh2Qdm3Y468kCCEjeXe2xtlnL
6eVDsJcFIZuKppNc9J+OYR1LBKh5VkT6UfsphpnH12QUh8p8V5GD5HVXOz+51nvu3G7rnS7chyyQ
12kkAzYU/EjoXOwCqm+7ypu6hVAC0SHVV3DVXyPg81GR8MqrfhIjWIAEB8fRr+3UP4u2/nCbiusq
IeO6a26zungTebVp5q7YxaZzWxTOtrRTkj5sBYzpUs/FC2bp7aCRT782t5SCZ49OsacM7KphQ/gA
DtIOh9LfT5nHAo3LQtZsRmC9N8VbCycD9YrV2zeYAr2/ZpQh+Kc22XaPXU1qOCTXdM7t/JqY7WWO
r9K9KUOxbe3kvaV9ZdMRNVgZFZYo7OmqXxb1Lr2doX9iNI0PRgoTglhRVGg/zPKwk1DkgpCf4Uuf
L7TRDddMlhtkm25hVQUwGj4oqpTT0aqjfTYfQmcvegqN7ekqp4tdOhvNqfH+tfor8ScV47DWjDMG
RwJhOqd+dxTcduZCetmY3pVuu1UQYVcstSlaIEps9J7tBzXe/VWr93eZuDNr2H66p/XORRbzfdIm
zL2+CcddbbsaKAtb4nUdzoesxfdrZl8jS82Uggg6i7XiBgkOfq4dD3gquPakKZkFP4oOrZEkXsND
NBbBU6dC4lPiY/HakTonxwGp+aWKcrgy/mNmZdcs1nc0vrHVLex9W5x4vveJRnTLAdi9ClFFVgak
l2E6UF/nbhCNlReF+sU3re+ezNBNr3L7w4xdxB/5btX9OsTFSzPwVxTV9ykpH9c3r2ZHOBCW/as1
0MdVtlSLlnnor/sgumSx1HZxrr6hmC2NHvY5Y0/lDwwA+u/M0p6cdXPP2crtQzdONn75w5x1MP71
l4TLgQuOxmH1PM8EhVIKeCzyI3gQlolb5xaRym5ZJ/NS1Ks98tIvHweNE5klfxporLpNk+2zSlhr
jcF9WvBZGfzFwmnHmPqbE5hs4uNlgVMl1jdJbd1BIN5Rj7Xq8iw4hUb+ETbdUS21Rf1SYGRJzfOZ
HlqdpZ1Nf71TfbdLnT3687fvu8eGhSY28sPEhhUj0KmtBZcZpzhrVIbl8sEhGIpp4E7vKmwNIa82
vnQCGQleBPAEFTmX3MQoGzzoQnxq9kId1ukTIHFL3W+jH0cWi3x14tC75g8A+DWCeZt3N42O/iWO
zNGehSW4AAshxbiv+N+HlURGqX7HtjvmRLhz8170ZJ6mJsA5gdkjNBhNyruJrgopb6O5X5cEK2v+
5J09eV3GvOlqX0ieuwHUBTh7Zm59I4g64uQh+TVF1Z01EBoZEyfetRO1Z5ZOTRS0jq9JtteZOKMu
QGuH+t7NQkJ2vN+qfpu0PT2RcX8XAzfspwgojKBpIKK/MXzn48Bauu8Q1PBdTsPOSs3bgayn3xi0
3zi2l6bdm4LvRtMylzL0+q+AhMPKHiC/2e05NBjxC3VjKOOk+jxaZSU5kMQ658381ivILEEBYYY+
d98lrKbIROFEvonpNM91dLwWWJooH5WWvdLrxJt8AJEx+wBBw4DHus5GNG6fZlFa1YhXXARZG63Q
j4r/DgQolpoQYH+u5iuCyTkvbfZG1NKnzXON3tDmLn/PyDHGHpB/rxLIGRMulLLYtKI7jNL/tHNq
TTTtGPSJZ8/VW6Kal6Yo3ppc7AaM3KLuNkiTwP2JlSQkglHgacUtmu+5qj7zQd6WdnnxLfzOQ+Pe
G+5wZkJeDgzrm+UHZYPZ5NFpTOaw6ajtah8IdEA4rL1c6g9JrfZm0+yNsToXnHd6I2/jEgBHWuJ9
I0Xj4vy2ajzAtVn/TC4VVmF4z0m2sxjEzLq9OpbcTbb5Kn3+x721TTv3qPcVlTLpjR5be300PJva
F0gWe1zNh2ABUg6FTdlp5VWN/WrZtTc6/iUhxueU2tOEAYYsYbYJrPKG8xxHiXIZI0NsUdbtZODH
wwbGa22I35U5tTt49T/L6oc75KvJiy4TjNMlb+Ha6u8DUW5iP4b3BOKijs5LCV4i6ETNmj3GpzMy
1q8Qwyezz7MyWig0/sTsWPh7pwjxl2Nd3eHoQ+qqwluLWPCqdgXecNaPmbgP2vo9xgbn1fh4obqD
HpoWPEY3PVj6lG20gHSdautr0RbTjtPh2hT5N9U7+7BynobMJLhK7FiG7Snv4gtf2G/QqEuhQ0Yp
xEMTNAcZ4dI10PLtqqO2E+UwDvVjQ4CDTokJdlO9K0W4Nqz2wgO6n1pFf9ySQ55AmfPIl761J1hO
XoT7SGmugxZJBGRNMapHjW+cJi794mnPrK2bxo94/7ZANve8hg5RVpWE474croNzkjJuV8Nu1kLi
QiUftY4yx40p8CfqEa/hiFS2raJDbal1zUcptFHYEfAI+WHExd77CoM9apgpYSy/Af7hs0pZixDj
fULXrFUX/d7SFSL8TGirTrlPVkbHdbCug3NScpgWJMNwbCP08PSG2b0ZprSz+ueFbF6PH7aEV0EQ
i9spy1PunDZlj9wyylJaG150yybSxeos41uVU41QZYBpJhrNAxtrhJQnodr7eeZGQP/46EdIuZZ4
UsFwqoD5DBh44H99Nl2w0/X0LW4vdVH94AtBTUc0m8ubJLQ3gsRjH83nlIjeogTZ2OWDRDtVdMTD
ZR0YqLtfWoD3XTd7Wa6+ZEzESnJwGuNwMNwq3GBiOkf8tqFfWpwvYEhUV5wbFXxGTqbQLoqFE1zQ
PAjAAdB0AgQKL49fQntzJQcoZhuMUg2b5PnXtfjICQzTjnF2WnXHaobnM4XqP0A/tgv/TSr6YgGb
FSlSjNY5VLCm10ob99jAYXuN3JWXNREbWKISGt9z+iKLX3tiE1ln9UJqotl0kDeEWs698ZXHONdN
h+SraK4Vc3ZBE5XtqFcRDnd0G61io9vIst5V+q9JGnIFVmAtCp7rwQ3wnoXPvdu3Zz3WDiHlwTqs
lk2C1JEP80PcfrbIz3HJgq+9ZlPIujtYp938zeW23E4kMoclmZkNioVtebZDEMqC9GZjd29JNMuN
jDA7mcAB4yXqOUzErQKHiygpUEnFUL3EQsMlIGpb/bNPYjRYpDkSpB1JUrnoIFMzYi8Q2dbvuksh
ynYrzAYlJPMg/CJuyqeh5lQgpzrz8RZLbhVzVUKOVR/mw1xyh9HNe2nw+jSWyKtcwq+qIwabLoFY
36y/aziqHUnZ0GxPNsnZhARtqxEh6fxC82a9b9jw8AcKy2e8pf2K3i8Ooz/DuHFDoA7/Dv1SL5K8
7uTP+478rlnWxzhn6Uau122Ay+U+ESKLzG/j1vdwdzcl9nktpFmomO/CrubDJ+tbs5OPU8m1M+tL
boVluNPrgPGz5HuVNf7eAnYw6vSXlfE+s2ty6tqR7VUXu1uxNKIshOuxeDfU8OpGhsfNAptXdCd7
mpCD9hZf4VUteGEgWG7gnMfC5rZhSEZXlgFYolK7uGl7AnllTB4lQPpOZv3LNOGvuoV+Jdd4Ymm9
bdv6Xh+spXKHjfCYkNhYNkLQ8uxWv6/lEltM97Y7b2xKezJux5Z0n+CqPlKOSnCrsKNHc6EgJCbN
K2ARYvAIBXOCtfASbJvfyFwYCp2o3tuFqsB3EDrrQlrQw/wBGhIAb6Jl03hK/mQyLHSGMsYNNS3E
BgKUJAkjWHvAHIZA6ZDBsmYtsCIjM+Jjw9S1qXooEC3IFVYZPmzigFoGUBGSjO7eXOgR7sKRSDin
eT5pQlLRqVtYE+ZCnRg77lU6IIpupikPMIW5ECpgBu/5Yb+FC7uic76LhWUhgVoUC91C13pWPbwf
LTeyEIaj0KMcc+8uVIxx4WOouRYbPyjVSi70DB+MRtQ4qK4uRu1tnYzUJoHbIOdFr+wAgcMGxWEv
TA6Iz/flQumw3OFbm8JvU7VgKpXRQJJ2NomE6y0Iv6ghhzcBCGLVTdm1r/Af6Al97fA3ybv1xJaS
E3qL15lg01wnOYYBbhC2DYXlpmu/aS/TMDlcTXH8/MdI9pcoh40LAet/N5K9fFCp/EXzblT//M1P
9tcv/Kcmt0h0i2uM6UrHN/bfhjLjjyVCsWQ6DFvayHb/ospRmOkopDflsGlxltzGf/23nYyUiMCe
ZkiLf23Y/44q5ygws3+PdCiDr4u4ieUCMyLYwb//ly5NYruRMAruwUTVmpuinl+qyr2TOndf5Gbj
NPG1f8VWam2HsWOv3eS7NNePk+3nXp+QWWvCdy1Kb8MqfwoJEpwj2hLWAOnDs5NrF0IIOa/PAZaC
Fh0ySyAhQCxQ5nOxJInHWHl1sYgms3+PwOCJwn3K0ujMeHfFn8N02BYUB9cg1KyIaSj/IqgNsxos
36R+VTR8VvWYbWYAiqzHgIsYmnO2lB+dqLp4Ltpm3hdR9kK91YateHwDaOM+jFpeq8MPv/AHugUG
UfBrMqowaD77GfaIyJp+dI2wZ6t5VtAyeUOtIDCAdQ7qQMs/NWtKA+1zxZkrDFScmBhHP35M1kB6
7OIbx4aLVQQgGlKpTi/PMkHqwS7xQbL05T0UwLMj68PwZ/CZfVrQoV8+z7NNP01zp/fxrhne8n5H
M/SN9GcMufLc++RE/ObDFT9+9QJUDZvq2a3tt6Q0j0P/0dXEs4GghiXYBpuyLYzhtwHzGEXj28yF
lasJSJVJcB3pNQLHYr7gtj63A8O337GXTnPezFiAlMQ7EkjjzqdkaWXYv1MMFaWleAG+acEVNoRM
j6dhpuQ5jBFPAgiHgfo0Gv17cOdXZS4WcuhLK11yBy4GnEeELcNx5F36W1bOoR4UrLXcZoy3o++s
at/ImW5aBeqUITQ85yMRX3+hq9lFe2ND+NYASbHt7iASGYTeAg83wjrmAmFNxpPetVesz5jXWrkN
i8sEUgS8Qz7Wz0Chjn0Te+3i22AL19D/szKlDcak3zd6p7wpyq3vSVPnWZXlIfCbW30y3nGfQ/Qv
dfNTR6wdZEryffgyVPOrufUVgRuegSIipMXt41jTyigKGrLYKQV5vjBU3ks6RiMe96mchp+xUeKc
6W8CF3yAhDMMS+Nx2WZbkLrQvc0/G5GdZiEVpvQkB9Svun82J+OwcDbUytwa5dKrzJKLkRsf1CZp
bOh3+ANpYfapOAlcfT82DvEC4yZjADdobVZubKzsmfNSsBSjjAIaBh3PeKSPGeQWxhGkHABQORI1
+pekGlpREZ1SFW1G5q1DdbRK87NcuqRtQVVSOQIainS80OCH0wK9zJcKbpf21FBJXfbFzQgfe+Mv
bdVBrx4H6qvTZZsHziEwWa3GJfCgeOm6zkqXKxDiEvjfXYzYhBg1b0Lkp7Eie5HQqSvaMT4Ni0Yl
l0pvRKtkUa8abaR9ZFG0LMx/a39RuQjo/foF7OZF/yotAzMMkpiFi3JFUJ+rjCIbk88tCWzQiTZG
Au4VJcLahMCmJpS2fpHcIoauDBEuL5EvTa7xPRvpoSzLLX7Bj3wR8Go7vqQ8ResWHX4V2FW0LdD7
spqXFR1k1ySz7umQ3bu1/kunxRWpr5j5iQe8TbIHErr7ounWutWcALCqZDsy95WltsNNflNUCFFk
T52S7slJQLmMVUBDWH9WNZNhZ5B7t/pkQ5NUu07TwUusYN9zWahqC8U4/2QG+zIDvPewicRg73Pk
x+gx82YuI6XRwX8oqyej/Fp4xDSDrFXL+6vAfo5YMj3UVsb95IGgWdPG5wjMrs4bxEhBJjrtTnIj
180MC8V86oJ6P1fOZ5mLz17kxRbGOLbWunkdujryZjc9Nv54Z9jjVxpvbftZKhY2qqZYpfR859uK
0ZU1wLj0Bq5sQCpV0+3MJY1dZLwp7BiNfrhtmpPvHMzulIUY9WMsz9HoqXpasWZmg/Chx8UDtsiP
BpoPLUInn76ddcIggCbV3+mz2KbCPo5Wde6LalnYsLbkGQjXpKHvKp9n39DRowzC+/HYPuQ6+M3J
eihYh1BAkW/bGSdHO1f8pLijY52O9sWQ0G0nad5Ro70AnpyHvOnz3egsoTEjODiP+tLHEvGxA9x4
V+eHBAaCGF8ysR+iYtMV3w2nQ8Twqy2fMi6U9M/1uPfm7K1R+oMjC6poVrH1HQThLsRZZLLQNZ4q
uFzC3Ur4nrUkyEBoXTyNhnXbJv2+D1i5tEumSMndzCUvH/OHSceeRM/kyhczDe5lcQipO0tigSFc
W82c9ERNhpcY20lrMEG0T0FvskkYxt2kU3dMdYSrXlqTrpLgoGw2T0kXnETpNZIm4/IWTs1Ozu1z
EkG5KJZH1hHUtbszobSZhsZizo9LJ4XtyyOUhKucFfNvto1MfeeMdev1YXUp8zI49UXynGFnWTNN
o3lFy5Xf3XQ4VpxWA4qlEf2OQ/s0mca4dAjiVm9B5oh9laQPoeN/saY+FInYuY39AiSdFMpwAJZE
RHzgmcpNJlx7hhNcbGq9P7eWPGU89lZcpPdtbhCBntfGAASVhPXoCk8N2jHkHMm15InS4fuiMy4o
LHsqXK5oXPvCj57pVnpozfHbn+SlNM3TbEW3RTNsokzu0n46QLugRXKhK2h1sVtqW+dMEOLJOV/0
7AvDwY021r/4Bz5NqMrKyG4TYjqhMMxNuugfHJcs8QbnexhiKKVCeFbTPmYhuVso1+9yBIRb6OZX
RI3pOozFVtPLF7jpu3jUjuk0fU0RaqTqxq3r5KfQDjw+K6AblGfq8jerXVha/oXi9Akrl7LeMKcy
XfZJeazG5hIYn3n2gWict1do7wFAHS8I9XWBw+XSD3vwEjzmFdPpMceLM0SnyOI01HddAeGb1Gjl
wIko/Wm1/JSlUaytOkHLGUewVLQbxYW57aX2XFGv3MXRzVQU7+n4kzbZtnNoDKK61Ie/DUSkcsAe
QCvPVpm8TzoEv1d/ulBLCPefbUGv3hrhUJOJ/WaqsFjx/26WPhn8/T2RLCPOdhpJ2CAYemo+eA3l
lbWhRAYCmKv/xtSfbxKnOOR9f6pzE4ZeMhrY/SXKyHJttYsvvWUs5fJ8pE+9WzsDhnLti0HuDPjq
KZ+JObaFvY75uIchGmlxjrBdVtQ5kd7VP1Ci+F2m/LnEuWNOYNrTZHzKrS8LPapZlrMzaTOeVWGx
8IYJGyDjYYLUFvOyW76NRK/2htUAdNDfdbF4wYL4vh+GX9MHedMOmgcQ463E85lrv9QggE7Ahzm9
ENrrjwbNYzC9P4DrqbWjWWeJMdmoTEJaubyXTXIqZ/rGRTM/BG52B7F2M7BRrX08ndXM/hwWFi07
37pGp2rW0oXe5mPkTRmI7sSMnmKe1S1/1tyrl/rjEA9fYaWH0SI8ln4RoWHRoaR75oSi531+1pvy
oSBRsKta2opGthokPR/LRF1qtBXLKa4p3iRz0tp1Bj5mPYt+q5fKK1MUvMlqX+VQe7aRPqmqWTEI
c/IEza6DcHSvDPFCy+PSDP9oFdM2i7V9TpduDMJeC5fgZOigeBigU5r3JKUUOm24l5sStTW1HirS
EjX0d9Li5mxzLeTTGrINqDzzS7wVZf8Z9jWqPr+zkh0UN5qFV4ONjSYJen81AEAhlsHfjPd6KQnW
DopwRbQenD49mso6aY26C5wW/WGkiCEyDXBi/feUFQ+2i2iTp+HZzetNnA17OwIVrzqwP+yAefsb
wVH9VbzLMnfAtan5w7hux99oWE6SIH4OawaORW3SKKYPLPeq52/SzDZClvtQgSQLchJ94TNNaydq
r2OgozoIViM/4ooAp0W1KnU3izdDQiXhoT77iX2HYwN5JOYGFvk5rBCHH/1Mapa7BrkABVY+sL//
Iyj8M5kGoPd/FxROtMz8TUggysYv+EcwjcyGgPtgwF1BAJDM8X+xIfQ/WH5KAqi6Tp+MKRxpYfz5
h73H+IPEpIl/B8Fgcd4gafxDSND/cA0yaQRbhGM44t/LpZFm+5uQoFD4DKGbgpYlzg9gxHwR/yok
MCxUtDZDPzNxeKyMLljIBtFhipO3IAM6n/QZEMXEoeSvoOFBCasnvEsx2lDxJAZSpTtX9tu0DvtL
UsasbKcM4g/3XbnPoQDfA3bUseSytNrZ4OfqeZzPKlUvjTn9uGWx4hUF8QukXCn2QQmMIe8ikyOI
wz7uHvkmEGorfueOUyzLGvMM4eK35Ka6ZFOKoBbrmsz+WMeSq56Z7+2iMr3QtbdAVSusdqyNawNc
AxCfcO12429fTUygzCww7jQNB7dpvw5j84yzdt+xUWP4+B5dusfSDDM0rxjeQHYX/z/2zmw3diy9
0q9S8D3dm8Pm0LB9EXNIMSlCoeHcEJoO52FzJp++P2a5XM5qGLAvG+iLROaBUjpSKEjuf/1rfQtw
bXRI7ZBOmw6mjr2ZIy+pFR2JFeLKhlnQueskrnZjn3DMo4Te4pHtFUy84hx3Gj8J5dh2B1WsMsKe
5VZs71SNK6KGTURsWl2jhlCROVjOemRmgf/CNkEPceXVWnp2DF//NdkYCoyoSONlxOlnq/usYKrS
fwwUTLmagBszyV4nLmy6ZM1046NAuO+Z/YeOBEsi5nCdKDhKtnRRe165NvBHrFInewmM9oZHI9zN
oyZVhiSlXB6q/NwukEVLPQxdvDaA8A5OcEvj2FjWRHLauKAuZdqRW+c+zYpflI+idskk+QcWhPgV
Z2v20clxxAji5pxgw97ch1q0mkR/C3Hx132yQU4A9cASgkA0TqQuDp8l75tlmdAlI/Ij1EEsZpwc
Mz3eZLqGbZyZZyT71N7c2NjbuFE6g65d7qRuF9MRnnBEQm4lqYexozExsmfxfSjcepm3Fc0Wrv2Q
8sUWpcrAiQJ9XIRF8Mg8g90LT/nO6uhsE63kLPgcOcr7JDhGYgtHG5PkgRpMSjQAWaBzHLH2gkUc
AgXoo68uhEkxNBDDgIXtfRLCpOSiWmXGELIDNfbRyNai9p69prmABNiPuXiHJ3zWnNkEX+DuqYvo
JqfslsjslQrjd7emqcYL3UMhCHCQEwcZEizdCoJc2276+L0cJ35SCjTmRy6iwdRem9C4DEl67k2L
rdsINDoy2Ob249E34V9TiGC+VJw4LiGxmVXooP3Znc1bTSo/fTR6sv0jiFJdC3ZNS2dm7yxiw0z3
0kBNTOmsW3qIAX1DnQmQBnSu4TXKLLJWhWuCJHHcfUcQC81NaD9aVdvrXPT6ZsA7HGX6c9ITQLVV
wM+VUEYHXs2hblbnvwLv1kCukJE8+7Y6qtI7iQlx3Mfb/5Qk8cW0nJhTBQ3TFu5bsC/3rmNpjVpA
7QGiLE9p+zZadCvbkOnwQxH/BkcW9/jtGml9F/FB6Y916audY/O2sJW6JZHzPpbDxp/n3zjf9sp+
ASC+HDKNByuFFZle72iVnL091VKHDbAvbY+Ae9vhFRYdiHWXpUxveO/1CH4g4jTnm8FH1UBvq8M9
APDwnCruJqIrG/JldGMminpQ192H+NkXte1yu7GdDGKAYMqyjXenGN2l5YRXb0buWup3OLuNk7p4
B51Lj5Tq5FpM8TbsB/TPBA+FY+0cpU4i7fCX6+nZJp2+kG1AGYJH/KAf1k6Mf0OnfKXXOQxUg3Vi
P7jhK6DTzUgtZVAk5kyvo+Q+grXPK8XRJitojuJT6HNtSttNVELk6TvBjLn1qXDYvEbwFyB/G1sz
q9QCUBe8qyllChVGe0q0ZmT3U4DUdZTm3fJwvNM6vgUzu5INNX416yiAYleryE51Nv4ENjOo29Xc
wX5TUwtJGC+E37qoNOmvgrhhKhNs4KC3FUShWiXHJtDx+Tuorn3yUnV9tiS2d6vk9JnquECc8Fal
ND42aq3C4NTBNpC+tgWU8wgpZeEP7ktsaCMec1JzGspIZg7UpuKgUaO/raQE4Gh+kMR6NpN+5+Cp
KK1uM9Gg2ZD/HAv8pQ5ETZuQMVkIlVRf3ugf2+Z3I81s2ZE2W+jeNQrzEy40IHh5uyoqDGYdJCIm
HmChiHlp9NW4xhoQDoT/AVelZcP0Dk9B4S7CqHuWmDI9iyCbMaCAcfU+zUktFVfvbdTd685cBb5E
qrHpyGp8j4YlIme3yG1vDoF0tmnFKWWIXyU2ssQIQ+mKxWGT+cELSLqz5ycmLWRUC//hFahyhsFu
UDTIVevchgZVYtWT3qkz5Nmga7MgSOAbAzmMQmBWrT9NbvWDzo2JABBRzXuU0HHWkYBuqnvp4801
h3XjpeumtDjSdleMQW8c2QF6CxAlRketlRs9YoybdcX8xSHRbtY9nrIJ70yd8XWDVw0/o9Gap1Fw
ldety4RicVBoM8gUJOZmUD7m1NngqZvZ3ggqjJq6tyF/uO+U2kX4TIbKfqvd9Jtw1Upv9B3deFeT
5szQ0h+mOr6HKaF2kOcWPhSWgphKKjaxfV8qqpO0TU4Yr2QA2joBkhSBK9jcve0eUuCtKoZC50ft
tmmME958q9TejClbj1NE7mV0ni2nhFdIqWjef49de4+JPJeAJNaiTT6NGpeMjdtwZ8UoH76hnd3R
fgjSYKvg2PLMuNUORX50ihZc8kD/fTt/llUB+QdTRCtIffhnvZ/nXHrj8+7ZDOwXOo1zUjUpN5gh
WOt+BBTY/Uwi8Yot7UQsCh75cCobj8OKC+kDyXA7IFbZBvOVT0KlzHRooARCQlHf/ZAfzq9ey1bc
Jr/eioEyKFKTCIKdePSRRUWoHeA0lfQnEzLJ6BqzJ3et9ZxxNDMF88rUrIX9BVoDeyHFVpmpsAHY
yP65sGgNBNV75X/AGwh9FeQu7guoWJ+xM1Z75blPfePeW58imd69uiXbUYsFx1hLDFnxTz4Nr6JM
Pkx9vhiIm2sTp4qIeB0NTqiTgVFuCLRGKzb0J1c473Zh7QJXf4ALADCWRoclNWHlil8KbMRw/KYz
7aYncmX14bUior43xvJhhvmPnAZ9x7WWXal7bxGGMJuEN9rN85DaB1C+20TgQmEbsugqfUtbIr7Y
cN1b3MD0K3DP6TfqN8sXG4NxmeSPnacdyxYkkhmaS2qG4Z62yYcLq2bWqVOAkDxXebHCnSrkay3t
tcs9IXH4BRh5HW1c0e6s0cCL4s1YVJ3mXa6IC8Zw4itxkm4ySyLRpi5O7q+o451Z4pCQLhunNMz6
1f8fBf8YBTWqBTzCEKbHXve/Hghff+rmL8foe+4grf/zZPinz/+PRTOuPtMgAG0z6AnuXX8bEDWK
agQhDrglLh+X9jy6/W0+ZNFM+gMVh6IYbLPzyvtv86Hxz5yBHNbXLJmlzUf+7V++hv8d/BSXvyIB
63/481/yNrsUUd7U//pPPAz+NB6CDiRe4vJdmC5/C4mTf2gh9fKWJvEcUIAi8Eu6scS4RYRuhPPp
at7RJcKbzh3RT/MRPNNeW3NfRid/WPHml+Lux1/ks4/Z3KGMh9t7TKnvRricsjdel4e2/O7b9Mre
Y2+EeGHrNbkPrWz2QSs/A7RPP7LoQjfW0ulfMv3DM244ifMFbXedj7AcElGrkI7QN5wm3Kg0WPft
+NLjEALNBbIpHrh+6xPVBctufAvDbzO8+xkdlfgcuYA9BesigAP6AHTpTO7gs6Q5MpXf4BnPNs9L
1NptjAtFKfaxfwi6Q0/vlJNyRI2wLXsgm/RzA3saAvAWM7/LcTs952Nx7hQRdHrX8RUK/Ylt+bU0
it+4Bg4TQjJPyDOPcVpnkJhjUW6D+g8APwGXiE6zBCmaA/k2R5o2RXIukKoT/yYqPHU999cOwltw
6AN/7do17T7RS8pdw2GSgj2hoXcLdO++NE9AxY+GgOZUbf32qltENpPmLHiWx+EjndmbchbPHe+l
Q0yXaKTmrK5nRr5mWnhovZNWD8cSBT5K9G2GIl/P0jymLjg11JGbqPZDYL3mqPg9skGAqj9y8tAq
kzVt9yZQ/ZVPXDJiD+ApnF3EkC8+rZI0FS6ZXlmTeKsCI7PfJuCKbbFshfodx9jNxuxFgALAFpmt
JQA3ilaP7axKR+IR4DGFafNGokvXdeBsy2lWHpsVVT84n0HB2ySF0NSIXP1EsC3QHLG9Ylbe2gJa
jEC01WRrrhT2hgCU5kIUhX7qQWBXpvKuk04rpGHTSkGTHzJyWeb+ThTU6bLEQXlfp6E4pq3BflOh
E3ZmdRxDv0LzM356L4pB84mbkTEuTPMW1qIEhm4UFLtCJ84YBuVjO2+p3HlfZeEMyxrjBrz50NXV
bZw3WwYrLgJQ81QNAmvAzObNezBIh85KJ4qasa9hBgSsqc3rM9AujxX7NGEOHzr7tdHpvlyAYuW8
fpMS139l1OyV6r6amdZTxDxsYDSWTvZgukl+sjwgb15/k7pF9+WYbJyk2waBhkwaa9W6kcljy2na
YREJSMDhl/9lsamU7bgDeL7uqgb2Tf5JeH/tTdNVgh3q53VnMy8+M7ASpFOwxrMTpbt0P81L0nre
Cer9EgQg+GRz0+TU4YL/S+3p0eTA3l6Qzx8LfrEm69eaNSys+pKlrE7zKytan1VtKxW4geJKZcRD
QXdg7bPOHpeyMH+bMYkjh/DH1Gp3P4gvVX+vdCoXuzmvkg7waEYD47uptkFGFEAXDx6fYpT2Swc/
TWUmgmpbZMtheKwJn7iFDv2O2HlFkKoyrDniHDG/FQYRUc/b2Omnj3NsRVL73pBvKR17VfqmDpex
J9eMgm/Zi3bOwnSD360sqEWrwUTEns8A6U538KHaHxaHxkVAMWarbd1oSXt8Y64DY/wIjefEKq6m
UfzkhXjyieW4YqMT0jGqp1Z0T85vJVzae0jycIak16/FO5fuwzr+qR3wj1Sy50R/BBGgKrN2UfAQ
i/phkiO78Y7e+HRjRiT3rUtkfvXa8ObxJhAOi0U3OTBrrZriNFjWBbHhWLDdqzvqXexfrfNljup3
NpAf0o119N7Er318j97l8OTl2o/yHcIs/q98Tj2FjfuYEIPSCtyhEXwZUHEvrArxMPc+Ly7hKWsq
9vUInra56s3PqMyHbBiPxkss92UdLt3hubeRYLalduyNTTtwX3pUEPy6p3n4miDWQF9elM8x6M4r
HSIcADfmLa/YWZMHa8mFWeQGerGm2gQ7pHsGy1xsGWowEKbv5qDO6Bz2Ohv7D2TzF18Hy80Jy3bD
bUwszYacpzhWWmrHfeQNLRNgjv8BrPLNLMtNQ7KNyxkLMzFBkfFuCswLj/Fbils5sOBY6fDWqxFR
5asbAWHyMjNoA96B1eKwC603OH+pisAuOw7Rhz2n75D4lH3IzYg+LsKSYNJZGqOSMcA/ZIyENSCY
quVy2kQ9RSHmWaH6Xabyw6gPpfnYuRhFyMIcogYmVxBuLCKCKb3RxpwZzCDv+oQIY6EdO0KFw0h6
Di2FlXN2cOl0bKlV7eMf1EtaI+pN5V3zZpsRUMwJKkq+nYroInQgmyBjR6BRK9ApGiKOiULcNTkq
A0fHn6EJNtHyyY82XnDsox59cSHG+OjpPM7xHKVpR2GqDZQDi2wKtUVflR5mZWdlRg9DueFq5HeA
kAuKCzwfq09sQ0e8J5Ox50QNW4gdtiAMzb+HHmEGKM20FDXNqzRBGa8TJn+P7KcZrMdCBzgIR6uG
yORR2NQvUoPgSzKHR3NmpSWdoGH1iHaBdriIorvPYNpT1RA3zFFyhWTusA50Fr35nZBMRVf9zM0b
/s8VgjjsnZEVXKVZe5Y164Z1jvD1n8l3bmPr7rmlPHlzEDZKzBXRk427k+IxCw6EkCAHj/Z3lmlr
jxIX9Zwm2inz9I2ELT+EJPTsh3FO24paa7ZWyJgcVchmaVuv+txdu325qSZ61hm3kzAMVgW8Zll1
XE95eY8q/3usYFoE7oA3qb8WkCgSyXipMop1LHnJR/k+2ik6PdsjHSMtqd6lNyVvJLF+eHCt47Z4
nn2x8MP4xY/jQlHrGWo4pYxyRxaQiiGsuCztLkWGK1waBLMSODO9NAj5jIckaZZCaBxrpk3kFv0y
N4rHzEofA8dA2lTPU9t/u5QyLTwiKULOLjSQWGWPsS2Yp0Gtfm+kf4W/BEmhqTmj8TwwekrQSu2h
a9NNh9QzubwNjO6tTgtgSAnM5+YJHZ2VYV0tXUggnosfUIwuYDpuDMqqoTeCvgWb9ZbZHvbuHKjx
Y93kD2MPgRWkbRttqqiC9XkdEdoBOnwb1oB8WbSvzjDcQjVAdyMUIisNnHCmqaPpW8du4lqgnoUs
ic2zq0Xl424arwKQO0Ygd4YIXsircA4ok71VZtgn/UPvjRsWs3fN9FajH/G40ztzY2ImsCmWr1P8
yj6/g7XJ4zzVeZSFhJE7B/XB3SdV/cyLEKevWBRXBbw2u91awaqhp1i0C+kuifm5xndmVAdP7UcD
HBIK+VL5jIIuJuje9o+p91tvIclm5YsWjFudXJaOGRRDGV3rtqbvVFOsh/EZj+unldc3nJc02b36
szdAK+SyNL0fDFDHwm2v83ktVeOinG0F//Mx81z+5H+5pB9fP/W//C+mnK+iHKsoCJt/+/MfmXnm
DzMErT6ajz/9YZ1DNBuf2p9qvP7Ubcqn/v3//O9+8C/sAPkqZAV+/vWfPr6ziE6puqkQ7ZgU//qx
mcROLn/mPv7Xo+M2LVp+luan+r/8yf/+uf8xNtq6hHdJwJ8pz9S9/zw24kFm2eh6uikdy9AZ2f4+
NurMipiWhW7rumnwWX8bG6EQzJB6gPQWVHqbOfRvL8R/Z250/7xW/GNuNGwOjSalqLrFTuHPa8XO
9GUuPVOgx3O6w5Y5oTrD6QXd6GCdX+oN45Ju+tuoa/t11NicAQK516SLjKWd+oENo6vUvZwrECbi
PFHJvUQLTgoRBjbV2eyj9JFbaIvDcIy2tFq1+87HKrvwWEZVm1ooeFtRWVMZopPcrsKDNiWnrFXF
omutB+ZZGIg+mzhTWW+EQaiE9r+i0nvwFV7TKIpfm2DgeBbiesD/OxJcl3xrL8VE8y91wEJ0N/5+
KPHRmpPgOguTLb4QkNc++GmgPBpc9M1UuNsJikgS6h8aVR1pwrEv1781VVxbtrUPcswpL7abCz8x
s5lPZt5rPtoQc51ePJcmuxu9gutumx/TNPeidVRfRiEUSiN35szNpnSzr37kIan1+FPqbY/eAHqH
KgrZm85zLhlEHea1IoPaDMW/cbIf3CmfbaUITjcZj6cihn0ukJOkrVeohfk1MsAJeYP+wHcxD1LM
fENyMpAQKyO9WG0FOtfh+WHlnH9bW3z6uMH49OzoRcklGoXYDJx9qWzvWaFhOxXO7AqHCTaDhc2+
ZFysSCl6ANO8nZMgIbjRTS+rS0fLeU3IrSCqBBjn0+gAUadAwOMq/IKz+ejjxSHn9DSBT0kNDOWy
B5levXsWR2kv/pHotUsra955IUtI4fYO2YVKz6aB7QSwSuod5ZzTvjGi/CKVc63raj/Q1qOj4lng
KSvriSg8jyCz5aUR06pz4l3Ar3ootSXGnc8i46HpljuhIbd3tGFpTvgkSClzQ79QhbtVRYyFyXZ+
RAjU3SyZ2z29jj6MNGBj1yt3k7fdRZpwX3znVwMudsN1GYOiZAJRYbilayvHEZO81qE7V4hHhNw4
YYu5V627t7E97GZxL0jVDpYhpziecGV8IV/zhBIbsZclfc8JM0UWhyqkkUT2d8wUa2aebeWUey0R
O82kNjy8Z4QQdaB/MFuXbShZP1VYyPOtVmkbN+D8KT5lp60QGzaq8d/0olyWumScMs3f5cytCygg
pTCAacRKiF273gUNjRfcInw21afOHABLVHG3ZaLGkeyn14jKYPDQT3ASj15cEHadM0HwRTE3S3Ky
KQYXAsre0o1zPPWYX/w4eQmK8u7BBbcwx6R2iuvqPcQyE3AxenFGScPIYhdTTUTAmTfx70DDbWMV
zgYuek8VI160ZvbkNLM7p7PbHc9yhX1m2JXYQCFBHeHL92hTxS3G4jP0jr7SWY6Fs/unquSTjh1o
mH1BccECHqNQTY0v8+G1iuAvIv4uhT/6CyISjM2hIiw9O47E7D1qaPspMSOB2VrqjxEGpWl2KplY
lujhKYHSIvfPxTn8oJcAKCXEIGxwY6PDhPK/a8s61Fl04EX78nTaiTXcZs5sUJhSB4mL9OsqbvND
NaF+t+50dkqxAdX4TosCa8PZFy08PLCdNX2z3g5IodFXblR9zLLAfqB98VbK8DG1um3cjXe7ss+K
bXPn2pCiovQdm4q16DP7NQEN6+fZzqhUBZjYPQZ1e1N9H7KFiAUqnjZ99UV1kfAdEwtvaG/Je6Fl
TJhjto5VdPWZxQG+9ADDG4h8deiV+96jz69NWyq+XIieCFdr4H7VozaJbUXFF1uN8qgQZ5c1r5PM
jQe3yUy6bSWjgLPiAj6qjDtXgfPVVjVp1gjGXaeH7SoBvygzGITGKLis0OWJUVwsTAO+5HRmVTFx
ELpFarP6qFprXST5DlTDlrj2OYkQLmp9+kSa+B51LtueVPGo9IREDQ5ISuOums3Q5dew0OREQDCt
SLix9I0PhSaDrTa3i7jS+TJS8TxQW0wFfOAyO3GinaJcu1K2shdhsptMe29aeN/jXABp/QnL4b1W
5lNZ+IcyxgRsyd/WJNZD+DlQqhhO7wJRczFxmMbdsxCJuw9s86LSHOMZJYu5i5ODlmHEwHrEY/Et
K4aroBvXtjbNggxCxcACpBYlxVu24a4HxTOna+IHc2r2SYfFvymAYUxzXCDMmNaS6o9cEMt0Wu01
/PRR1e5jOsyWrK+ueR8u88pPN4pyUPbBgNny/tQX1oDZ0RrWRVF/JjrXBNIq5pcG9giQW0PDXMwm
f1NaeADcShgbDMCPnXqVPgbFpN77jdzEtAsCh4faKdeVrvCWF6+GaEDmuNzcA8ADApd00j7SKniw
aptGCBm+UDvxmALOWY+Kt9+Q55uRq61XUCKJqMIXMz+jes46ntC9S6wrjca1Bj1RYx8FFp78Qtsf
dC35SF0tIIrb/c47wEW9SVJp4rrh9skg9isfPZqcQp4CGUDu0vgVNN3S6OxN4djrqhjOZhJux8i/
VA4RSaq0poIxSBq8X4OxwTTNNALr1dmlDYGQNgt3Ti9ZE8X7AGrZQjnGj52Va+w2zxl1zywEaQtN
8TzKgnqPgAdXBjVniQN6OYSuWAB2vom6vzq2+GW1/SUpqrsX9RuGt01dUU4RMzQUQhgHNhOC4VG+
Qfs8OGpat5OFedtQ/SILy2TVZk30wL381UlkvtIS/ZJCwBE0KnuNrQhyMwVmo/MRqZbO0pCrtlXZ
J3Gyu1dI8leF2HeBNq70atbirOpK7ghPEc1bpemeJzN7cOzmI03HPYhXOrodislYZY+2+0M8Yic8
2glUlT8CDDrYkbvHaXTXDFw7KMkPnR80qwmf09pvMkg0cUqaY7D3Mo+4VeTaftRqejxMftO0nHYa
l7LK+a4SC/hIYtTn2kTrmLLwPqTeeew6ro4BNzIEmAXP1WMZBjTD6dk1i8BbOGGwbj3zl05qBJ0d
Do6TUSmaDJxU+IFg2RXy1EHvXFLPvi/M8RB6Vn+sU2IIeXPKuvRaWQYXGQ9bK8q7BR3qWLcUBIIu
oRCEV3+Jdn2thKK4HqlmEbgi27D/w5Ev/jiD+GdYyARtp+hqAk1coK9zq+lQlrzEKF95EGTM0x2C
UDvKtbRq9yh4tbhDNbC6hH+vzPFDQJ5iK+MRfM321eDcXDemXIJOutDM3qQd35NoXA906Rm9Vyy0
htXPZEPFVcAHyklARCAzsMghBNDSuQXO91A1ZbVKLOPOG+y1KaHNhdgzHEtdDM3L1hN1ZnHqnzCG
U6EgYTRaHjJU+lt68ZOLIU1Gxsq3zXNd5uchDI5pbL+w21rZiMqUTaMf4prrCSKByg5xAmvJVm/d
S6E3y6D/sbzk3NYE+bP+VxVlj6IanzK7uakECW3q1lWXmmtMOvfRKu+Np38Orf8Is+uoaEsfNBN6
Vb6hbGBBDy7OdGefploP6qxZtQmqVB5cQm9YBVX8qJvOqoMlm1egiSdEoGXbwqRkNhHkJ/wUpYJl
ysXjmKG6diMUVBANNbfBaS6z93mCxyDz4wbaqU5YLUUjAhKc4YUVujbODLI/CQxETCUpqmvVvg/c
kANEYIe/hmfZuajkoxZH7//zOfoYfVVFXfxu/jw2/zEB/n2m/n9s2oYxgNv2vx62F+1XEuVB+MHj
+B/CwH/91H+ftQUUPts2KXiz51UspW1/J/Tp/0xI2CEMjOHJA8M3l7j9fdgWM9CP4UJI27YEq9W/
D9t0Qlo2ZHaXPLBhWv+jYVuIf1zS0i0nqDD+A/ln6oKw8n/28AZVnfdd0aJ5EppdsvJzVvEAqhKo
DNBq9121zrpPqjtIGngWXn+oo+I1MIL1kBX7cQTfALxqKktCaR+TJ09Vp9/MSvsI9YAYEjPlgogj
N23UwFR5wwbev74sK2uV29n7qLVfpRmcuywhqskCD2T9SmdvV4cccl3naSRc0MMEBRKhr81eL1ZO
7OJ1hIctU752h3A1uNNbNEXtnFX6drLpRobjSUZlu4Ey0JxCo4O3PXmLPLwrYqEmmdUF9hZj32XE
MBI/a5blKOmqiAjUN9eSFA9b4eBCydq9p61IlM2zlcW32opfDI35z2p+cp6cYwjozxmzH2Zr4l3i
RiXI1jBmSnSJ1qCXsMtjTvbJlrvWpuossh3emeTaoRiyNQCqu2DZN5g2WDGJxwhHQAceLS7Az4Yd
1g/jLRcvygaOW3Ro+XIuiGlpiiHCwU2Z7piWDhngoKxb41eM2jfehXhl57qZIaAljv4Zgx6aNER8
pIqUwAeTiuNDcLC7Zc8pBRJZtIpVDskmZ+2N9/CYBBBDcZoC/zPKetdo9W6I5MOQP3sYojysqAs2
0MOAx8aaO3SwN2+aplwpxydJnvtLTG1PLrU7lcGIZoGKmPt4pMITbYsJl1fgf0SU9pizqY8SHxWb
zzWlPg7VQ95c8tNG6zYyb+AY2K2yaB21u6IUCAv3gTFxaYSwtFjSkk32Nx41Qr6gTwhkF8DzVNIx
FFn1BlX2UM/9Q4RWFwamPd594LtpKOph0ixMTk/e3F7UzD1GxdxoRGHas9HIh04Mv5w/Oo/m9qO+
pVkB6s0uM/MVVdZPCcbmRTvXJqVzgdKkGUcjgjjczuVKipalca5bsuC7TQS7koAipqBj94XWtiA1
hu95avCnV+mhDuEbteEwXxifw9S/9k5JSpm/izfJOpeUP4nQIvfiyadS/jDzZIw7pPfGuTIKPeIh
oEOq7CmTKmiVilx32Adz0dTESMaNf1UPxVNOE1XFiXQn6aZqU/lalQIH3oSQMNFfFQq1gZANs1lS
DI/CvTfRckwPDExkvpF8QskvxUtns30tuzoHypKrtZl09UaU40fVJf6iqSQrCOsVI+1tZqgZDs0d
pY9u33jJz6TDxU589xqn0TNbBqDRDm20ll5RRe7l3kOis9kRUD6DJGd+SZ5VyKMZC2ex71z90kBe
GlIk9l4W9X7wrd/8FGsQv+wB3WH+B0RvFfVLDXDI0AxHDKZHLeyexjL/ztP6OqbuPbG6Gzr4BuXj
h6XkKa7m+j0s0PUYOec5+9jOdb1wgFHaRo2643ZbNS37G6QnIJ8w0n1tGanwE2b5NSmzGqHBFb9I
0syB//Q5RxHaSDX2S0EOeRlrMIZKv0pvTtOi1kAqXdq9OhVMmmbYnvJkyp5w5PPW1JOroXQOAoxj
9eDQ4WgzaLG60uz0WBiSg8/slYcfKJttyjPfisa5WgGMNd571J4rKgg+LqLz8NifTBrgILucqpm1
WIrum/nm4IYayJyQ3X04+PCJ5G2sp58iSmjHTPVDpOyrcrJXcshHi/MjHcb4HsedplGkF0/tNpLy
pzCrd71h3igLJ14WXkLdQePsg5Ewa6kXa87wLDTSGcDFmXDJKWhVQ5KhR+0DSMTSbtxvtxcb+hZv
egbUgbtAuOmqYr6JOp9epA1LN+/aldGQhtYxgpog7hc2NC8aXShzC+s7dMoXfZBPzQT0OgcoCIrp
VxL6GwNu5ibvqMpxwoPR8wVyoucFk+GyRYjV0+krIRjfsk/B+AIq34r2FkUQnVGsRnwq/pjFqzFm
DUhx52mMf9ndtIvRDa3JvesYT62QVCrpwStmBfoYE540XmbSA5K/heqZ+ZJ1EIsrM4deCXdgYTvv
XYnLvqqTdQWgoa6a8cAxO+VWBJBdh0Jm+O1LTTdGL6Jjl+TULWbAmmoUzXmxLwsqimYOrghJFASB
BEPd7UTqvulRfrDFfXRIcgbpsc/idSbZszc98U3be4wCUmgGs6XryFMWWuiI+jmhELVps7fMxYTf
wsCCPBAyuuaH3NYeg2JaxWayNk2ybVrMnWEa1/SsooWXOsdU8dL00Mg9DcsykbWuc4DTj0eW0Q9O
pA/Yq631lCVPYLcDQnWANWkPwO7lqDcnDe40Oz5N2HTyRJ2nUt/4hFCVC0JeOOVu1PO73XPr5PmP
NcwBCKFi+joi8hubJKLqUlR8C1F2Spsa5EZUe0sHmWgxOhIFUr0VenzKXGLSeEyeY/bKnrOCjIU0
aYe3RsmPzGqQYeUnwgUNyNKh6YUaxDJujHVvAzBL289es17dMQFfOskHbi2vddqeFW6Hyh7qZWXD
1R8oUonN0Vw206ihJxezzj97Vz6iBE0507fCLT87aSTbSPu0wg4KFk7UXpWv/Yynw46EjsZxxVEJ
tSLtSUXRtRu8g0GZE28G7jHcJPI195mvus4fpK62PKBAdhfhm1lE75wvv7y8OTseUE7Tfw4TziWV
EaycvH+KUF8WttVcKi35pcmxXqje3ZnMtJ5RfBc4/nWNdzB0cPKeeJKhqB4zj9lTFumxdkFnQlov
A1okHXHKGyqGNNxKsNetaZP31l5n+7rBVg0JfO4MkCQ9cqQeD5eUJZNDlUDsFUnILhaiZWvsajoW
KhLhBgKhHtBOyr32AKn6FLFVKcr6E6ctWoVp4dbh0Zu4CBWgjxQqvvZqVNou0FgZ0LT1rRL3dXSL
czP3ima2/a28tF6Y9beFoddz/w97Z7IcuZFm3RdqyAA4AIdvehHzRAbJ4LyBccQ8z3j6PpBUailV
lWVl/+633pSplEkhGIGAf8O959YbP2EYKoiX7IP8W7oRqY6krx6g498IwXa5sN54dI3s+akvR/la
T6RIFQ1ZjQ7VRneK+oQhSUmb6FXDkRgH0nNpuhNaZUWI0W501Efvjy+wxZ770mQsNtHh16V7aQYy
LJhMCC19czsN6xBj8FkqIdauKCeAqp6zrmPkZ2xueSTF6UXApmw0ySnftTylgCmwW+lpFC1NfOuj
RsIqrvsS4mgp5UPijC3yBS9dGBHjJJE73qIw+3VrA9DVjfLRqWqyYPxVyqNmmvJ717fehw7ktBbn
HMEOu5m0MB1ir3LmdWm7/7/W7w/TJkSkf937rd/Q6F7afxYqyM/91vjpv0Bwcn8N4nZmh6Q9i2P/
CPZmuSp0FrCWaepS0P78b+M3N4W4w3XaQf7cmH2d/2j89F/4u6Q3g3Sn65t9nf/BlhXO+98aPzat
FgpgB7gPTea8hf14u6OrRcxr/FcuBVkZHVi9fG5mUi9HNCGBMtbeSQMfkynvxo8Qlmd2dBURHsUo
lCRWiFAlcSyjc/YixqNWY5b7ph52Vs0cjOdIm5K8UBcEmg5psS8I4dsbPQc6WS3bgFIdMWHbey08
G2p5oa4GDV2DMZH9kXLYF0ODcAy5BrnOXnESXnScyrilvsZtNejPsiGGrEjmowMOjhmxi5qqF1tC
pDZQFafjtz++ZSohpIm4WRIugoUfmRsBkn2tCc//jvuapxZ9Sxab5Xr0GsBPsgD+guXIJHyGzOJ1
VHEOZ3bvEqJjPiaFZpykTfXkiwtnI8xNF5pv8BlnlvnpU+hmJj77MPwceMTDwVEkwI75hz1r6nW/
34lfVfZegsQI4b3uwl5FiO8gyPdDuYkR6I9lsHaR0ltu8BYwe+MFKnOZ897LCEnFkBwrCx0IbGdz
bc0OgMK4y/PoNej8tc8IXurmNkczHQ9swrU6345YCQJbv5csJSMsBp1XgS8BsPESJ4ziKJrIjGyv
rFa71TEpBJgVUkwLEcFuc2LLi+tztQG8C71bvUxnj0Ne6gfO7R1NFp7B8NoqjVlEW2wodfBqWBjN
WB/hlxUhykT/VZIt4YrgLcdZ4Qr/a3TEIfTUt8J6odWUnOpAgOTdgCtjlM5tPNs0NPwaKGYyxDZR
u/BDjtCBQBpqauIZZ6NH06B5TGpTXyWh9YH8PV3yt27MEIarbyWnqYJtKPGN6LOBpMRJomZLiYG3
xHQYxGFkPRJAvagNPg1iabfNZF4IrHtCALAN8akEyPVYBuH/wMESzr/POANYOm+Lwg+bhrTHBYii
axFr+6kOrhP8MFb1Yc72mJr8n3w2zLB5yFaW7zz2vloMnklPhsGGCC/0vjTgkNDGD/A29yAj4FvN
rpxm9udEGHUqDDt5HWzjxD0Q0HNjz46eUiMPsp25MUhr3lWWResYA9CEESjtP+s6ugb7xzqksu+n
3xxDyTp0lLaC2HmbaPUpxWOUz2YjVvFgdGYDEiGL9jbHk9TplPuNXx6N2a6UoB2kiuEu6jWqBosd
BXpMHE7VSEOH4ylwQKHggHLH/LPHERXhjJJGtbNnp1TFhEDgnWInnWL7BHEi2JjGE/cGfuQNPkFj
oc9Qh2m2YbWTce375hUjzqdurvK7UkFYd9xjIuy7wRg3IJrvTHaBJftKz2ZVFnUE6LmevyHElfdL
3NhsfsuE6/Ttm8qmXVEDN8tB9tq1r5iYUkJFBDaiBPRsnmh0WUIbglUaE7CTEbwQFOjFXbHu8SaF
Y82S2f8mees5tJKnVJoXUTYkBEumssKHW8EXpVpEdgDyCP2f1SKnNoeR7QS2xYp5QsRoyyUhzuya
9xJbsNO7N36qXTqeOKxjo7vaFHediL9jcL8O3bftoa8c8mZldS2/p0JUNgA56bvApH1wKVbtu6wW
6wjEvZuLW4W9bmHk3oSK3jiENfR+6j4z7W5YSbcbOycVSIK24zWrXdQ7+8gLVzrONJdyYBG21RF4
yGdbizc3m5l52p4hPcIzF7PgXKT4X41W3jdaYa5snNIGknZw7CQb2OXZtTzwsjqyBPmZC5PStz2M
qv+YRgLgwbdinGBAmI5rQCRXbRy8a1Ls2M1ckWwnF4UB99fFZsyA5FGlCFvQ9A4jO3+Xlew2UJIm
P0k7MrwSbalXBoZEYVbLjrVnjkohHkmLHpt3YQ4oQ1Cj9F1fYbksF1WkRVvXK7ZNIj5amqHATPnQ
OvijJbQa2w9waAV8QknOstOHMLcaW93lOXEfFniZBDGeUhYnBXs3cku0lSDGFvTHx75i1R80b2LQ
ohXQ2VtpOfaCdqSDx4722TT7kg4r23U5AoYYoQdLzx2hPtlDJNJ+n0xIP6q62ZdDQUfkhnN4GwaW
jJ0mQyD3ihDS+zoOl2NsvZdmU6/iMGzRqpptvOjIlp2obg3JblIHCsuOGmgP8AMLLXkeO8ehtM3j
qJIbV5L9UDMhrA3h79q8OxcJ28C+qov3/yv6fi36UMiJn6rrlgwve9aJP0jy5h/6fdRv/QLTU5c6
tRQYXtMVyPd+r/jsX6QlKfjQC1msAXSXYvAfk36QHEzdBbK6+Ud08b8Fn6V+wbkl1K8/gd7tPyv4
WCb8FfrpSHMuQ1kdwAZhuf3Xcq/246oVFCV8PbBAhC1YyMG567HW5FFyXc95kLb2m5vv48+WsD9b
wIwZAPKbU2yWLFJfOlK4Bmc91BHDQFr414vmKfuEYmS9LbS3Kbxvy0c5M804fev6ykqusvhqdA8B
grA/FeS/awr/fOG/KQgd3nCuiYQRCrFt/3BdMzVE544MM0fVribndSJwJlGnn19kliH+8MtBKLYI
CIfNqmw5F9h/KqCDtonhj5SUzezYGvtqtliPNGhxzXD9gqlfa3c/v+L8sn+4Ij2Bzhifup0Lz5/x
n67YqYoE5iHBEJPX18oT9/CbflPG/suP7J9ewnSZM4p5J2T8cAn2+4wVMi7RFsC5H/L28ee/wj/5
ZJTUHXSitD7zrfjXXwHKUyfwGkMONKrriE100phAqqarn1/m758NQlS+iuzJTJPtGt/FP79TWaDl
Wp3S0nAQcVDvq2aXWqSOdttywHRyO3nfP7/g35i6Dps6+jXTYJnHP/5wM2Re4/uMOy3mPMkSfEBK
uYtzjb6lLf7NzW3IOaHrhxuBh4gpSO6QukUX+cO72PS636iSYs5Lviihr4yiZZpM8BBm3XPo9tcy
/U4q+8qwKWmtKwRYWxDz5yzRPgg+OJcjuMEqHJk4BtvJcJd2a+Hvm1jePFkhUUg1jAEinlYaBqrB
kjGJNqTyYC3uEoTpHPj24F+nHHpJXCyrin4qVlm66jSObfyLB63y8jnhaTmjUaGDP0GQ2UEKu3Gd
+EvFwSXLzE3mew8cydcqrq50z3vMfXENh/4MueHGGVF+BClcCSMyrrRI34xVT3g7hpxmeINMcoAB
dteb1k0UdjeDy+Aw1F3gVvK7n8UxdDxrP2KSQmLRqknGr4HcwGAUh6xGmNgFd2pgzOYa1xkRC4Es
1ygDqBASQI412vmkqc5qhl7lxcaU9aGJQEBGF3BtFK/Yg7C9Iipizorz5hmmuDGzFRaWOzH4D/hO
kpCwyUGHNa6i6iFZJvOJKo5IxlD+d5Q7Z7eKFRUDCr9UVHx8+SlLk52eTuem7SGLu+0nbsxydgsc
O+sDB82yI/QkcOxzV7OO8eV0yeP2hSH2c1QZ2sKFbrjQm+7es3qG/OOD3fEx+ePNiFWfHNfXQUtv
aiPDhRSUbEqzlSCjSOsjVqGUdRPy/ZAAC/2+4CToeHj5U7sIe32hNBJ/WnmQig1kV+xyF3pCh32i
j6KTcJ9y+pKcEHQjvrVJjQesj33XnvDQertQAs6P2vpuiusb3/Y+0FhhLgEj6Dr3RLLvcohGliC0
jA9YsT0twf4Ztpo3HBeLJWdRh+wfGP+WCX4UYA2etxcBlqq2O6VuNC4TRn61izmw8F5tStmkdt4y
3Exuq2GXqJb4S/Zl392PwsO3Y6G09cxp6+fliYSLvZNK2hDbXDu6v28S1gZj0rM6zi9A3rvFZJQQ
NaLkono8OnZ6rOv2obdgVZY1axmjwZdsfKT1jFkfc/KzieLqGLITxlJRu7eMgSvdJoYDTRSpOoQb
MMr3OgTZwPlZh6o9oa6kyEaPfqF5gDas26Lqn6XiT1v2CsRXtGs3aK8qPyV1uBiqLTiVbysaH6NG
biheCfGYzkze70jo3epjvJpqnjjCbz+tAFRm7WIl428NkGmWtps9NIT9iFFtJlIk/Np5LYBAMVwx
d1lTH9nqrGTChMMcIS803r5JwSoovJrcDgAXtaXSEv5A4ankddXTbV5gp4F77JA/UxnWLuu4Ey3O
jLm4rYz0mHn6Y5jK6zaqhiXS1qOCQFILuUldGzpxlp1UXX3EpfukDeWj3gP/MumI3Ek+6hFUzcax
IATWzris3G4D1QNuDiRpPQCY7+xhq6zNSeF+ga9gxg+hFoJpdA6mr58g7x10Gc5ShHVFwp9mN9zK
AKBsFlijcEFLRt167K0LLNNlM0dnRmgmcV0FZ73O0J1HzGE6Y6ln5bCM8vhaBWhyNfOOKIqrIBPL
jtVOMMECQ2Soj/1B2Wi4ZfbB0/qumvO1QN/6eX/IgpYg6KFFE+RdxelbTjADIP9jE5cPYxJdQjkq
VA3qwWHRFittT9tyN4ZVtulti88vViRadLsgwRWT3wvzq0IIzW5zqTfGqYrag9XARrZdOBGfDmY4
QbgpgiKiYsatyzMgVc2nzjTAzx9Zp94bwiDkDDiVlvYfgke0OwK2Gutswf7lSW/tS41xqe88VKPR
EsbGU6Q5l9opdv2kEfSkV2SRogNHeVtKdWrcNycKGUO5G1WqtSRyh3IQi6eq17ygosjZ+RNzpCpB
Lk2bJg9VA8qD3cnMC/WRtMpFM3WPU2i1ONeDjXBi0oKMfu1gutej4KGB4RVM5FJZwVlYFX18Ibds
9i6xDLaJZs1cEAfZo3NJCF6eRmBuheavazNd6va4mevqZV+ODzHw46A2zpBd41VVk/0VJVjt/DLZ
+rB9JI/4OcIoi+v5/JPwat0LPfi+x3vNhny4Ca1uBQKH7bZ6dZHcBsyI3IzNBAN/nhUXhxmbn/Tb
3gMSzrqL6uelShtmESX+gy/RE93TLNGQ3LEBTNg3LaB1rbOWRTrIKS95yXKeuU1EOB6eCnS+BsdS
/jCNE7MXyXizIFE+BnLgpNNMJMZsOZIRk/MVduzmQfNYqrMnvvJCoDkeJ5nvgwXR3lIHK2taqiv2
L91Gkw6u7fp7yLT1zOKyOY3NaNwWdItQ9+2lGLmSDVQg+FA14Skp8+mtzQikbfgHlbOnwqaJdT8G
fIRJWq5J+P3IWpytZSq9baSQoCWB3ez67MXQq6eirmvUVBohQxhhQGa5ekhNFu/xN5DGUTpvcMMY
aEAQxKcDcIDcuFXIpM/LX0WCBjGoHhMr25BYs3i+s9ZSYpqD5Y6IsfcQMrAL5xYhgns1EAZJOtAe
MAlZ3hCKTQJ/pMAFG+SgUIqtyKx1JgD0ygb9diLAx1eDg1UE3N7o77Ns7u/Vl9vG65JpxzCg7UiI
RWlxVUNfWvay87Efeccy0+C/T7AqXAhap8DlyxV1N3lVkWhHYNgK4tatz+oPNjYPPn+lj+FGJwvh
UCaw/RQlqeIGpZw8s4c6OHDxCm1QwJySrUfNFJAErXnWo9HeaiVDLjByxiptxkMKwSpFOboIffde
BLbBjfAldeQ1upvaGxCj5UL5Tb3Xtem20rAcBd4h8vVPbYgf9C6/T5v8yfWMhyz3r3BNVdeuOSxL
FcH0H+RdHxlnbTCe9HJGCnrMzBi3uJ3z1hEOkYVst/Us2EqAclY2p/R07S71USWPiCKGWDEvdeCO
Y0HoFnbB7pb1/ieGsXl88xWQs9zO+y5hqiNLaabtqmcfEE/vhcYZ2lVgkKaqewcVQRmgtGs5YCEx
TEW5ZKkly7WP0LP3qhcYS9kbyAr6EFrrxymfziVNL4rWEjtni28+M3HZhvieEviqehBct4aa7cPe
Oq+oC7LRffIa48Fvg6totjBDLlywDm94k4tl53prc5BPQZZ8ghH/Bq70BPiZVIKKT0HLHoRZLh14
u2Mbesy8xHWThW9J6nxannut8IAkqLIcRuV9yES1KxGfjDq5spaNdMe4C/TqPuFQFWl3grT3BaJh
NxIexwlVvFREopU+yedt/zrp1injL5YwenU35HkuX3y2HxCvmLSyNSaOfuoUFOxQ7Ayeh4LCJJbD
Xo7W3gZlYahm55vNB+NTangTIRzmYL3c82wy8XdGjyWSoSCbVmUHBav/iIG1j4HauZW2tSzErLNZ
GNHMY23gaVZPI2Gkgo+y13aItx8N/a2cSNqti5cxyGGoeNTMZQyBAOkBp/RUGU8DlLqDWRKn2Y89
WldHQxkbfze84YS2fvgt6Y6x730FYBkjzUZhUX4aevnV6LJaKnrqsO1Xnc9jhuhx8gvqt07Z5R7M
0w6V4LIEMobaqr9x8uydXedjjBEGKHm+ERnRUMZ09rp6F2rgrQq7i2nUMVXE2Ubrxlc9Lm6T0Nya
bfSSsIkPbeDCNQEOMmYcDIpznA6jrRGTYe0FJ49GlBP4UA43bK0DDO6cbZJEU82xMGulRuwKzsny
W0xP3lNT8mZlrbhrcXyPPMgK56NszHFp9mxprRajNI5CHadAEi6xhb74SbvpINqDzcTPpzXOkSk+
rEopkL51xwakKtlXY//CCIDOIDSfm6rG1Zckd6z4CGLEpu7pQ7Do6WXAldyEtrspiyRfVviNRNqs
eivYkop59lwMemW1qvP0RqbqNusxuyTTPiZnuNC6rTPd+GIPjxVP72JEKGjp7qMB6NWPLp3GAWmU
l0Ert0Pso/vOVsrR1j1m5YXhfgcs1toM+XHneA8tMBgVfPAsYrR5q6JgmzUozW0efZmxzEr50pZB
8wKp62pCW5YFHbbjPBCMPR+9PLsypubsM88vJwbqyRqf4c7EgT4zAmAPLinmMYdk9UqSKQYU/YKt
dor109xYJaiz1Nh+JYD2bRU/uWlGJCm+S5OwZObrQTJ74FznjFBtlWMwj1yuE5FMqVcXix9q2R50
fAUS3tpEwdVGrchUWZIkE9jucQqbUx4/V+CgV7X1gFMetOBHwJcWpkRiNO+eXZ4yiZYpas411jlF
EIoRHWLpkoEWTJesA3gXdpfKd9fIGnfQ/RDYwvq3AmxF6ZwKmGVvNRK3ijs44Qma5NmuyJL7OA5W
fuAFCK1MAD7J0UAKvgzQy+SjBeQVUIM0hyNxIgOCyoJUrHZdavERdcKtgwPE5Gltl/526pIV+YpX
EeLw3gvWTT5dlUF7myESHYuPPPKWcZp1S0WiiuY1N9pYYiVhydeOKILYkvnpNgLzEnX1VS8nhB5Q
YyZ6dFYr+F62HWkndg8GgSHd2qizTZmXSxNxqE4+HDKbk64F+yHuaaww6erz7gxzf89zqomDB5Rs
G+nVK+hQ56pk52GlOdiiZJ2U9tHTIdCwXIMlnhD05Xs+YfXoXutw6aTlMSDTcgEHmdPePtt+iLPC
R7GcwKbPqtcgFVeeiXRlQGvkGe+tJOAV12GYAALO1SYFPYgAanofc3ND2hh5Lzl219QBi+KxNSol
mQEsbWaspuWQupdyjpm5c08qN8I4D557h3uqMR+NEDKRIFOzqJNdh3GUrz2B0cmWRMd9YcmXLKOY
n+SaQKSlmQ5fAkEOoqPi1LZAM1vdvmsa/9sDyKLy/BIY5UbjYVS34iA94yp0l+RLfDLrP+c0X8tA
hmvVJPdjM/TrisMzb9AGMYbotrbyNhrwE89qd8M8o9A61I1Ey7p2SPFZUy6yMXcIjzMYrlTqdhzZ
DiXjsAzc8XEiaD2sSeetVHaYc3+NAM/LFOx49/S0oiGyADxgri0MmByQbp6SOFxDRUFch9CPc68Y
k9uizz8p7elevgbuiqZATIyeppvAeHHCDb32UFDEMNRFgqhveVdXsKhgigAZNIyY/af2oLTxLkhB
FwkcTFrXPlbxnDlabQn1uMkMAKRg73Ssh2zs4IxFw6sFhdXKgfGIqGAp1MbwG3kfwnhr5oARMjKm
hI26ut/6Cfmz0PaDamTpNBwQ9W9qu7wubX+tqW4jPIXU8YsIKLArZB+SPG/RtujuW8E3KRyzJ7vw
VnzP+8S8ZNyXhEniktaW3gSXFHBVlDUPpZXdjfV3AKLYK/Vj54i1lxurBtM9D25wOmVfuJhx5L3o
qqOqrW7RF8GGmn8nxnFtaf65ybKda/I9RKCmhtJD18i3rkA14TOT8poJb4+0+Bx4xmLmRXpMPFcb
beN0Jr6A+Ot1RvAWUzRHy54ivT8YfvVUG96NUOJmqqZZnzEDu3leTxzpflZ0jLrCa2PAkpik8qrp
/Z1H2zUJzLGEVJbjR9cXqymHgaiPx8buL1En9nFP/TxArSbR1MEmPGKo1BwPCTKYMuyU7G1XA4iH
KXV2BdGPvbJYVYv8xPATxxDDIaiYivAcs/T2sN0WUkKTqMqVXfh3rY0k2poOIdBm+hB2Y/VV7tGL
Yd1R14aLITg0bUpo7jAesWmdfKqpWJjacCk7HKCl31ym/lXKmenNEq79bnudVUVebeyIqKbwo7Q+
DMCuFW2JzF9r5kuR1d/qIVMc4t6TOeSKBSbpyeTGmOdStTehIbsVCtdkJwldCPR8nVvZa+lOGySG
i6IeydS2nX0GXWmrexoNY//RFflnSnQobo9z2uO3anz9C4/kKsW5sdLqGn4P2vAuidd9QNs4vKEO
FUtD/5J1cOdz3huFTY1Y8QQBuGZDIDCn6GruzBO56XXjE1zSuoK4Jwo0dwYZpD4Ftmx5g2wNv2HQ
Us4CJ13ZaXpX89Cn7HjqOxSVdXtTm+YNpk1O9uZODznNKn7tAWV+ZtFXo+zhIFkYek97SHxaIzS5
Lft6fPHhYYIMiO4jTRIQERgDb0e67Qx1TfWB9iXeGCGRQFE4XlyYzIz2IOrkWze1DgE9huvT4HpB
9q6q8L7s6S6jhGdGaeqwp4aH2keE4KkjXPlVok8J6oGiBWfC3d422VcKZzkNwPkkjdgFIfmY9ivc
ouu2JoCDE6ykoasUv5ZlxCQa08lUdwLC0MDp0k0ki+qbrCb8SGBAIKzJtxDCxoe2by5Sq69sSF59
WTOgIdMtK3aCZzSmvGIbRdrGSR3mXtp9yoM8Iv6nIbpKSzGRF9D/MlGfVC7vgg7yJsV72H3bAvEs
tXzkGAcdhIRtyLUv1BI9ymogGSaLR2aTzrJMLXLSmg5iJ+4H3F5JbD8rQBKm89jl6pw4CLZdN30P
2WHHw6tgfk2WzHWTdseSn8+olxoGSkkN+I//FiMjTsVshX1wRatHRJLOR4cwobS78+AVh9ElSUvC
VBTtGoH8lSJ6o66IBGm/xsn/rJ3EoCEuNlH+IQZ56IBcMCI4MVe+7WAkerp+MBp1p8U8cElwG+Ew
zMOKp4inCqybxTR2J62tnvNYHZIGISOT5gBYcwaTRpf+Nxm/RL7D4G/c5qFK7trQj5eKpFIeo+qD
kN1dbkqmgckNTPQRHQCIORjuGTKSRR1rGyMnSFezP9EDLFxrfFcxb5zflat508+WgtyaBohcyTSI
AmBKrK/E15aMtxENeOMhnwKstYAiGMFJWo2Ycsa+HoPwLraLkxMN1z3ux3mETBTRIavglA88Pvwp
eZszNpBvPhmOdzRRE+eYnVmPMqTUFlC2bu1T4EFhbLyDaiF1u/1FowAC2QJJwyoQo86BzF6Zvcog
fdfclCWHd00gb743nfrkRVG+TFwGQiEjcgWNyyaXKkiwbxUS5R1p4pg0QIDrfdQs2xgmsATsK317
iWN7LYP6uUc/Y5CUWmXw09LA+fY0g4k0tgIxxZB98ZmCimyEd5P4aFI82Lzk4qS6djStb00Pli2S
YKuwj0Pn7NPeh8Nro/VlhpgStNM5pxGLSWSC43Kt5nZAfbLUDfuzdwqQBiHUeG72R1XWV2FsXdoB
9FIxvYftcIod0rVctTX04crnlS5z0ycMoFv7mU5TVd/mHGMlW+wW00tuuzdBrpUr3WlW/uh/A3Jf
zrAkN0E+k9Vww+yroKyea11/thWTI/xYFUl4DrWpZciTQqs36ZKsuCTUUJV8OMhQFmgviXs19GwW
cG9LL3jNkuJQ9t66IzTNydz7LpR8bHoRbaV67jVonNiPKlQnAzaIhH1GR0SLJyMEad9Mlbcp8nSc
YjBj4uhUpMU5rIPuKKxIv4fs8c5OdJUF2S4i30Zq9l4nEnYpc3z7pbZqKdWCGkuXRsHOAmeZRt4t
yskVcpy7afbLW4LbmHnr8deYltLdAtVYNK0uMUGUp0pD8e8CAtEcxjNDT+Wg+8coeh0y5EFxgs0d
DrM/+Qez1xzYDvVhMMPNEEzXIaoV6efXJTHfHvOnbLI3XQ1BHREmadxLhM1kXc5bJp70k7FuBwev
MznIqs/hWY8w2spnTceF1iIynPJN2DlbIYpn0/wqIJYEzpcWuh/E/d1qGqMjpKTcqXTgGNVz7+IM
tNpGFK+VeJ68r7J7shj6ONPwb1be87L0L1v1XzepSG6FFLCLxA9xqKqwGiwaDmPCWY00vgptOZT+
WgT/Zif9t9W3a1pkXKOFFEieTH3eWf9pey9Np4qNlHFkT4+GFjWhBhvKm5/vof/JL8NF1Lwdlvqs
7v3rRRg3GCa8RLHoSFgmfSGEfadgCBXa188v9LcNOwZULM26aSNSsWzrhwtZRWfJIZ7jCZnTkfcu
NiVtFl/0AWKleapwi/78gn97+3644A9v39QIFAvBjBLRTmBkhvjZS2//ny7x4xLfqEutkoKHeJfC
CdQx7ODmm5Oefn4Z8np/uOP4VUBwofx2bUgKP+bmZNQLdhMIbF4d+gB5ks1hhKLPjgxfFKSBKyxV
Q7QFRiqZpprOg04NS+XgoQ389aX8Diy7+e02/43a/IcX+4f/+9//Xxq46REN7qB/reLfvaVAP3/w
bv/+U3+Yt6WpBDp8oioFLGsxa+R/l3SR5My/JcHZRGXkArzgdvyHpMv4RbjItqT4w6H9Zw0/kU2O
g+OXESuYtf9Ew4+S6scbSRqG0Hly4DdE56Kbf/22uymNbmniwiJZkhVbcSnhREymwDsHwTEBw0vB
FWwM299oNZuLwKO00qE+NAmbjT7XofqoMEFJCh0AXmpdyHRtivqYkHy5ylVPCQuFddla1qaO0Foa
5SqL/Ommo5CEf7n1RwM4FjWjw/pk0LZmmKbgmDMgUvzbTvkTVCVx3wT+p5c84hY4G9MotlOtjmwE
l/Y4gBTGKd1i+83hOZjCuOHUThdFF+8kXUVO/4/AZxfOW65Ce9WHskTPH+2k1d9HQ8PSiLEkcmro
n5Zcekyx7Kl8gaG/xCdAdkBz7GNk1i3pBmyWCVUCsRkWZ57PO6Gm7ZCKjW1lJ1zfO2WQG999qPSu
ix+D+tupwofWgIJmeWudMUHqVi+N41JKexgL3H4820OI8rcelzplol9+EEB0CVPtXAVnMgLXYRec
GqbCaPDXTsSXF/tmz+Qtu6YbX2aDwqc2IAA2BP/TpWyxZxpnBsFUdRjV4+BW64mH0AIWAuJgjNiD
ssxQz1iSy1usVbuRpBiNosYgzw8JPZ49fBpFidk7hoXSTP6ZMORhS7DzKZ2aVRyjyzZiuex1wP6u
1iS70sYLivgfok/asTRiTY6yCoNvG/n73CEY1uo4QiolxxtdsySe6Ogba+gqa+KTNTD29ViFZ0y5
KM/tddfKuxhi2ZB7D2PtgvQwVvQTz3K0H8owWxdgtlu933WtuhcRS0XfouKSkyPXsetslfPuOell
DFMwobzONEUJazYPdgSqEyVTjzUKWJVi2WoCBgu8nsoJn8WU4cs2AIygrQdJRK6KoeCkoEyiRi69
Uzgmm7pBfFyU9FasGDL23khkGZuas84fNbAZvMtZuiUtd0P3cxd3JpV/jszJd1+notomsuZrFUbX
ht5utYA9XKUI18xs56av7EM5ks+LDBqzHNoChojESh+GGCdZlIAaDpCYPOkwccBntSzWMDA8FHl1
3Tp5vcmG8kF3fOsoffaHyZR1s+PmjNp7n3bxjWyqQwtda+iNhL0F3+6p1ojAtefcj+aNYcAls8d+
0wkkWKxRVm7of09u0R7QA4sDBCjczab+RJGdrvVSYRAsxnRVDIKaB9PeYBYvRYlwmyiytW4NJKoE
Fes6hgakXxFOlp+LrNy7oSPR5zdrBHznajZB4iqXfWUshnR4R/nKkQmDoAj0NfOubRO21qmvdP0Y
TtjgZNTuJlhi6wxzO213wK7PDm4cw713pvrAuOYM0GxdVEy0fXWXtsabmcVvntX0IPLq5jyFwaUL
h+EQSYPSkjsGXcGjHkcIIAaOUh0kmhbS/wN9Xvet3DVpli56RXhqkQeMOiiGWzd+C92oWTBjRoeK
hbYMuAPwbt/4XWVjSETDTjY0jn0ioXoTIPlQZivd6l9C6EhR7d67gWARCjdBY0vhGjBaCGkD0j4L
8CwU3GW+8fjyRho1MFFiHW2189BNkOSkn+5A/D7m6B2WgQq9I3fUZsze2X5sYApwxLPpb/XwazTM
ajWAfwTKxIBtlHT0APfWmuY+EIYF7SYs6Dd4qSAAiT9mpMo4dFpX2XBv1+6rKvpVa6GaibvQOZUN
iq1adpep7eBHydu29p81yVZ5JFA8FzXyqbzf9UG/FAqJSjTuTL8/5Oji/4e981huHMu69av8cefo
gDeDOyEJWpEU5aUJQhbeezz9/Y7KdIqqzvqrume3M6KzsyoqBRLmYJ+91/pWj+N3iqod0tZlUkcI
3WmXjLV1m0cgt4lhMol7ytvuQyOaXXX0Iy1W+hLWArDZXKkymVgHlRsH1TF9msD0siWeoUfTAmDY
VGvO3g48gBsDtQBWuYvK5F2Lbb5S9BD1uDID3Zv7XIC4rOhNBOw5gbEVLVv4jCzPQa4+0tDZmIE5
zMdIOkn6AP0+Q19k6qJiKticGwMQJw8YQ26/+sSSxTXde0dT9w50VLFDOQ1Yuz1WHLuUPhDnNDPq
dPyfRo7SQOvfkNi1bmQ/SSQV5pIzq1lYuiDd6wizsvCladmrDyS1BU2yd+jwoYDUp7vMizZlFK3U
Tr2IGoy0FWY5IiZ8mpNuYLLoGTFNGKZfWNMdCbaCEq2MMey2GgekqIbHH3ePGRkzSp7cBYW6M1q/
cA11vAq74hirfnSRYlOe+y2HmTqDXUscbybfBnCRJTR6J54iOl+aRCPeSo0tUcerti9FjXmtFyCj
yAnGSgJsRUX87Q1XBrym2KrfYWFYChKDmHdkIyP1ICaA0RlaSMpWRHhppi5Mkx4dqZUnhXEnDIaE
uDKnJfkZcOStSgoCax1IDrm6xTlGzodjHIcQzWOa4hdUg0usOahKkDjOehuo91ga7UMIRAsDDKNv
yMFty8sJX/tMxYQIHa449WG56zyaORYb0oUlpGtGNZKqoy+7EBNGjx2XwYXr8HACpcH6JzPmassP
kk6Iyc5IZattGWBsgS4mRb8hS+ND21sNEi4xD1QcjOzFCwQSPkWbHn2V7AzYAB7bYrPRrhu417NQ
s7CgaWkFo2mUeH93EQgtfeVDUEUepkAU5cHya2ulV+1h9JV7AF+gaXr/TbGLcgb+k7XdktlsBlvb
g1om9eouNy2PnAoVvctb6GsxuSEMIkMyfn2C5OZ53ukL7mvmkGPE1loe3FYln9Em4cPj1B0ow/aA
u1qXSNotKUhIX+iCYvSDcwd9aNw2FndEbyJJNeiRbQPJKF3yTfatqm/KcVhVNb0HJyxvqsGQQVqq
VIe6qG2yfu13CJiEQIQWbUll0ogYJGaptZwewlohO1cL3FZHRqoBRFNb+HRwvEa4ZpnXHRIqAc1G
IdwEpA0iegOplkcLlWm/5vWuXeJwK6Jw3ZghLqEWmdVoMLwl43cmTw70OHXbmhD/pCmnu4+Yw+Yd
zPquS+6IlIab1CJFRkmX9QhZRM308rmKhCPNEA4yBCouUUUCLDSuQjXf5l00rTKSM+QeCAtv/Ocs
iC9AcpCdWJPEEoQpai3fJtS31k9Nnvbc17q3BagDVjZF4zdU/XCBBpo6V4qxh6qvsBvrdUzJs6eG
4mkZWPpBeGoE2pMqoIfyyR6cp1bmNWwr0qGxgp2U6Vua8ObcYJqBwzJ+G9W6prEpVQst13dJ5ftz
Oc5HZMSA8zNVvS5sDdmYirTJDMuceRT9KTj1M2PE5xiQuOBi6oioRCd4fiWltMO7SbENF4UEdZYx
XpCRg9w1QDvgdDki1ZYIq2RYsrMg3UpTd2EzrcKqeptqXiVmfoXlASdgrB30sKB9Peq7vE3E+/up
B7k5VVp5kRjttFKjfD0iPFEJ8czAGTXUB62pH9SEUX9Trmpgel6cgMhg8D2Ma6seojkxBx9eT+Gt
xCh3WcRHWPgqX8BysrU3yjdVICF97vZ2C9i+i49SOZyqsVyVNIBSZVhQNK+yMmPBT6x31SeFQ4oN
d0QMTPBBILbwu9JUV16RbZNgHfvWbkyZPisIw51nvbauHDs8Zm22zCsWdrxyg9W6TQ1cv+0EXbgg
+zJ7r8NhCXvxiMjnVBndvGlHtxqCKxTMi5Dc6NF2XAK+dqFpvBjxI0OtFbLCk5yGV+Q2AOOQ9a1R
Gxgj0fTMy9559FpjXYKrb6tRZ25UXdddsNPTcBXU3UeHmVZDjDzJIoIvV6unPLLpqQxQ8XQzc2HL
MLQYDAtOSIja9EiqW/WLv+C/PQFhzqBN9a97Avfg0//A2f/r3/vN2Y/jwhDufYeul6xioced8WtX
ADOXYeH6dxzL4MrqMAB+bAtghxKmGtpy+LxUmglIJ5vg//4fA2u/qlgWNw1WFRul+19pC+if9o8v
HU3TpoLhZ8maauiqddbRrEt44Gj9xFbTvkKfc0VZYsybBPJ33403kYWXm42y7jfzvvMXXQvov+73
YKO2aacr7jT5j5XZ7OoyZlBXPYV580xK8iYLgl3reU+qHW/VNoTSY0mLWtLr21RK42Vi68xOfIQK
blYpPR0D8iBk3PGUYnidXSuXa9LxIKg0xM1NNvsYduOGGbkmEv/hMlJ1SjJDrfS7OotXVcrfloc2
Z0ScZrvxCkfAIJJ66LPnofQaW/J4QW4NmDp2KMD6XPh71zHiZKR+Jz2lrlVTo8D7Q6FGMw9j5iLO
VOO1jz0eTmuj5ulWTZmAhGV8y07JgVkl1sxBstAoji5cIqZsZnzp1HY38xvIKkxAXScfX9B7iWgi
NCPJxNJUwKZV4yGZ5UPzaiKYx8GAEJpQG7487FCQoHZCFwGVyZVRN+RfxS32UKShqXXjoe1i1iWh
Rqo7V0n8Yh6z+1w5PlP3TIk3HnbZzknv2CEznmwVQldM8I9Yayn21qoWveRYbm02AIPw4OoS4TDI
E8Jpei2VbuvDwYkN5y1kYCw8vAn80qG1WItLdWVi86WLAqUI42+KAVgn7FbHEGxRomoYhOvA2zcY
htN4egvaamc7BTAbejcg4pACWhstl9YS6K6ZAp0Y34JZL60wwivbXIaZfDAxKgd2IENYwbtcl8aJ
WghQtM4ybFzVmJx94qRQHYvtthAGD5xGcCULU3ijTdKISNGGk5J9NJinTcFCzfJsqVfBTTiYlyJ9
2bPKFwvbtUSatqehglaFKztvUZS0aj2XkvghFM5tK4jQr1p0HfQSX3frG9cRRu+iyB/Qjn2MZrPK
y/Y+xBCuhM1Hioop1aRmifUloBmGe9yRaZuFwlEOq5mPmSXOnCtNpaN3tzYG9CganisM6c1EKY1B
vWiNmYNhPRbOdcnAw26G4V7D1O771lVjTctUM8jp9Xa8ePD2mAz6S9ipNvbjqRJOQiI/8q6ZB/KU
bdOg1paTymC5lHjneHoULOKiSCDmFcCJUOfS2qJuGJWLvm/dIbOeEKlL+N2793SwtHk6wHEKca/u
AsTXCztDR5ZAKQiEbaezGdTDYbsJNRulBpOmKcQiY5BjEE2XcjjI+HbiDZFZW8vQNnoSvJqZc1PJ
4ytzXpzvNlagWoKHbcixmGRh3facOmD7HMkuhifOWqbwUof06kNDqAx5HiWvnebf5KBd08Yipxty
kRE2d0C5lpVPmawWzSalpCzQzJvg9CKBvuvMEXZSXV05tXPLtm1mPVD0wKVbd3Cc5Fa+y/uEgef0
FjX2HQHAV02fBfvE6J6VMbgilfwmqSJ73irNbvKcfh03VPH1uPGjOdaVeRAyYUWGvZdSdA7OcK+o
6q06+C9Fe0/pkS9NQ117hmJve9nLFz31xjzSUYpMIcluZb/zxyhb0xJA3QzkOTb6/iFUeAb63JPX
+kg/CMAbRS7b1vKNqXM4U/TyvqtRP45V9KFzOhKn4ZmR8/ug9eyFM2AtBKQJWnLEBV6yEGqed8VG
tTlKokXiKcFzRs+EVfXK9Puj0bxVhbNDO7e1aLFoWnRpiJ5LFaoMecmHoiHZ0v1TU6jllbwL6li/
aFkQoPJPaCDka15+rjK2L6bo8Di0ejSYyzqlXaPXrlwwpIcGyCKWHukHKUufdpFH24hPpAstgxDc
D27Pbj9RW9cxsFqUaD8Xk+g/taITNdKSCkVvCvq0uu3SoN3ahfNuCVgVgeSLVPS0oAlfGzS5KtHt
Gml7eaL/pYRdsmxoiUl2sU1okdm0yqQhPA6T0+61NOPVIvppKY21RnTYSHM4xLTceqma5l2cbquE
0KEiIoTSE+1ohGhapbkhBL09mEXaHk5gaU9xNzgb2TP7+X/HLp8+euszchQb+L8usjZ18v4/+cf/
3IusnR/t9L//3V/HL8o/ZFNF4oQyQP501zLd+H36YjB40UWyqUbhpJhUOL9NX6ilIBqRYMrkBvCS
zszkn2UW7Vtud531ifm+Y/2VMou67Xz6wiNg8wE0GaATn/NsIilVoeHRxqP5NhJIY3UfiYPHw0f4
zHK1NqXxLqgiNpsEBCOUcEcSkGh9knbXkTRNL5Hiy4VTO8eAtR77cR358Q1zhjWtzDkbScLFaBj0
6jbQ8L8Z5o5H2oivMdoc0QBgbpFWNfKL2juo2gNY9hBmS+yM25atWBDsCYTbE64REc6uOzi8sF6y
7nRk1ZOLQ4eCoA9ln0xoeOxoQ/CXULea4HOad4+AqA7c7VxGzTiBT7L8oybf+fJcl8jo0C9HviSJ
Lr22wt9I9URjyEtxlfSuph9ojQ0F1CLXVh+l7piFBGnSqQQTKOxj3n1CiI6EqBj23oIvnwKepSGV
tPbaS/NDTvxGQnQ4IpKFp5fAZd5snCIexhySedjafdhVuQooFmp29ZkpI2EcNlWnLgvi2IDC8j0Q
euIVZmc4aWsYB8aIZYfts+kGClEX5IhdRhN6sqYJoajT523ILOgJhLiTabNI9DFEpugHsld6rOSW
1m5PM2YgXSzsHAJHAzzGnXPXauXDaMSuNyzTkoxu+pdSeOysdF1F/HSF2AGS0xnDxBHJ4H0GSw+i
cvFRSjk55MZ7UlFrOnS8UJ5i3pkOhKJsE3lpZu82F39AM9FBniWyyEwRoqcAxGN5nU6nSjGAvCBv
usAax+faG+ZDiAhNfuztJbcObwhSv8kNM94zYuAAW2Kfu5c7evwwenyscgeIKsRksmstnsL0KeQS
FFm3TqPnOEkPRvHskGkuS67tlMsCAqnkrIR7K02wtzrXcQ1DNytPhsdESLqua3Tfi772V5nhzZXC
XGpYPEKDBCUpnCNwsuZGlM4mHwSuSQeL/I0EjtA+JJsBSCUnI4hWvkbbvPfoIa8Ve0T9+lBUT7gw
pgjwlqQhUutdp7w2EH8Npv7o8ObMpYDGT3UlF3gJXnpjqdnWhUqPuG6guXb9e9F9eltq4EPYKFsL
mTjZv61jnpgSnUwqZEe/UMrqSCYqF8FYRP1l49iLvE+XAw+DjMEjIU2vIx1tVRh0+wP63tEKb6Dp
X2fmjhOpJeOF3uWuIakYneOFpI2wkpwX36hcEqOa8jBi55aQqY9PQGRCOXMNL9vADF44REo6+lxL
76t02pPHd+qUbq3jL6zZPxnMQXllpvlR6+6sNFxPMdjsfpnZiwrVo4RFPKFsw+ge8iKkO5uEaxrH
czS8bA5JYD+VwdsUT/PWHg/xwEiG+8kH8F+q/RwSQl8FtKFfY8rFNLslYTz2IG1mC3Z6lTXLrFty
dyNfzI/vKt7OmO87dBCeuVCdq8ECeXhymq2ds0ND9O1YT2N5Y0wZjVh5r5UvHvLKVB8w0KToi6Zt
3h7h0C0Ati2K1A3Skmivx9DPyduksrYJn4O3SiZnbVq09vHzqAsFrTxVHhyvAniBpO3JFliWvXrR
WPo6dkBnkWz/bupvbYsKf/CDjdljco5Rm0l4ytoNItyZ1lxYyR1Wq/us3Ob5m8RDED56jNNAQdv2
3OTOGj8Ma2OMa+jXh0i7Sptjggi5SJPl6JCXJxXxLXuyGay8O11ybpRUuylKMmYqh35gh/fhKXOe
6A66XeijzZSJx0VhLFvBwmT+ETA2VSF/k5KY2cYyxYI8JkxzTLfpF9SaeIy3YWBgSCN2oVJw3qC7
DjLwX4wJwmLjg5bMIeNp/SswXvBZw9Yhrdu+aHk/TIfJWFR1NZes09AdFb+jTwv0YRHklEcd5tZe
WXSNCzbklgnyKaQ2wjpKiitujnub6eWA+aqNb/wB3XCImhGqqIbtHjHK1Knk71wQw8bVwJ5pRZu6
lsu5HMi3oeKCA32hdmKy3nUMuhIZpTpjNT581BK5U9sEc8sbyILXvflSY4K/MpjxuRJBp2VzNPSD
nkqnQbstLJjZ/lohNbR15SFfqObgTmXxnBdgzct9oU3vjeSc9GyV9Lc+/hsdzGZobztMorYVL3ol
Y5uYjM9eaN5jcsDja92Z5R3U6Ee9vpZsHWXDcKlg+5Jw2I2JtIY/slQJKZygHyj1uCh0EkfDZdcb
zw42tTTpluFYUsQ6+0jGC9dEzJOAdcJv0gWcAd9rbHQvxvisBs+eCWRKiZKbwcov7V67bYsArSve
sn1mazErCB8YcxDd2pFHXDfjhQVzH8Ud4mMyYpDw+Xg2thVDKF4UDZrw0Ushmu8sT4N1qOhzw8ku
i5T9jP1S5ljosI10mX7Cz5iJ6OJhFSgZDU/iQ4LLsVxM2bNKnMSwwsloxg+d/JAhhmCD7sCAt+8y
ug7ANXD+4GIj/phpWp7TytnVXr3XmkPUPBY4zH1yuxMylVRrVqdzFfGHFEgriX0Ni3jle+BtVPa2
E/HEmJH1pYz/PyWDNgheE3mtIDq0jEvB6Cp17IrTPFSJwVGH+4ZBES6VvKIBra9tf43GeUmsusiD
QUBuFv460+cVIIg46/CUMFbpRuJpG80HWYFDEHh32xLDAk6c9yjjtsgwAZLQ6eZd2B1sSVt2KveE
3OrGGqzss2pI3XqKaAlEHoaJ0vJp/8a0hdKlV4IYDN6ZX88Vczqhzl79UNr+Kq/6OYjIQR+EOk5l
U83I4QwLMziOZEgR5stWO8FOGQlrz4dk/dcPgnvCQqeg2RTGZyogTlk36h7Dqbi7rbsb8rR4yv7i
IaApaTBELQMsBeShs1I37ekNAGUbmOgxtCxw8GCsL37ZFf1L9tA3hd/Xg9hnJysCviwZOQfRC415
D91LcoaT/269ms+tFyooEe7xrzdex+Ejr96+ad5+/Xu/a95sS5bRvNHetsGXGDb7p993XZbCxReN
b9Qc/O+fmy4V+JmNkfufO6vfN13KP3S01TIiOaF71dlF/QVsLbX9+aYLWJGM7k6wj1Sa3OIm+kFF
61iKZCSKsPop/mNSqs26rZiCRdH0hCafmGG1uix87X3ScPerAx1JI76lb7WOFXmVKMpciynrJinC
HOqkKx8rh9m0G99H2qaXxU0v9Xisgoc6pVgI83FTkf2BLx95Rt7XuwJGNC+AXSWg0bHAR5NnfDEO
BnuZ5h7v8baBM51piVsI8HQIgdqK1HsdInUFjnZbsCLMJEl5Bdb9Egh8tQEYw7fNU2S/4UiBrQ3n
uhAY+xDooqkZ9wYcDQa2yPh1KDUwsrUwrNxEYLNTAdDuIGkrAqmdFfXLWCuuDWvbCf29LODbXk1V
iom/gsqdtOqa5Cm31sIdDomO4SJB3fSSJyfemiFByVMaLogCAd8joN8p9G9wcdPSVwCC5w1o8MKS
D4mSvFawfqGeXCD6J/QXmDhUjX0g8OKw7a8LoUIqII8PTfWmQyIvHYegTpUwGBjlojUcCWi5Db08
G3EWCpw5MYg3WSVts5iNmoSkRQd8zlz83hP1h6mUqwY0epM7QABgULB90Yj9A5TbA1KvAKo7YXMw
AazHHnN/DaYxdwikJCm9x0aBv6+jddu+RpjAV4ziX5iP0m4cdrhln0GXrAfaWxLsGhNfWjtwodhC
xQL6PkJ/rwUGvv4EwkOGl/P66CfjPTTGreyAmx9gyGtG/zKY2m0p4PKTB3Rc4OYtAZ5XcuMlg0Rf
ONazCZneManZyBskdoDKVPDr8y45VEnzQDj4WlISaTaEsO5TQb3vwN8rDImhGciLEEoA70K5F4Er
ASFrcPMNQdAfQOlPVrEuBFs/VaRbZCQojuojbv6FAoSfsf1tUjQPjeJ4SNJS5gCC2C+D7vcGw7VD
1l2ZutME7l8h92gF7T9NAiQjzVIN7j083zg+scXKBARURbeMxgGWA3d6QIRAJaSORAqMBX60jrc/
xU/CSBU8FfEDga4dM+IIas06aFgUzZjsy4DAggCRRCYSDAaiDDo93Zuxf2fJJONkF/bkPcQEHzg6
SBeyApUZxG2833n1ONA+uG9SB6wSies+/goXZP2t3YZrzWvvSoVucSpEhCJ1oZbU8aKG1iPViTsV
KfE61iMjAjC4aMJ2MmmPMSEOJtMaHdNeSUQi5lUQoqTF4yqarnLfIAKSJAiDRAixU7FIiDCHJ9+f
DuVAM4V4ymgxkSUBlGVRtu1OHUDRZD5hZ0okzSU/OrZ5uKnDhA9bWGAxQv8yQ/pqJQO4DnyuO1YR
HEHOBG4ZVMCj1ltoMMlTxwvE+pBhycTJiZq26BW3xrw4EnpSKS0kDJ0YC4J9PLyxmYEV1rEBKSfb
NIXpgmsXIztss3WCHphIwhurLG/lJr9SPByPjXbvWIzLIoMuDguc2lR7saRF+MsrdViGUrmMWFyx
K7IjMrMbOQaGkgIXCjpUjr7krRAfAO5AG+fJJLkYOcg2ZQzpEAWnMIl2SobKzYz2iYI5DQDvqvIg
lvgd9hx7XrOwNkizcKDtUr7CiIzLjAhuG03p2gOaQjmNyCNeNom/cij6lxiaaF0NxfOkwdEvCvuK
yqucs+F/wcGSu2pJGJVlTTjdqwZDiSp+5jCXGGqtERo82pK9SZzpxkDZgyWrCwEn+M9yMK7yIHnq
6g3GkSU5AmjuwxUJpQd0hFu6LlWbHTuZTYRzX+uCfLNm9BfP7AHOkA9xA/BKJypOdGNe8prUa0tr
ZmHuEgl7DR0LjT97l4TMGwlrFXmYi0p6wc/Af8JZDADMEifSMSYtYtYWgEblfa99aNNjpLGnhSty
keVAodUOagiRQGN2RQjQ1qjuyMm5zNk3E5OxafAhhegzfLQTteyvGhsWJZ27ruqB23iPMceeN3hX
++wYGRvV3ncpmTpO+zzq4BjHyjVybMLWZToBs24kIDUk3Q+l1AKklS98RLUl/5ZhAbK88d1BXr9I
rTs9LA9Qb6IlqsJVZ0Tvef/uFAVnSQmviqmKLpwmx0yb3hdNPaHp1u5yG6G1Ktkk3ORkXCRINopq
gDbYNi9j5eOaZvjKK3tXh9kr7u2VFmaoXhrOHfBd9vr1JUEx+0kyby0bkU9nX5X452cOG2xeGiQ0
DvJdmlRrtQVUJYUbzcK9FrNTnMe1c6Cj5e/DhoRgZ8zMfRImtxbUet32HiNF20xCpTgo4xYScbbq
htaFBq27o1yar543KTsdBok7oqPMpf6+N4zqwvLNt899iZnhH0ZZCqMiXEYeY4iuFwodjXxrEMe7
0Y6uokijI1cBbGs1NMy9Xh48K19EOg97Tv6xLIKQK7KuMNTQv8Xbe2T3qH3k5CajLJqHkvXQkafs
dN7Cl1/imu4oacse3HfLrE4pHv+MNOaBhkKCeD5RbpiJEqk4rkuym4NCWVUVkksynbvhic3rfIpb
DHgi9LllqA/XTj0NVXDZltUJUvEcxOk6JC9aRSe2zormNozCZ4lQNQvJfyUiphOypgsROh2aEpIr
iZGuNkULaMSkq3pkVOvlqeqaS1+JbG5F2NtG5gXPKjuK5SRCrhHzvhci9pp0p5VCDraMc9AjFxv9
8WwSkOcAy7CYItYkaPeMyqVIA1cTrmWbNEW8UNDVkBIalX7ylXcZ7L0zpMzeKix0FtRtwrorkdrd
Dnuiw6NZ29cLIOTcKZ2xnhgOYaIrH52Us+FF74PFKC/0qsdR69xUpISTFm6SGp6mjPhIEY9JE08m
VdhpMQ9g2JxYuSDp32VGuLEF8SFC7J3xtvHVY2ziiLOKW1zRi1wOHwDXAIxo8Cb7DXPdbHg1y8dh
DNaOiiZRdXArdIya9dRcdSENcGulyf0dQYL6rGLUzzsBFAUAmQ6KG87vQXAH3anbpa/Zc/+CmvK6
q+VkMRT6Y6OFRzjss8aqlrYt844bgk3DCNuo0yWxUHT71mH1ENBZVepkBfz6rs6Nm9qDi+lIaweH
oKczKFDRriHnldNdqTF01OkG1rKHvnBSkWMjcOhzKVkpuJwXYZUDksvmQV9NWxtxaxS8oollYEin
sQuNO6ulVR8WEOVympL0TrErGgfm7TdRotKX1DSBbuExhzbG4IBpZu7vspZrFpnPXeI/VDnmg4EX
djcqb2atOIvUkxBtmSTmElzDzKG+sAa6ITWuUEWenhqGLiX3/czQw6e6LXZ9OJ7i2n/OE5apuPac
rdUP77g9xkWTBcwzGaaT+BzOszC8HtPCpL5Dg1pnytGK+KFxR5It6aUkhFGszuDlVTM5ijZjpttu
3uHzGCProZcbIXeDOxrFuUc+sYSDI2MrUTnPTaXFa+LzHCClU7cCwzG5fQZNLOrp0ciCxsE9rGrw
J22jORTTkBI1mBFWp9jSnirzOWrT6y62EHoAe2gD8CdRXrum5zEOJig3D7J0OQlIWd0BpLTZHRB5
m9OliWt62Xm1prpR1tYEzAeZrzMza1Tx1OHbFKTdwfYmxJZIQu0anpE50tAy0DBUK+IpbmtZIv9o
XGFhYNb+VEn5erAzQOjxtdR/OFIpuWFZkhjR7SCRrSRHhiDBfGrso/e6Q1dsjUA/Kl6vWIh0XMfx
a5G+e6GzRNeWMsmGI9S3ZJalMVoBOKe0qlsmCJCY7nux3Hj9hcTI5f9jK9yPY1UFu/BP+wL4KVC5
vv3B3/mlJ6AwUMWpxrafLFM8bRp2xl87AuY/dMVmc88Cze2CFfQHuZvxD0yOqN00B0Gc6Br9PocF
bA7Bmm6AaqvQMJFf/5WWwFcPnKWDksakh7nLNixQ3A6j4B8bAmrfZ0QfMYccTTgklMXEjMBAOfjs
9c36l5vkf9mi+n4wMRL+oftQx05vFIU4GEtAbQ/3YRhuosK//KEx8wdtwzNw+m/Hocuh0zRUHVN0
QX44jlmgbA9A084iZz+mZD1ejMFHTO3s9XeddsW4r6DjHmz+5LCiU/hFOCgm2lxrU0W5qKJJ/HpY
y4tTVORMgcEMUhJoBJWDokEcTQ2juEBbEYIUyzp+KKD8lGO3qJLxT1zS37yxpqEpMNVlDZg+XZ6z
JqCIMCilRrFB99hbOQkf0TEyVsp3E6GCf/Z1xb3x5ftyMNWRFUxdtLoUdJdfTnPV2GgKa1OeLRb7
/W6x5/fFkv9LZ/vdw3J5sbq/WKYz/jGd7d4Xq9lqPktmm9ls5s5ns+WM3zbit4vVyuVfref8w2Lh
LuaL9Xohfv3884om6/dPq5mKbAkBg3V281WdVkhmYylEZ+Y7FJVzX3FuouxZSd8G604DAG2i5fqT
Y37rt/FokxvAo0wLD1XF2fWYaO9riUVyizaLOSu7h93Dw36cPyzz2X6/5Ndxubm5mW32m2E2e0/n
s9dZNzt0s9eLy5mbiFPl3mf85s4P7ny75iSt1x+n9Wmxbmen9e5u9ycnSfl2D39mDrDwqIbMJ9fE
evHjo9PRNTFzVYfqSXKTBzBkEUZNs85Iot1qofTmV/AjZGSqi16S96DxqIdYX+ae7ATHn589VVyS
L5fMsTXKXG5kEhdMzTzrm6tjjNvPQATYMqOotV2dvaEIoFnDRiVwB/1YUXvmGbR13uApWfb2sy6v
BUNzgODamepc9GVi59RRFqX+pUQ6Uu5sw8Z8/vkn/f7YfSYm8NTR/lXQ1Hw9a87fhSCcrWyfkRC2
5Yh1Rkh4rPPn+z8WCfHtSrCikdaga7yNkEVrZ1fi72QnfJtfcJ11Bdk3YR5IuT9b1z/ceWi//xOA
B3EQ1TJVC724rNtnS/TfBzz80bexZFr3xJrYPPlnJ+zvZWh8vyp8B5lfmFc0my/19bZT/v24CRHL
wNXQEGkxMhDH/+GS/CfjJqhlTE1TDHAAztkiGfz7USDfr44YLFJCmQ5JttwMX7/Y3xssfr86WBFA
ibB06Spiu7PSyqnMQTUSBouireQclfTq54vOH30Jk/euwVogs2Kf3WJ/Z3Bpfl/Y+NG4IAg4FMva
eXkoAfiKYWXyHebp7E68yR9owc2eHp72++PT8XhzvLm68WdX/uz96v3y/fLy9fLy/v7i/uLx4jA7
8Gu7vd6erq8/Tm8fb293b3d3f/EcfA49dYPoH04FBezXC/nToef/smxl0T07yFmd8/fGt59F6ZeX
nWXDNIFPBo2CV923U/27HjIs63Y5khioVolxJNnUJryrG6oLvaiRukySvnHMXl8hEyG1Sojp6sm2
7tLOPBRjFzyDZb2DHgADq0O91rX1tICdGS9KJPEv3pANS1VCT0+r+hE3jr8z6WQePxVe/Ckmpq8J
9l1uvdFcRidgCY6oM1x4igSYYtCb68K39Wdi7nWcJE4h0SMBV9sUrU5DxEH74PW2vKSJrqG/t5ps
3ZdNIi0CvQ8euzACC9dqI1A4E163MY2039rxTi4FNSs1zFUQUFG04+gwAoo94wop4+DNfG9CQlar
gXZpyykZGKlj4tCxYrCIf/GO+qw5uBCGqqgIjs7WvL9NsRGL2pfLfXacszs3gJpEaii1jYpLW6Pr
hdSTydLc605S7KpQGr122xJK8fOvx5by62EtW1cNQCBcWkXhj18fmGyKVHnwoVuNoF2rGOnKUF2N
2E7IbEA0x/UnQu/w82N+J/aIg1oi2Ic8K3bAZyuV3TltbJMuM3Mi51CV98VnJoben7QCCyNysLY3
D1mi0DEpQKDJTDgHWyPqIr6ocVEHhXdRO+2fLJ/fS13xqUgN04X+mLL37CVA5I4VIRRGrzchOVbb
q7pJt6aTMZlOma9ZqNf08TadsmNM1DqDgRd+1MPPT80fXg62UDz5ssam5Owd0SihP/SAomZl2s87
w1u0+Gt6hjcdCa2xR984i19/fkjxtb7ceOJr/3DIsxtcN6MatjKHrLxlYYQLkjIZILwa6XOJnfPn
x/r2Cjw71tndBj2nqUvx9WrVTmcZE89AIang5wcRP+T8C3EFkUcgklD1c01DkVRJVhboFbpOmOOG
RZnD97SN1c8P8+27/AIgY/uIToMwurNLFQMlLvKCrZzeSbe2oYNd7Ktw/fODfLsfPg/C39Z47fBn
sT37oeL6j+TM/cEXI1uIAgXgErWqfvZ0GiqoXwuSwkyBZ5w1EsJPX3v5+ff6TD77cpF4+kGesYmz
6cvAUPr6xZyqCfXWGCAFe8vBXseQa6Fqoz/zGCTryrKEW0ryVKBtSrmCSMRkq9j2DVTt9mgaJ6f9
k73lt6fgk4eGoIZeCTvzz8XhhxP97ySOqTTTzm/Rs6Od3TvN74ljoHtJcrZxKDkxQQv6WBYPw28R
YaoFWJ6I9/pStpDnaFHkrUS8l22jIfwt26uKTfIGRK6XhbZk1Xm8Zn9P70o8+u5myEuxt6IcNUJi
gJ0NSDIoy+QVvCshmP8Mz5pa56kYpJsQxcOq0MwWKaN6EilZRjJO/4+081qSXbey7Rcxgt68JtOX
9+aFUbUN6EADGoD8+h55FOpWb+lKEbdfFfuoqjJJYJk5x3ypAzxrU+DrJ2nAbgxK+6lQRJdlGWER
QZ+Fz6HPlD72uurotri/MhU+uDWJ072spgdBXAVgbfjjf6VEzQ2cWqVmmBtIHfbVopxP3wVswgbm
n5KfbNKJcO2R+NS5FRF3JD3FDrxnJ1D1thpJDv0r1Yl9vrrpp2yGvGjsz/4S2dTKPj6FFpa6v/KZ
rFwQ4kDwCtcJIUxDWBEGis9pM5PK85srC+C/aIv9VKCRWYKifg+M1b3YGvDHoPvXoAPrYwrT79c1
KsYUpSAAoqQRALDJK1JYf1Ms7OaGpAYssLnffhVZONz0El+ZTciQVQT6ULQwg8l1k19jSciG01C8
xKs0hK6UWGXF4u6d1clYCcjFutagNU/agqpQkc/KSqOPdhJA+8d/J/AQWZI9etxV1zhE3aMg75vb
arTvl3EO+o1ng5VGrwOhDP9bdMtAEmdu1vVPsic5giO5PhG7miXUYW30VBCjAdK0xeLMZatQQP89
WybpnM88wo75TnQM4bz1G07mBjsjsJxNDsrkVFV4YP85xmWeq/EwqKiCrOFEp79HtaCHWHbshLyD
J91ks+TVuLPd+ZMxfLvzmna8DcBOXUdt9xLZmX2DTozJT4y2uGm6V6tgYxYBWjpiwZiB4Tho9nSd
Sj0XP8K1mH8C1FyuvCr70RW6Uhs4NsUJf1yz7SKxHKsVHwqECUIUqqLxv+1I2cd4jVElF9I76Qb9
9+Tjd+AtVeybYs5DXJ5imzmjIFiIhVa5EDU8xYV1AaS5tzKBgxUU4Dz7wZkO9mC+YdN/IEiiJC6I
z6x7qXjAvAfTuF88WTJNylXsJ2+CobXGAEbqQpx1jQwPAZG60CLaJtrEk8AmW4ThfLsYkFsiWS55
HmEmEZFNWUTpvXTkti81+T0IX/YWqRzkxbSAaTDdw6GKhptIz+2Vkzjeqx3wUHTTylWvS4wixULh
7Zlc7L21oIx2ycbI2W69h3GGGCeJxAw+uU5UvEVgPbAeTuafFFMJjipiANhmJiDDbOU5j14ZTzc1
bh6nl9O+aiAWmeoSuoLO6toE5S26v48ey24riluRhw9Nnb90+fI0CWfbVcRVCbPc6zxmJ4vSBvA3
XPpoq5AA9AS3Yd0arypyPlgdXEjs71bsHoaCxSZ2VmDDW0a6B5R52OP7LeqsU141h+JC9fViwM8I
V4aAQAH100KGgIEK1VoFLn4B9o7cJLK8I+EXLIKtz7zNtrwXV8n6QNDEPkSgkenynGX4DpQh4cHb
h+Sxp040HxfIQD5AmH2Sjxf8dI1AkFCzoddi20hnJl8cX9ddhqaM6ag1vg/lpHeZhCRuhvA2VvHe
5xSZJ6TGhVPtIpLw1hDSD3oGImDYQCqb5XZzW7A9DBT+uBEXWN/a28SDedlgBvb4F9hyxaZyxK4W
TbYnWkTxkru/SB2aUrMK8+1mQ1q1asGDUfIKFPuhGX/YaxaihsTP7xS1h1onqV6oZLbacx/J33ym
WK+wFyPQIggOURQpziJ2N4qd48mU0klH5Grbku/w2ITjk+f2bI1IfN7iF8Xt5RVn9It8V6XaQFc6
VParUskWcPGhd2HbKZw3NUTtETYy8AV4CZlnDtoPRqSdhC4Qen2LzuVOM/BKS864wwyxl7AYHm+t
sdwLHmCzML1+nVZUqGmPDf27nFkrX6/ajq4SEGmP6wDC90KVmtJIdvFNxhG4kWpCjdcuJI/VEYgR
ibmm0kX32jjNiS/kaHf3DPR4j9sg2bkx+4CQWIkdQlOSIWYjEcKPmqdXZtvZVupAEEBhp1MetHtL
/JScEfrB2r8n+B0PDvI5DRLFr5/a1cNtMMp3pw31o9Wg2fdjLztUer4DygrImrNuH6n1Ppp6PraQ
5VVawDxMJ6+FyOxTRuc7b4l+GYOUySILdJuVOYkHwwqFKoYw7AZ9fhUPPfCTJY7OTWDZr1O9gEYD
Ogakak2i10K5pK0U0Wy7W9JASgEuzUOu5YmM0usfsCiZ1xBDskbMrTpBvLg2mGdmsQAwWhOrRTJT
dwuBHCjqisUlpgJw9qMNDOG9R8Hwe7DsMRUw8v6OgAzjHu9VBk8QIhsoFjmQ2adVs/2L6LiiNxrd
dTj8BXFUc1QdLvBG0saCp0REkvdZBuXh7wjGaXWc+xZJ7U1WivxdmGG4MaXLnl9qsHVxEir0lJG5
z9qgSd3QWQ4Nwi99NKXFhzyi7eXdRfB4apfFBWSQhZyFa5+/FTL+/jugY+Tu33t13xG7yetaHP7G
0mhUVuVkaIX1M3lBBDlmNQkNKfascOt3OsGrRQ6k7ipoAmFhvOIC2mksympCy+3E9cnW8gY0rZdc
8tZXHvCzgqdJq6H7nh0B1z7RudlFTYxJ05soHXoDTMdjD1LjRNIZgqo67t8YtGCSY8LjJ7uiMTMb
mqJTWaoSAdspK5EcQZUIi9MEXXK7wB557ao4u5+0Z150oNfHYpiQSwD9ni5GFzTHx5VQpS3ovenU
ZcFV21T+lR3DRU39oPcssIeImmO5QngcQxfJIgfoFJqfJiE/rZYokn1ntd7L2XomcZWMdm1335Op
vO+uU81jv9ruMXIz51MFyvN2lZMPtx0k8tdKr8GxDAP9LNzpSeCl4LOyRh6X2lrJiNNdt7vLeEpv
m9HxT44zlC+h6Ivrvq6JhCiW6AP9mL9sRhGq4TZHT7oJK4S2l4jAp2CVT0YLF0m0O2C67KKYSVNb
pLYhiq7N8T3l7fA9AC5hKBaakmCnWqwvAxFzP6hyUUH3ndb7to1WOAU5+PtFh/3bBJ/jPhjhBHYN
YV2+1V81c59dTUMiUv6Z96am+RJUGpD9NmS/65b4jjahVhWR/+wB14KhAXWe8iPak3jGuCE095UN
aq5RXx5isk2PYGNLJAt4LqjUaHhQQ/+NxNbX14KXcDv0TbOPBhyNdpaDT+PM2tQJqtU2LyOutotF
0kY2Q0TQtwkEdtnOs09+gAmF5J374EKTJL2SOOHGio+rzSm+jFyEsaQKIqTrEh8TtWePupa4iuyb
DBT4A8MUnldRwaYS7Vdj8dQ6+BXJOnTVTlZqQFluvKMwidzVniA2orr3a9Jv68HMP/Xsk+7mkDOG
Qhjp5Bq8dotwQXLlQNQCiOYUfbveDT/cxjoXYfHOP6mPYe555za8KJpLN/sFlDW8q+rxGYYvQTWh
/9z6jnyffIvM4UpOV80wzqch4lNe1jU7h/0ypF4x46j0qp5LHhWWxZMFhiH5NazOmmYLYUKWF3Wp
16sfc50t1yGm6RtiTHW96TkQKB38Xz4cq2u0eJyYFLUPAmcU2rqhO2f5Mu6Bm3wHQdzv9WB3MNEY
xxaOryOeR0ueZ0/bEAq9jlvb6y+Cbre86YJo3YqSnxuJzkMSXcCt8dXlhu/zfbaCH8/dUm9cE3bb
cQx+215ELLsXwvhoxOeSaWRiYpr2Tg/QhBLjRz11fRq06A76tahOvK1EONRZdu6tgWSjdSjJuulI
XiNtsXF/FNCR620tMhzxLUc6tzWy5MLzeXqdNRlui3yWJRa0prmPYzTeSWajELehD4Ox69FjwqtI
fi5Mza6Irlg3PTltw8ZBtjkcBmxR2LE9AV2m73WO+H3wkCSgLi6RZyQMgdtlPXV+5e4DkDpce5b/
IbI5u8JC80bIbZzWUBG7bTsUP2DaOy9EAK1kAAAaLpxYPcsLpKOuE9RiYBkDOEV8jVBFH4G3c4aS
SFXCBwjDG2eQsHA4Cle6RdfaBVpq52513bE85tSfn6YHv9at9SB3K2yCzzUfEE/KCKwl+q9Bx2DF
4SqguVVPMpPuK98Qrn4u6nM8zdNX6eoHJptM8nx3fVqDyeWXrspT3a2vXet4B41M82ki6GnhW9c0
9TZYF8wSRRMDzqzDsRL7IopqRn8qVzFd0+o7gItUc3BzkaA/RjjmAxxAzIbOTw7XshiXnxF15zvC
RgcdeTK9BmuLKwGHyoCGe3bv60LrKAWRwBGoBz/Zek72amXNj0X0L41KpiC13SaivO50bTZha2E6
d6zlxdUNQKTaAkSnbO8b+uXyaLdRVuJXp7D1jBWShWNDCljmNR0vdZXbzcOm1vEM27BZ3+dAZiQP
zhH4kzh/XwOEMTCjxM7Rl6KxIy1nFRrpdl8N1jM5Qs0ReXNEPsJsvod+FAe/yHE3ZuGDghZ9jbQZ
n2Ks/c3InX4ma9pQ6DbdTehn+S/OJqDECBgO0Vz+EnUlyYzy5hdmdc21dsaXUvRJahDwge6bc3Cy
Rb3P6sr9AAnr4VJyROquQXLGjXlfB9SBU4R71amNffGoALWPlb9vAylx8oMRspI6OdA2zCfdrQD1
w3E+LB73g8gW50eYJ1fGX8JL8EV3oUzTf92AIBJ7uIigFRbwAwoM9r63o0cCXS3G43FlSAlMnPwg
rJXIrkQQX5Jg/jyEZSuIDa7nq84wxCf1t3XsywGAaHKeo+GT1U+yc6ram5D4XTifOD3cOJ0j606U
gcKX1K2nLAjz73JZbi3RL3kazo139ClDps1QJzWxFUHMHWV1ACedRXAGkeU6A7YoC9oACmRStzxn
ho/rVfV7FpSx2JFy0XhPpQVPAMYTwAGqYMxdQyWcBmYhWVa72tRSblqnKZ4sjFGp4BJKWYaNP01n
R/LK7yFFH1SDfG7rFetP1M5PkVr4L8lzam5ivyjyk1o1nG+55OuOhFg7VcZx3ufFqB1HTBFe2SqP
fmQXTFIZO4iHp242/pkXy1zTWxcsz2woRFnNRmwEVU8WDDtPCK60I2hhXr11cY5FDSZgpMHb4OQ7
mMl8xA54JVXe9eu6noemsB7nLv5BSUWK6mrbl1n9JU5wHF0Lmq4bDS66NpCIREDrOGeFY5fNrcue
6SsBD/RW+1X82VbRY0w4yntCWfvWxrP7k7em+Cq1mvcVT0h3bHTBKigK1IOTLepyEhZvvDJEcTFm
/Vmq3uyI9hh26hIJXxYGp7vdJDCFMpzYoqjvi5BctwVLMpmVV62Yv9VoffVDeCfxFm9HBo1MHzJW
jLp/TorY3RO3DnXSarCv1JHA70UNhc67YPM2dfe4vuTWG0nVSqZJHtrO/g3HGENEMA1Yz3Ae12Pz
VY1jccxLJnxZyXSXaUQPYiE8N45zqKIZ2wewlO2YjDeyd75zL0SgOt4Cfz/mVhg9OnEdbJN1+XS7
iNZ5eRYePAd/sPVVqRqcTu5SPGWhcG56TY3rM8nAZ29u4jEgvIj8OBK+RAKXwkLVXLsCLmWmvRsh
SLpfndG+C1aKNaFAOBFM5L1A2HlAXevj0s7vu2Qg2GvyvecksDCXq4xydyPhq9+pznFvGyL7zpNe
m3HLOIyZySJsSAst8mYZ1sUWsTmEsMDkEGbLfHl3wyDDGqP9x7pU6K9Xm+ZQSYNTsI9J4J4rIlzc
i3uDxkiLX8E0l89ysmMg7+3vtbLy/dJ0KOs703ImGu65NrjvLAaXmdTJN99rRMg0j//CMHjTDOJG
DpAOZpeZSRbylhGyJhnq5PVxFeNXk1Tzxs8QAsedv+woD4OTR8Pw4M7ZNYkz2GyyfHhABwKpg9Ck
DSnYklhWHyU3qOjqbRlISKRMnY4OHPLjTODolrH6ma7jKhy6CWO7vgYXHuy1ZT0LmxFQUZNMTSQ8
x0UE49TJBj5mK74YKut9OeVTGqh4PU5Jfm9EYF9BKwjvBecbAZ/9fc7wCFaBa50oJHHk1WF7nMJS
74dATrtcmHeba3wDGl7ulIb8H6vsPZ+n4rD0bfPKxPe58q0Pg8I6ZTbgE+bptqBNl1DNt5Yubt3e
k8Tj9WeilwfGwThCXRmdhK8fp65+MbX5LCEnkg+kGKhyDiXBi7VaR98BgjCyy0LD/pyASe/TBNgE
CfSZusKlM6ZQHdQpl/pr6aGBwR8/rw37+MDnea5yC8W/6d0NdzstXkJuZ6MQpq2XeCIiih+Leu3S
kgTlrarEramLdzd27myYt3Ybc7onS8ytM9mHtpxvSyQop5gD9s6mOAZu4GPTycv7wutngD5YMvxs
cgDOiPLg5IW7lS1hD+s8hthlRHjZrWZpbOEc6e2SpUtYPTh18O4H7YNfN8xS1E9N4bQrQ/mQGJFQ
0BFZUPG9bcu+uWeVMaU+0YGmkddF5HPOj1XGb44gvuKuCDIyu5am+B1xPJ2sOYDmYFXFM7ZPnAdY
W7YwCIKd261n41NnYEx7dHGc7PJ5Xcvz0PvfaJaXW5ddNp7CzoJSHeeXutOdH2JJo1g2/ml0gucF
MDyetqZMBVsVMMn5DeGmyz0C6iFdYTDutMUoZa0Wl3nxwkbXj+b8NjN98tROOUy/cLBStqOwf1XR
p5GzBueSkSfnGJHsY+sSWRnYzVNVuowO5sLaE1uYBKmMDU0cZSP1bN+rqwz7zzlY8KeGZRI+S8qf
bcj84WmNFA7eLM9ScBjRMRmzcFc7IOJstW6Q7XeHoA6YMxlsq0ZBGIEjt2/Lad5V1YR4ec60fUBp
bu0mnz+Hoivbc9lQcOmWEU/R1GAl25pnbO4K8RzhfAPgVA2kGc1T+Jov4o3Tyd249ui/NE784U45
jI6M+FqmhjAVZ/LrDX8OcJfB2rRt+DUsUl0nIXDQlpRwoBK5nZxWt3hWPbdU1zb+tV8yhduUJErE
mzlgqMe7ImsKxpXfg6iN+3y2rqJWYISrCbh7WwRzpyhZnTOmoY7cc5FflghjcvSFU2BHjsMv7Lvj
Z+5hHoTSSxZ67ZvPgV1Rsy3dKXtp+rmj6HHGbZZzYbstX7qeQIwYYto5rLCB6khcm3KYwErC12IC
KuHWzbfYiD+mTIebqhAds3m7ZV7sgBTj/tnXXe9vw9WfrrU30PpkmtmKgAB1cERpHUScT4Qh2vZO
S+xyZWFn2xAfq6ONOuZxfIuVR23c4qNs7OhoyNzKqLvJXYHbPquo28Fdl0dP1hKCV2YWhgTkesN4
puw2MPnW6FjkjjnBXXpvfE/i0gAT4uksu6nnmaET8wOzWVQ2bTq7XQ9T5Q/3uaWcpzEJgCMhY0qX
OrqJiF9pG2/5pZcMNU4/yUfC1MIrfHvBT1srD8msBmtZVmbZBm5+y2I43DnufJMkMblxudtft6qR
7dEKpuzWlJoyupKJuPWNl5O43hhIpAbM5uhQIfZJg1qpgoSI3Vse/YI5IxEyjYVrerXLp7Vw7KeI
BwqHZ9HRjnNWvg2qJwljIKIupjfLzS+Y9/RVPp8aQGpj86yMFabC1V5dtLzx9Fl6uL/2uVNDms4A
IZJbS6tCgOi2raoP9EIdLTpcecvOHsksgXYirEe1ZM/Y8/BUhZO/IRDn1jP4vzrf+iXmVf1tVGOi
/lj6F1v3zKYj7BhkXBblUA7a4NFqjXcizgfcfK8a0FlmsqCgKpshH/CoDYOy7JNaXJ3GJnJPbhHq
axIms49Z8xyRL5fcNiqYbl2wVmehx+5xKkhFAiDjDGdSAyg+yvIa6qe+mkz029Gl+B78+ali+wej
C+qXz6TyiuuCWPFqaVLdLfU3YPT6DarAjckUN7oz4x9LWnfZEEjI7L4YDTlCPdXBriuTcrskmbWr
Q4+EMW5E9HsrvSdMlb4/S3DDHzm2KG9jX2YOJHi0qEGq5oGxFIMXAjIsu7dSIpnc37OU9tbr4/yg
J/unNvpFx3I6Nk1LiKndetntElnx1dIri9DfLrnOR9NwCUCilS5vZpkl+dbpnTZ1p4QBYVww+0hj
j2M5LzQcKivrr0dNWN5erznBkvZAjcCjQkTRLKez5+VMxAvbOS0Dp62PR5DIy2kBpcflUEujeMED
PnYb/LHfBds4t9g24v46l23MByULv7hz/XyYt+ZCYe5pvRj51WN48cqRmWe39bgrQBGnMxcYiTTD
8FmOU9/RVrr+Rx347csESCFlXwnhB7goHrFqFRGlYICwTitinYgStuHuuIOPIbHijq+Z8Z5DGpoY
Isvit1eGXibYNDan8TkaZXXGm+LelkvBTKnXHyWxTe8V+1nSi0wOflPkvyopxXttT8MV68s3pLQu
U4zFmp/dIhLb3ovmvY0onmHeZXpcFPdz3tz3kXzzVlFs8tFhwkl7vQ0jcHiQbz/GqCfSsfZ/CAUb
KA8JgY1lwgmbYKFeIMptQDk0WFiir0lH5PX2JSspX5EF0ZmMMaQZjl2ChRNsEZkAuX53Cw8W9bDa
d6p8wfQ8nV2IxyGOuDtT5eFWhRIP4mVaUsaK5FvnLye89WlReDwMjdXc5Wtpf5FZbnWNvBcM1Yj5
6PWNgxRr4Juqq6/VENvOIJn9YsR/3rPRgPs/rz6Tw6p/xljjH9yFBU7HnGD0DBlwimBNJ4YA4Jiu
3c+Tp58ar43uqP7eWOS6N5keMQ/3irADiEhQacfcuvcGRqSIshz0aeRvC1OQQmKr4ZyNlvellngO
No4Kun03ehJ0FM9wO3fLbTZCkNBLUqYjsVo4kVk7keR5nquYCkdAltIFR6HjFddkfWd79jbJjaX6
97IHG5ZLFJ6Wv6IGNOtTwHYXS7n7lWl6qmYFSRYKNDoiDH8Id22ugqR/V3IeTmWIJFLoiXOxACjW
UKcLgAFVDfYADlYdZgd63rdI0DaZGVZfoy9r9eqeWKA8xX3/WA2GucWsYUCbiAPe65zbvI2mfZuw
H5AmWO5qIaMUh0BF79n7PN/q9yIH4LdNUUHabsudIe3mZoTBGQIzh0/SzReuBwCGHBVb21d8d0F5
mqCJER+0wi1Yg+5TF+spKcOYQHDHwXc6TPELZgSxhSTQeyTEu0RpW1V04MwEZh5a+RPYYPO7zuv5
2VoDAF6jpObmlIatNOo3aRvuyRgXSOXZ4iXI0V8Pi6Hr08Vv1BDLJpQeyRRWhFN2n2SrPsS+PVvs
ZxJ/O6wrtU9B4lkT5rDy+iy77haWhow6+3Nmd0ybmQWTyWKKe37t7GNtYX3MLnEMqfHcfNeBHt/E
rY/ulkugv6qqsHtGMEKe0uja3amzF/ssS0oSQxwq+0tLD0AarJfKJwfeeFl44zauRdXquW9Rlf1s
u+S7GYnFmFG/PGVtYm8qYbUnxu0zDtep/VVEzq6kZluLiWOBtfCWHhoDqqvXHbPaU9xyc9BBXKl8
za+CKBcHWFXRKRdFOaT2ar+htZy3rglA6PgLkgpvyZjKdg6Mn7ojTxqOyjkMtf6Nbb/bjSNlUM+v
tLMcgs/oP4A22HNG+hyGoJT5gPM5ZO1IiVNyOiVWdUtHwW7SYY3t+nwX+PE1kFeKA+LHwm9YECx6
gimCu15W6Iri9mpZMngOtnOeko6wCo7DvzZ2aa5I/OHNWtszIcMOMgnkPCc7Hj7DZY6eej2uLLSg
s5DWQcFv02BhH6ZJDHJGeEPOziAnDmqscC2Zwh7p3WdJTgl3XdE0p6BbQKv6jMjlsL74zuicMZTI
V0vp6KaPG+vU+AKtAfqFNG/xaZP8TsJu1VpEZBA+50BnvkZlXbxVBrKPtQT2uap09WLlDSqLAdt6
Eud0HnJOoCrjYBoKG74emkMEmSLomYbE+jRI19suqi8xDhL7xrIMJn3cuM+oKxQNRZG9znV7mgrN
LN6duIHbRLbXCx7z20GjLIDVygsFmzRG4spKBPwBAMuxtU4c8Vv70i5ZlLMusDDf+hS2Pb/M1CGH
pSsfOaMgVnMHi5SN7cFS3XO1ttQI+ZTczo71Ydv5NZxnBFPixhKwfpizXtAQv4Js8qhaTbZuqi64
rbLC7LxhdA7erD9Dx3OvQoaUR1tTlxBYACTbYabNgSx/OtrX6QAEj/Ajc7BLJcifsuGzu+4q0q7V
GfPscZfb85tNb5oCdSXRKWwOZiXshOEBwFQQ7VwHZnjyZmNI53phIjlClQiKQ+BPX1nkHJzIowYc
STg+wj0CIuJSd6k6R2gTX/rxYasc4rrdHA+c7KYDimkk60xnw8B6W2C556P7ZEKDVH0Jb6JhaC5h
WBupCXNQ3nwlVpvBvuB1Emrk/YwDcVgVHSmntupqm8nnVx0z0ZytMtqWit4yNi/wlFo0K4bkX+7n
hU2Yi7uboOG87D78hrOjrCaEdZ6ccSRP945b/Xag/cnaHPtq/OqICywrBQW4KncE0B1Lz2y7cIg3
JNEhUeq8l8YnaXEpuQjLaryZ/Z70pJhXUXoei0A2YWH80+lUulrs0MJaPK85ainkdFxL8hGRIhlS
BAskzF5n7yWHGcvGbeslY4r7JYVRdShYprK+uMl8m9N8SKCYoPCUue+nsjJhKuKxQPehSbfFudFd
5WCmuAlhFXfvQ1uBKllkc3QtRhIjd5AE1cWqttqXY5y2vnWaBKHqxk3uM3d+UZnmfpN+9ZkT8HIY
E0/uIxnZZKABXeAWqw5MYtnFyOBUEEqluH1POY0u23qAPGUArgls4YKSAmKpV6/nsaI38ns32fnl
GJADFv5sRyoAv4lPU7ySZpEnyU6GOPelR0IZyKo+YLLF/wLbcop/jSr4gbBjSEsjricbpZghAYrj
m55jEtuFkPFLhnS0jZzmiPH7bWAYmpoZ3PQQ72owlFR4L2ykXmXHbeb6ctsKf1dmuUkxjPC3V9/W
6EEVauHrkgu3FOWGxV3alCTAV3a0NTNPnAWMwIubI4QQdG5LuOMYv4hI7D414IF1xY4u6tRTgXiT
7MiPsVr2lOL7iJeHGAcyrsP5Xgbiw+4IsDPyerAJ4BbBWQBnqBaubSXTQejXsU++pYsMSlLVH7VH
7B5Z4FuTFPnB5z44lq0pAGow9whh+t9WNcURYzKGoIiEP6MCXvJMCsaxARldIjdZeJCcgfFkFu5H
di+8/+2NkHwtQd9fxxbI+ws5qIsHiMgOZxXt2rbXTF67hRNw1XnIt+szcGyWIhUNaGrPK1+y0A9Y
CMDOQk4cUCz2BNk/5DRAzxLVyHMyGCBaNiuZPrWYs9LUwlhbp3JvLaiU2JtHVMjsND13+mI9eh1n
7PiTOe8xxzrtvZUoqjwrCGlHSCN0FsuhvU7em8iWp1kPr7zYd7ZP1SOTiAKvtbLzyHCIhqQnHU/V
FCwOBdi76wpzX6OmiXif6OTQLdR3jW9+BF4Zsnct3J1pWwkwF5ZwWIWsM8v6Vx3X5XXYIC9oLhkI
fT49LD67OjITPIZZQXtY6NGuSTO4U2vEa2oyd+ONU/yzcFgiclDbzCTK2G9ODTfg1tXxuA0W67WL
G5i341JeDtwLqFjSzETlgxz6/FjDpD7FPYPnYZqDK4Df/JkkWxAE9T15nP+zNbIfXOQN+g3nkE1z
dK+bUf0ojffgD35xS0OKHGus1NVMm3QKe+A7qCWw6Qe6Pnq8Ozzd2BPvrBhkjFQgMYDW369q5UNj
Cn/2VdiDK4JRNfH/aTJB6kYkuMZlPewY9pqdreJfbeYB4Yoxe5B7yRXZ+MW3KXvrZWZK9N0z0t9V
TR78TFrvEq1W+3MPPdWNntfaIhejsfTZjv3pQqfGriMciZy6Hp2HuaunM5GvzkZNFqLIsvA6zu6+
JQeVLJZre8aeJW0M+Py0dwmM8xa18OhtkFq/1tFcvHOnl7shrMEqyvJ1KEjh8iSarVzVCqkdE8F8
acxOlt5w1Lb6sQzg0iCgEpApiv6cq/VtamF6VUxnN9LSzE6jvEYkpgERrcOMSbx9CK6V5Q7gTY0v
r7OSbA7WItlVafviztSRfFVMDTikw9/rmpinuZZfqBWzX5ZyxXVWiX4z2xNpRm4fHGw0YJ86Fiza
hhCBVYgLLZjX39i3EBTB7jsCk0M82E13rBma+0VY8eWoisZUdtriq5PcuJDOd90IaxuE8F/lprxa
cvWj07NBHdCLtFod8RtMlt405Oil/8GKcLEa/GFFcGBu/Lf0/w8DzP89P/z/aSy8OCv+/E2IZ6Cy
Q5BNrvUfpogm5yQYZAsTltbIn06Kzw+6+DAj+vrhLQ9r9vvf/+3/ZJW5mM64jZ3E9fiB3h8+hP+f
FPh/8Tfh2f8f/9wfDmv//5xs/y+cHP/rB/5hmYknx9Bf8maS2LLlWNjYwZ61HgrL89xN/8Fr9Jcv
5I+v7H/9tD8+QT3k6PUiqoOY4MT4tebCD1KdEbwHdnotktRyPzorYK2xr/Xzv//2/sWD+484hD/N
/5fVa6wGBg/V2mwnYzOoAwuIcabf//sf9C8/UtLZ3AhuBSujPwzZNqmSq7D5SMcOIwmFxXtdrUda
sT0ZsP/hdfT+pRHyH37YHw8MIWakLa38MHukXhr+i7zzaookS7PtX2m7717jWpjN9IN7SIIg0JD5
4kYC6Vpr//WzDrdqCgKMmO77eLu7qq2sElwf8X17r+3ZqcIkt5CN3RDoC1QKY7gagn3ePcnlnWL+
kJFI98pz5uzDrFxPduWVFOFKitDzGlrYMizpS1PVsJTfNVHBOpvhKVRu+uE6aI2b72/Ul9/Tu3M/
evcsCkypz0qYAhvvH/4PWlKEOBYnnoci3qpPbx1ecl2DLqxDEebfv3MrRRqcHkwOSHSAnOtESowY
cAgDzRECTOql1S8qvLq+9KK+1M3PKpVOnMAbBPubEzjmmNhyl1sZnTq3kQJPQboVdtcTsHUjgcp9
N+oR7C2v1hY9YQAYFwL5YKKKkU2S8n7lwURJGlXwVcGMZKCZsJLl98/hjQT++fx0HFKOZWl8JR9v
UO1j7KhkxEEyAgAApRIY2rrR1xiivIkb1nKHULCGxonx4HNYoBhRTQs2Am0SKM7im333ZOaqKIup
H3n6dF9D+Ry0JEsAaWfYW6E4ZEZ0aMQm7XVK/5/40jhMllm0VRskrggoQMhNZJJOsMVwKHUN4UzE
c7fD7UAPJAB6O/XRiVMWZ/T5Vv19xuLjf3fG2ag2wVQCRzKFLhQS0aTzXqmARcMTX8epIwlX3Lsj
9X5ShQ3aXspeGX4BGdTpg05czIR+6cTzFx/adxd19IGYOf0VyedDdNBXXzY+xY3IdHgM5ji7MT4H
d6CH6mkG2am+AxLNYKflYkgk7CVO+6vvT+fLYQG+CMIesCXwTD5e+JBISgDL1XClCml0H2TlIiey
I+7q1vv+SJ+t1ThRQXfZbzM6LBBxKu/ucTKVnR3ajJ5m0couIpT5vAqaH4pT4KmLBhXav81Nt7qH
Ko9tNiMxANLC/Gl29n2DTuLCaNphbSmEqJly2O9OnN6JO3HMqBhaqoBpoOBsTxBcmlCQIMBOwTkn
63XgsUk3NOhP/eqSq9C/SLrfrL2n+F9/HBgudNoETGfcqKMZpvIV7h9oLpjE5Jwp6i6gUdsSXXHi
Yj8ZaUGkspqjiqVoTAqOeEnfPwu0+LU1yAZLdONQENtBZOd1CIKXgolzxcqYS0P/ms4/YvmW5gpW
4ihfpimZR2N64mS+WIbBPgPvZmC7teRjn39vUUKmJUxdqogxDi2J3FNCcJxIpuQfWvXUIRv4/vLV
LybyD4c8Ggqthu6XonL5oZZs9fzZkR8V8EvwRuXyWUZayZnMxTYiTrwNVlU5opK/tBoJlcc60e4V
/cxJ6XM9fn9aX82dH07raLzDbedEkcMI3SKG74JNQV4XAXfybtBLN20uckx6irNBnCRTNndOrNm+
cP5CksAwLmZu9FBHA1Ou2RX56ar4AOhrjXSMC4hU+g3JnEb2XMeX31/tF9/b+8O9LbbevYIleo/I
t7nYNDonctINouUwn39/jK/v6N/XpB19T4lB5BXCcd6t8n4spW0FwTlH404VACMekeNtv6c54IbT
bTFv8v6EdfvLa2TSNZlyZUhRR0Me5gxkFdih3T4u0NJS8KWXXozj8vvL/PILeneYo9fZ4V7mjdAb
Z8DFZn9tY67REEwcBmpFJULtU4CBrxYxYAz+vrCjN9VWKsOJyBp20/hnWzz2pIQq27y4d9qfJL4l
xOUG9b8zNL475NEUbViGYRQGhyQ7YSH55dYacUZqzolp6tS9PPoKSMSJybOkSj7Xk1elZwpSKzJ0
quCnqsFqkG9lx159//i+WHy8v5nHm6VBAP8DhSvT7I0TnsMbHkn4U+L77w+jiJf9aOXx4ThHHwNt
BEeKA45Dlaya7lBAAn8/mPM58jUlfu3jpT4vcyQ03x/3q7kGpqDKnGkZnxGX6Nws5W0VFzt3FB3h
Y5+4sC/2gB8WFkcramfKnLIPGM1LHzVsXi+FZFEHQ5zGL1196mP7al/94XDiet8NXHGglxPSAfa2
5UUf/VDU34EjL9r41m/OMNN5snQ1h3sVV5KtnWBmnlxDiVfp3bFVqyMDSOHYZDu7eQF4QV/2huo2
lrTogl1HNRcxPiELKELQyORM1qa6qLVwM+X3Snn3/ZN9o7YdvVH4BeHBCgKRqn16c4dSc7qc8c0Z
Hpx45WvWTk03GACRVb9Uxi4CjB63xA6TEzFb2xlPZ2ghMHhwfCr3z2FyYaOc1fKbBgWVdZ2N+nlZ
XKgIuu12dIdWPfEqfv3s3p3w0SeQjmVkZQCaaM+l61IOKRPeA8Zb2ih/3Y0ZObs6wCA/9NT+21OT
0RffH3dLN6EZ2XwQx2TCHI2On4vtTI/Q+BC0JrLTQnmecF1TJtAJkXDq6R56cnEuS3PlRlp7KSFX
O3UTvlj9vD+P45oJNWY9VhC4UonIIk8L2PT6HXUMKv4IKgPlR5boRA+mBkpE0uXdRPWt7fdvzhcT
44dTOHoOdWwX0TzxHvvT6GX9D4Vum2mc+Fq+HBdMW6E2BDNGkY8+FhSXEa5y7rdkA2kJA/YTc9kP
WyUle2BsMR3Z2lCeWM1+teTg0v4+6tHUaBEGrY8py9kAfcDSyghAm2073jcOatK8g+9dahXZxI15
q1h14kki0nsaYS+UE003Xc+vv7/XX58RMbkyi2sHPvPRKkQlNaA3S8Z9W06earuk9BE9KnQ8hjDH
IZ/dJgO9Y2u4LJCB9WpNx2WEut8nJ+BaXz70d+dx9Dy6TFYIlWfFVyFigJZxMRP/KGF4OXG9Xz73
d8c5egLI3RJt7ln09W211YxlL59J07kRL0uEe3OfwHJYjwmSk35bIPufJUR95B2OB1O5mIsTd/9t
y/ZpjHx3NkfrFkm2OmTT4myIe0Cv0VrgTugFRqnlocnzNJsw9modmIijyVAhjVEmaFBOV7a2JRwd
ZMJA5KhOrSbYlcWpe/XlmCR4qSz6VYgMR3Mn2zK/HZi7ceGOOLV2CbASK9hPNt6FcwsvuXNX0F39
E133Hx/6Cc1b/tdzURI5TAT00T/+cx8910VT/G7/U/zY//yxjz/0z0P5mv/jMn16fm2O/9yHH+O3
/3n0xVP79OEflvQT2+mqe62n69emS9u/csnEn/zf/st/vL79ltupfP2v//P0kiFARNpdR8/te566
ZkCffPe6iiP8+ZMXTxk/+fCUvjZf/MSfqWzqH6bIYqNSZyDc1VWSq/9CsBt/mHy/pLKJdgjpahov
0l9R2NofiNkscuFAi4l9Pf/qryhs5Q/N0g0NkJpi0roxnH8FwS7e1b/fZYOpi7BtQxC4GEwgvh+N
JLQVU41J0qJqujXwKg3qeWCca8q9HF9r0ok5QgwH7w9m4Z6H6kx4FmV9jQH141oHSVmuKTFm80jr
Xse5W0nF/DKhejWyU+uCTyMGCXM4JTVabSxS9WOgr2kFVamrsgLzbV7IkKfy8GfX4vCKiYyfTsy/
H68LgBdNNF1klqtCnC3rR59c7dvyEHTgQ1qtOBgKWtKEby9L2tVAB/nEwT5dGceDgwxwDuIcHZKj
7UwUJ2U0ZiS/oby+SirYEh0oN1fve6KE/XBvzKdh6x+eG8cTsH8SKg2bhErKTEfDb49kVlc6XpIq
W6TD/ch4N9lI7i0XWVwHrsOyH2Ugn1Lo2eX63cd0+X/fjvcxnOJy/n5n/jw2B4ZxbZJo+EYufbc+
ziLqZo3GsQsCzBEYVgS8ZPUWtanqXGuIjquTxaQv7jBlKwNWkaWotn58h6VQ1aWg0UhIwz9Yt9O5
YqIRJhqukyDWyMkpgDcvyeeLBCjjqKJWxod4XDDLtcRsR1JS3MQdvPvB2wmoPYz2/XZ1Dd52Ad1+
5brX/Nd11/x9LeDs4n+Xibd+fV1vexcA7vXl9nL7fH19/ca53663bgDX/c8/7Hkb4PYX7rnA3Z95
gnN/tVtc7QaP/7t/geZ+9QIP34X9Ln41f3yzuLq6f1nc3y92C5j4/InEXdx37r0gwJ8C5H9aSYB5
JisBNKQJ9Fk5fszG4NdT3immKxcEsKPQLmdcaXq4/P5t+jjcibeJ4ih7VuZH2MLaccU6SCMHiI5q
uhTJ3arFoZ+u88beJUTYjpWXj+WJr1X5/Gg1HYq8BhrSNMHrHn07dp92MlJqC6HdgVJkLB16GyS8
tu6zmzA6DyCotK+tdvb9dX5xO3XREmIKES2A4+HPrqbMl/PQAmWSp7sBQBe7RqLhHZR3//otFaRx
+g0GSuVPRcYU0UCEj87CLDsTH9WSdAMVADEzbCsPmevdaJ96il9cnYk2lPqyYxBPcvyypJI2D3pH
vLEREOtUxx1bgRG3ShV6/8ZthEAtEwSgqcbxWgonlG4M4DFcbEKXiSNtzaJ5Au9/4ml9bkPzWprk
9cn0UAyco0cTCDY5VenmxnL3i8VqRTyFiKYgkoLv7PsLEpWMj6PpW0oAc5TOYuQTDDfyIyODcEt8
YRhfFZ36ZJNH+v0h3vIGjo7x4ekczfIx6UM1iA1sE8Iz7+9K+UIrriRjCSTIjeLzLF+p8q7zSTJ/
7IZLIzyo1llNAIxxUm3zaV8M71eGs86MifBEOy6AVyQ4qPhhLQxzgY6eqR8WkhHZm2ZIiCgkRnqh
Eb/sthWp3hAKDwGC5hOv0FcDwPtzOK6Kk7aYZDGDEuXHzWz/arStDFbQ7jdZY3uWToDV0q63uXGi
GP9pTSIuXbNUlb4Qa/5jtU2MJVWlZQfYx7gPjTOJnZF6HhZP3z/sr46i6BYzGostVZWPFiNDqCiA
pThKSnKP2qJWPRRwCyf1xHurfPWJQIclacCi1mJ86qOBSIlKuQf8N4x6QutfwnQQG9dWltkk/Ul3
6lzmziqpkvG2RjK/Rsqmrs0iryrBlIBtqaCKS3Ns/qvMCAkFbdQMRArWDHnpxFP7aBQ4K9x61q1X
8E8aPAbatVPhn0NmbFeBbuDMKMfgykgG83cKc2E5d9G0TFJ5WhpImBdSY9/r0vgTnhseDB3ZhDcS
bbmNisDa8Ky2VTE2r/qk31QECu7lbs7vWmv+qdeh7A4V7SfJGa7idnySZhV9s1PhpiNS2HMyFMSS
WoUILWxIdGbbXOMV28+qFN9JjpmcsSiEx6YqFwrQlGWdT3fEo8tnduln2yqyYVwr1VOMdNtDVXkx
TuDP57re13qpnTVTd5c6wBmlOasO9aRwwwpALcSbFc+Z0h7qEcerVdXYGmti3owRT6PUtDEN7Sag
wyYX56WsyZBp2uIG/2R+PSqJdR4GZXbehbBGjbnWr+LeDq5LqfTXZps9FEAd1+CVCLDXZtx4ZkvC
fUJV47oU+lOwStpV1bc/6HBzJkEU3I1zpG7qIHSQsCsd1b44QLHLLt+RBzpbRQTbrqKrafiAR4Yx
c7zIwNsTUPeqm6T0FK0q9mCHrLt6KGZ3jrtqg4ngMhmrjJRGWzqUUYglCprkWpMgUEahldwYVllt
JQ2z8YkXmrSHr4Ziiod8pDRtjWMueSSVhS8FWEzV2JapI8D1gLIIiH8P3SK7NNncpNRuAn9NcIVz
NjXxU2BpxkJJ8FNJ069YMgjGjsvzRsOMxj3YT2pOUzEylZvUhCgHu2uPih7aXU8O45p65EgaMps8
banAQ17Knf3YQWBAttA/UrsjuNCZiRPO7ODXrMqoipGO/gQuNHqgM5IFPJhgJbdGeI10tae8IKsP
ikF1o9IKooFRulOQOMNcP9zqhX+ANDVSfJKN+NocIn+TK6Q4FkGxzzGcUFwH+LqAS9GsuIhhQ0cP
NMhUoZWgTYOKptkY8XCm+SW9r0z1usrE0wARSOsxdyEmxnDIh2sX7bK1S8S1fbZ1KFY3o++7eCYn
SBmGulDxoJLxWlyUVBOx7aHQi6tukQEWwbjuYFmTuxhzIOPKHFu3iUFaKcbTuyFClg5vbdrFVQuD
DTc1QMnIht42Y1aUzFha2W2BxVkvgvZXF5Uk+wh3TWxEpdem1U7pkvQ6AkC1Tk06/nLLChPCZHdQ
OxPICDadKqzBzjpGeRYNkCjtCd2qHgabTph7CmHzmepB2s6Dae15h7L7Oc3axeAksheNQJWUJJ5X
kKxsjxcoW07CTVRaAuOr+fVFDFhka4yzBuS6++0IDxKAUWijIxTXbsJIXAuv0mDaxWq2x6s5Twx4
pyiy22C014mkjhta+NnO6K3i3AaX8KTKPrM53EKvEH6oXjijkr5WzmbMUpGVlrtY+Kcc4aQC1zBC
/jN/QSXFrhU447DRhPdKg/Pi0vdjXMQgdGEIj1Yr3Fpksyk/0dVj4eJ78C8d4esKVBxeFWGzy3Ew
5WUp/F+WcII5whMGhCVcV8InNtsZ9Ys379ibjQzlcL9QsJaxRsZk1gv5iSmcZ6BSwh1jlL5zsKXx
sexytV50SYdNABMdcj0s5m6Wk9mMrQ2qR/HaCqebnOTlVhLutxoLz008o63RZfMXo9orvfcHP+yD
1huEf052Wn3ZYakT8FwCkYXNLheOu7a15LNOuPBG9OXAUMasuh2FS49DtA9F2dcvkLMOcTLgpRVu
vuHN2CcLj18i3H6Z8P05wgGoTuBxWkyB1Zs9MBVOQTgqOpibqfNa4SOU29hYiAKB5BIKic7GLkFN
m6mRC/ocTsSsSn+3wpuIEyVdxrQs7yorhuciPIy+ag4PzDKhqxgVRE0Zr6PByd42kcHtNxBs4Zsu
FqZwRwbVPLqQ4Ur4LcI9mVSWfUeePZZKH5sic7a8lbFbWip6+84siZU0snRbCldmHarJc10Tle0I
z+bkgyhxMFgRAKyMbb2fmy6GMonN02wVeafh/DSErQq9f7IMjYqaa5XMh1JYRRUr7Fcq7tFuaqfC
DWw4tT68TQSyBRX58hoeeejhC7vMO3yuhrCjlqmD+XucDolwq9ZRmXqohoSFtRC/YpqzBcpORFRB
3mzTun0Mhfs1GJxnHK0O3x4cQUl4ZMdCfjKFa7bAPhsY/P7ozVEb4F0LmuqxI7hsHxrk/6oYcKs3
K+4kXLkENPJalGfwlVjZ2OCRRuHhzXILy6s9TxdBxOk4s5V5qnD9asGE2Exq8QLPpdychcIfTFga
1yI8w7pwDxdaI11WQPLOSuEtVmkNo9H0G3VfYz2O5dk6xHI83pThgPxPOJQlAfYd3mzLiUTnGiOz
EvT6Gmt5dRsJl3P5Znguhfc5ebNBxyVJiuDkZTzSBuyO/ewr3CnYpMWBKSK9gin6ZAqrdSJM18y+
yVkjjNiTsGRXkm0fFFzaLCDx16u3lrBva8LIbXXTYy6s3ZAZhlXt6A1GJozfjgKYMhNm8E4L2kVN
FkxlZvliFpZxSXi2HWEjby09XYTCWs64+dwJs3kxxT8sYT+3W0wmkbCkxyMYSDMrH+I4vTRxrVct
fofGTvn46ghveRCEizKe+1tEnzjeg6nF3osJHqBY8FiW/kstDPJA1chsZt1aPAbm9CMRRvpUWOpt
Ya4v3nz205vnnlkb/72Ai8FgnWLDw+l7mWrGK46t5sdU1+WZqmuC704gc+/zCSsJJjcrZ+xWxv7G
tHjVgNMj25KCqz6WrWWY9eE6GwlZV2qsUDlRFU+TMhU/wUgGytnUKgw70xhxr/JpZ7cVlFZoBs3E
emMe4fE6AvkbWWO8bMmu/dVnGC3yoM3unAxOmVUk6hrMNFbW1DTDle33t0lUqRvHqq0VJtjUbWKz
3GKOUpbMkZTm4lraSJpUH/KgSm+jMDfIuW+mzaAyAbZxSN1w7K7rVo42aQ6BYYpHaSHcAksLQPHs
5kqFSjWW8ld/btUHdKJ+COPPuAepxzKP9x1FZ9JsZRPI/NykxDZgrLyNHBjNhK08KgyyRD1r/l02
dr0L+B8gaR0TGO9akNovMix5C9AnZGJWOqAXaLUwBFXuiK6oT/mkXfFmwSKqISOB8ppiHxuTo20G
u6BslBVWugUnUu1TJ5J/E7o5eH4y8cNyMD4XXYPpDcc1nk81hA/hq80W+JbE4BixQKM7V3rBPAR3
Ta3H96WBYgqwaoUWb1Duw0GevVCSjXWh6ryanR40PxutzXCjKSzEmvFcsnncXdOrxBPRVvfbKP4J
sBxs3yS9QNFlem2k5Nyss0twcTrQD6F4bH3Ihlb4ZIZ4hqraqq4yOVcv1Tzsz7V80OCWYFnCWVp4
1WR1m6kMDtZU/PZpuR2MwIwu+jKMlz1+oAanT9Ye/Db/pRYtIrpAg/1tztm65pEyTCsDG4cm3Edm
7281e4rv8V2mZ0Wt6E/Qd/B7hW3FUrsug2VIgqc7NJMPOVKvfC+RFWzgAZUB3gGStlX48My8ykDW
cwxi4b7KjCvQUjMOw7hU74q+rQ+VniS/wMZMW6mpyhqOfgfRpoHLGdh65RUWZG8yr/xdOGYywM9J
QyutElJcMpNP8V4Ns27cxLPCuwvmZQ2MH9m/NtTNYrJi7cWZiiu/0Lc9MlYB0OIV1SK7WceFmY84
N+P0Yq4sauDSCDUkHtuYBISgac76CZiYN8cEXGPFzlgDRdpz0GdEiWe2dJP2cwOnNKcW6lKcUH/Y
WciIIAXXWhlF51nc2aiGSiO/CtPWXoUzHPAlvxP6G49gXpVOHa+cLHwcx+qecka461XLuLQN3uwg
d6qVMeB8rdNGWZL30J6ZdlO7KnjuTQ7y+NZUK6C+OPaqs7yeyXzCObpJ4qHd5mM3XzkhzeW6S5W1
PDoXrB40zxpYkVpBBPLXT66LKDWZjqzotor2ZgnePuoihTxMRfcs8jDWYVazNJdMctwH87V1GsQi
I376pJJudcsHp9rot1iGcxfKy1yv9SFfyqzk+QylF42l0E1ZxQzHFNxwRSowlpSav+UGWMWpJ9o+
vKXyOHpWL9ikoGC8QIVjihMz20hKigdYjpxbAnMZ7QvWOAkNuE3Sjo8NKe4QNwzlsoiwSPtjfGC6
ZYxISeMoO+pUQahoxFT0Glh83TpXZF99DKvM+T2EUr8xqbWwT6uGHTOFikJmqC7URk4vYJs/gED1
XwdpSFdk3ybkX8jBJaZqx22zVPlRK9Jrrctj5TaN5cNJniaTwQWNrmP5waGZ9HmBbTi/6QwVRgZq
AwbYTqN1m2LIXOeEIHgFdMYSJ31xH/r2/CDbU4VfGVNDZ5n5AaXKQxD0006iSQT4e2weUwMiGVvE
pzrppLUUOL/rGCodoWYcu4II3cSFflYX5WMpkcFBBbc/jMMkX6MbrjeNmRT7uuNsyO4Ad6WorypC
B9eqo/l2gOxfe6nPzseL83FYWHJRrB2AUYtpMspFFwcUKqJrS0oByRihvJeUTrrwK6B7QS41V3oB
TMUuleEx641im2tpvSpawty4oTMwsrRa2m0srwDrVNt2hIReGWR0mbYlnSG+bM4mM9VXE0PIEogS
gLN49B9j9EmpW6rsAZWGxa+D0PkM5+Qj2XAFZONmJAFO0dtt10rkm8y67koSXKAojHoUw62DdXqu
tYcRrjd4zonRIZ1a11SQ8LDPnK3rEtI8z4BSdznN7aUc5AcS59KrxAwIjktjFYMUAHAV7BHkp4Jw
K+Q51FxN/cwnj5dEFEJnFF12zkZHnpCuNvmyr7MkxCNq7FkLqz/tcm7YJDfw4iLFuBsdvV7AA22X
QVZN+Kk7nYzsmNbDT7aiyrro5STeVEZesP0z7f6AL4juRlGgyxj41jcKOJVFlaX5hTWE8x56wSUB
LggnapaBwLEo07CpIxek68vgpp36R8NJ9HVWSBBmxlaWDuCTBYElAEerMJrpZeOz8pZwl7PKhJUY
ZrcN82QRLOgldpuyafM9WODMA5toXMhFiOxSHqZ4U86hdlFPfbyo4jK/qNJp2PPqQ0d3WlJFIokH
7jhnOSDYdTkE0BHVwlx0dgxtR+2pBdjcr91QdkXi+oVdJAtNDXZxp6p7tQ0i5sfExiDNlvB8ZB/0
hHSkukafb14Os1892tGo3JuKRMhA1cRXwSxhRXF6G6G8GYC2V+cL3e4K27Wihg8n1BtqXFX4Mma+
BsweUzhMyt4KSD3RETgbIdxfbMfgsaBxVxOYSrm6KCNf4qMdkp2JZ9laxao2nKizf9EEoZGuMahb
skN9Tfz7d43RtJCTqYiobVsG62t8q2PiycYJufNned1b19dEIkA+AM6Co6MAuWQH2VPgDWZjFQ5A
ITaRoEf9AAuF9WNhtWj8YsRu9M/GEzWyr65QGEX/OraooL27wqRIjHQo+HA6uyTcQu2hK1r44BGw
fV/F/qIrSCAh0gSdG6pRXv54ILbQapIOiYWYC5RVWxBNEMJwDV3L9vUzJZ3iCzWs7x2By/z+yJ9b
zTpZsELOhg4ae8hR42eUwa/w4Ttg7X8lbNnthWM/wFWI5Ot/50AisRVqJBFfok35/l7qOg1mh+eo
s7Cqon4Xp/pSL6IzTWbrlxQnhGGf7yirZSJuIbNR4CQk9uPh2KYOoG8rxgXa5kYNnMNGdHgZy9B3
DzZI2u+v7nMtlcPpDn0WOsdI9Y7aELkCC7gwW75ZVhG9Kj8rZbn37afOjE68k19dGGYeodcROXzH
dh7kAmGUsFEniuglT88t6ipMgU2+GR3PnJIT1/X5C+BYMqRShH62ph67DcaxbEdaJUQykULZysmP
Ympvhql8/v72fQ7Is3WF5i0yC9MUYpajx5XNaoB+AzcDUSEr3FnURvMbYjtcHZJMTXwTmWFnXTW7
rWyQoPUrG4msGdFH2/l6HtVFbzj4G3N3jOrV96f2xQeioP2g4WPqVLy1o/Z5EhVKOJSxLWA8BMmR
/l4uaHx5LFln+/X/7Vji2b/7RjL8aR3pcoZrNeBgMj8sNlHUT7exFdg7XQQnUE/STuj13jTCH9ul
6JBkVSZNW3h03rQh74465WpfOmwJXI7r/lRcfJmeesUG3ZsXvyhYrmY3XMD4cttlvDDg612t57N0
Hax+p94L20ev9l4Ylz3q/ItwG5x437+4/+S1YiqzKeLoNMI/3pMyGduiGpgNBTifwCoVjAdFxvTQ
AgT//vZ/8RF/OJT68VBG3ne6AavYnfJAXUCCslHzFvkmjilvhX4t335/PJ3fd3TjkdpgYtB56VFK
HL1ahj3nsopuGT5Vcg8u3CPm7MQhju+eim6AvFskRLascBePDpGy1Ugc0fsNR23RlgejZ7VH6T7S
1+RpvF3O//cCTEwI4pv5j/cSzw8CzIuibsPXOv/Htn5Nn/KX91rMP3/4Ty2mgahSuLRtFFZMhFRE
/0eLaf/BChAVC84Hi1ReBAN/azGNPwS3QlgZVUT+tLn/1mLqf/AGodvQkFKwYDfVf0WL+dkLwnbU
4hszUH3Ksn48FBDkWLPgTkNv95ghBQtclF7PD94Sida7G/S/EtUxniJugymoOdAwj+bL1Jes1q4o
rIW272rIMGYIus2wmSmFiCRJ00gV18Qd+/1hP3/h4rA6XUqWkp+/ONWG6VYHTuhJZGR4UZdH61wp
i6UaJNesYpUTQ+snJQqCBNS7KF1MnFwslY8uk059Rl4jURZaCriKMsoFEJIQXUoRetlcsmwtDOm8
mJKiWiZBNtVAYElc09LOusZ8178YkmjvqImP12WOtgqVEo/0oHH9/X05nuZVFYMP76OqsWbCx380
yMppPEs051IME5lXhBuxmUjHU0IU/dN49/HuH01vIUtQ38i5++q6Rk+4Wq/PIasiMjpxoLe15MeB
9eOBjm47UX4jVXDeLkLv3HIBm4G/Ys9cQh9a4MJ2xV8wg9zd4+Ni7yz3h5W7HcXLvr581t1zEFkL
Ywleb/nsXpK24upu6j6slzfe5urlBRXi93f/eJDGosBbydetUKSHb3G0+JnzUO9DjdMlOwmTcrPv
aWOHJVj5sV110Oy+P9ybmPP97RFP22GvjwqaKF3teN6RUiebRup53mK1P9yK/1yj50STeTO5m9Dd
bE587KwhjletDGdcJWJxBjiL7dTRCzYnbTgrHd04ubQjw1PmtCPkOzMPhkxIY5+W/qNlEelZpOwe
FiP8yWdN8/NFoI8l5UmVnBQiFecLs6vYPRjtcChGvSFG0SHFdVZTicw4tV/KqfNAkCARnalcPaIz
2/fw//eg1gCv1qFBUlcVrWzkONvRVGgU2RPYMttoNdhkoXVp6AAFk5GeP7WiJ+JnBsL+6OL7SaH8
jgPIoEkf/zBzcyaWqZyXVZpsNMffjpV13kKTcge8Op5fwDqDBk/xH7KjG4HicLUuzj1ZdsY1QWR3
qEBfyS0slwmBeZuJi4aFoUY/zUGTdipt47WTaazqe3QykLURpdaFjG2bYkJODWlpKNntFCd3VEp/
UwafaCQmBnmGAwA4FZiBTGgUhLbqtRqqjoZPWLhRY9Tgo7WE+lAek4DYS16Wzd19qA3J0lYIZCxA
oK8btZRWqDPQxk+Um+K8yHfR2EY/O18PbuJY6zytNNVNkoaUlsryhoLMQ6ZV0l5J/WHvhxRkKsjY
Z2YbjjsqnPpBb819RBnNbWFxwVVnpZPJ7KMT26ZLFsnWCwIXec3NRHgBHzWAC9ljI3LMfgOb7VWl
Zb9ph/ih1OfXXHMQkZZp75qDpN8oZNXaa0p50OETJwdhVqfIBZrZsSEU+jHBWHrPdk+jK71vCf74
6TfajSKZgEgQQuzSzqxv6ratvbiok1uVeMoFma3dtQZL0oudkjy3rPHh4yZ1RcUzJTw0sieyh3T6
OQF43yl0MFoRHYGrv6+bW2RS9VKXU/0q6Js89EpzaAgh0GJrRzWNfpuvaItOna0zi5b2kuQVf9XV
0n1i5TGBT9yCqQihR9O1cYdISD7tKp0h/MbG3teoxyIk8xdNKzscmslEGUc6q9yQbEvmTE85t3ge
/dHYQR9zyNYNaLanirbr+oI4L7t3NtEQBR5U62zhqD7uWYlSGVXCuiemaSrpEwCpvI9lkl0WctVB
RI/tTZlN6OutKtgr5kQfKKiSS+S99lXadz0IzBA1AIvZbpnEzkvQOPAIB1rK15nTOo/WANITP0S2
VI3owrHidJvk+WMj1fmBaDG8piW4yIUZyPT5Klbaa5la/iKMs203RY+y399NSUf137SYIkEaS57R
Gz/p08lUDQfdoYnDHm0xypkiL2xSMCPEV5K9NNMq2MS+bL025khHew6N1xp8/BYNX75EZm8vdcNP
V6lkJXdGFUsbW+lw9We/U1ZKrmMWRGoV5i/C1JCIjZDplmaozeeo+JDB1bXza5DM/IfmSOoSCQPE
urC91lqHrZA6bzMdLn9szFdKPkOgSxHmFGVabkaiBT0rae7mKQWZ1xYXdRroK7JxzUUWS/pa6m0c
920S3bdDYl+VJoPHYkShdIfpOaIQZZNFXkXpDQeWV6VGi2UQEfaIIdmfSgpFjnQ0HmqyOq5ZllQX
CM4mAkYn5bpTW93rSyK4Yko/7G/GC4Q+87IDmn+W6OZl4lN2UoNsFf43eWfS3DaStev/8u3RgXlY
fBuABEWR1Dx6g7BlC/M849ffB6q+1RLIK0b19rocdle42gkkMk+ePOcd0KJ3Wi1BeQo7a8wv9PtG
KJXVRElgK8colIoi7t+DosuXoG4MhwqWTA0XjpkG3XYVa0O/x/r4qiim27jyBOKiD54Bbdm1oFWd
E6Q9Ovxycl1qgbYtzUnJidtdeKCmKq3ETu18O/SaH372gG3JrHmuTVikpLddkG4rMURpVfQwppSg
P+JqcQOQygGzQT202BlRpW9xjROuk4HeGBCk+C6zPMluCvmus3KMFvhIAvo/WlTcaHWIVqAX6njz
DtI+T6WLphRv0ilYI57S7uSga+y+qsLb3kIHtDLAlxnBdSfvFCPiL+/L30Frblpl+IOzLjC2Jtto
sr4tav8O67QcLqxHqwxtWilIwqt2KCiYtvUL1l4ydtMtyuYxNipS5JlOoHTtBrmeGQwnetid8hdj
okqRBxHeHM9varJEUixgEUqQXgwJ35q+7V4kDyFf+vbIYFv1a+R5q9arfkayWqxEw/yD1ftbVOrZ
rTa1vYvi3u/eENV1LWsb35D2uB3jazvEXOZlV1e6O1BIDqxmHOGeiO0/PO4ebh5Y/ls8o1IFvW/z
FYNIeNoCtPayEThXpO4/+uGT1dEZ0KnkZx0YWQVsNQyrMTcvhU6yXLUeUjQ5C+8GBUtxXxcZjo/i
NpWEn35T4XFcWLZV5+IzhttOLteukVwZU/mgeqa5pudy77Xgu/pCQt6eI2vVlfq7UXp7LfUH8LNi
kLkC3ISGSo1cXmug0roLQJ3850KrqL/iIG2QkqU36eOAvIozX1kr9NVsUqV+23mYphGPAlrt49Tt
JlUoXZTO7jPDT29ULUCGVu29VaDJOJx6wNfe+jkeGjQkEO817wv1vfOTywZsdVn9mibUyUBS3hWk
Oa361kT6nVXHt4lo4tmWu1npCixbDy3VaNqWrYk8VHXjFfraDGkZ6k9RZfYrugGHxFy3Gtuiwa8l
921fNzA3eaHthxEP7TBrauKVmNxmMjhgqToYUf0qpwVyxj5Y1crEHUeqDXml5Zgr+9kWhbt1OALd
QKy4M6jETupqGuIXNX7RLXYFD+V3j378wtYH+LadKv+mxfxWFy98RNDQbXRyTXNkPMJrY3ouzeSx
1OptGr2ks0xum7kSlI+OeJR41zUgLgBnWzPSVVhjQGiaAixF2nrJagA5v+LW/GhO3aGS6Gr5yUVl
0ChUKzijv4ZSf8C1d221GD/mg1tO7WOBIW1Aty/AHkcQEiTF0kdstG9beXxQdVCsqAyRqmXqk4nb
LgskoAdXpJeVDlUao7UHI7yRmZN10qclvT2/Q4NVBMPqy7emYN761mwvMSB2kJjXfd4cNNW/y3Ta
mLIg0bbRy4PahmtlbFaYKa2mzLqrDfEK7dMDns4XRYnaQOEL961ZcY0WGh9Ut6EVtpyK/SpTs0tc
gYCi8vT6tPbq6CnVh21lIvvtZ9oa3p3d1W3sJko1vHiBeYFFFzuxR0IgCIpbGYSxnXSeioVyLju1
Vt8i/XQfdjqWH8Q6y883mCTblte4o2GuqW7+7PvSZxvqrlqmV9gpc/Zmr8OIt1/VZGDIhPHPJGxB
HTmhUYHXjRBxvUib+yjEfzLr7SLehlFJXqhdql20zYzhwiSIASK5i0pxNwEq0Al4HK8lffa2wXcd
SbUEQqKwN2p3UKqDCNrAysUtGBi7QxzOSJr3xP8hFgW4zpKpmL35yoL/NaUKvjeQF6sAVwHgiQlS
wVzm8uah9TVqw3ySbemXuWOgUI6sAQ5UmbxGEPxQg9d1BkDMK/Crq4p27Bqfc4s90lc4XkJ51oou
WzcjutkEh7BLAOL746U3gseMc+BWVdA5VlPsVLQV1pKP4XtXla+BzqKswp+YbKqrtksQ4rDKdWBO
r4KhX+Lo8BoHo4v7u6s0742qJY6JQngS+zusDn4npgGIuAn2SGMdJMxY7K6UByf0x61ojGsDqdk8
1VQ7iKY7PW72otiUjqSZ6H4A0sJYcp9gLuaomrEaFSj/PRocRhjcC3gAytpsEl3FWAuJ+rWUJ5e4
sVGuD3InxVuEk0XQnYG7/cZD1V7wfSqpsfZShQ02cOpjK4VXkxSpdEEzV/TKmiSi2khKHTijKb1L
OEXEABjddIy2kjABmjM0LCQk4NyigVp6LoKuTxwrpCkpTIq4GSwN4dpwvPOT7NUsMGmOxutJtejr
x9GOFJ9+vz4ZN0gqXsegRpxYCC3K+7elYqwH39Qc37J+ex4IwAw/JA1ArgNu9p6MHSxn7O8rnUOz
Re8CaQtz2pUS54c5a4TDR3k0dECbWZC6Ld6WaIEH/bruvArN8CBAxLp1FbWqXlVE30SZr90hRoF0
jY4hQOZiA1+vynw01qhQ7vDBHTZFHT5yZ+jgz/suTQK7Vn03qUBng4/vfbgDiKsLqOgL+w6U10gw
DfUcU5h7jaYs33Yl9yqU1EtzNicUjY1ixLsCp2PCS73nsHM4/Nd5BYkDV8TiNTQF4AEGZ4LoBrX8
k1ugE3ESk26Q/pisTm3lidssQQk73JDn2rpaA9LpXS+D0KFeJ3m49sdsrRoHGZn7EaBW3aurTk+v
9FRw01Jw0WG/8SKZl0zo8gEMU25JdOxsPsJ8wEVRraLgULg8GF8VwffCBUS3ziFYtKGx8svgrgtu
enQdlQIXGNU/oKi+Sqdyl0KVqMW3FnQk+n+2VOgb4DIcf+O2l7qDYf2mrwHIadwgmrJWwp1n7at+
N7YGWxNUk+xdovzyJGYP7ORU/K03KFlejnMQFdt8L6i7rr8ZLGUzGlzYudWtZSykoJ88DoCsbS2M
eWlOb27112lU87bddSoyA+lLTbV7mro7SelAG3K0hoNutw3VrhZ7N8IM1ygVGg4wJADBpoKgZ/wn
MyNo22pJSOV2iXsBDM2Ytf3WiJeIi+9FzBMbnIIyw5W7XaK7bSrsxaa/QHrkFzjNleZzDBLyvSmx
K966DS/q4KYSr+Ux3sZet6qV56C9E0cavQqeMthpatEFZ+uKfBXrctGOph+ygcFQqN/qRbCOxPxy
GDBnBemtCnvTnz2S3lIA7IaL+6hGf0TkG0nJ61DW6x6MiKEjCVJcJoQDT5Z3An4WbB8teirzPxC/
uvAp4pymWG2TqsNSu/XVg1oEu7bams1NbvwY495thmQ/gW5u8mGjGmaO42N2A6rAqdgaquRvVSHa
m2W8LcLRNYrhrUSEBDfQOy6VblxELwD6HWRo7TgHWw86zsxwhzFTiivNzqirXYBejI+MjxIUrqdW
GHdysINiCSKYNZJlXlWDibmHIc/SFs9jFd/jKCNRs/kFCAMntuHCA+a2TTVIIlibj6qJp2YL/l7e
D2WyqoZqnXUiXURDeA0KOE7RwcfY2Y4MFY8BwFYZnCDshWpXE9sXpZOe6qxyvArEaNLh9AnSgQJs
fwm13smj59rksQwQ/cmo3whavYm16c+H+wzl7F2eT6uAzFIYQG+WFYJizYrSyLUR30jU/7BVba4K
E9NN1ddH2C7p3Rj595zUrhFGGzm94JLsCNVlhxtSidhsqb6P0i90lyCzEprJL8Zwj++XMbzisHzI
4umPNqorNYqexxLNpqZcpUHomOVrCpwbWosjhj/DYLotkl9w6FbReCsJmxz2QW31b51108XUachf
NXTlX2PtmTs7x4Yz1qSsFukrSvIDiFQZIovye5xqOJQPYtVuGknf9BEGu6YtKcXB0I1Hs78VG//Q
TndSr4Bb6etpbYDmdWRTwUwjAl/Yb6zRGlAk9W+MkkKJdaeO7VUG2DibzZsoEsweaeLATVb8lev9
qkLoHXDxPqLgpnXXVvEECQPI3oRnq7D+YHahuavIrlQrV0Xwwn7cdMDtTdSramlwVSppujk9FOCH
R/mRfefEhflQCb/xvwLqWq1GfQO6ZMVRCswYXhmS7T/CzmJ9XcpKeJDKHpD+L997y2g3d8DqIiXO
4BjgDDdVK83L9p2s4I/hXQbTLhl/W+FjIqQXFEBWmTBtZWl8KIXYLQnOvY6RZ5lejJXw2BsGIsZJ
nK+7mJCihX54icPhcAWcU7ttxRpydlC+4v3crzDzzLBJAoEUtJW3Q+gVC7xCvGlMcbyffUjv6gaD
r9zMgsPo9cauE/MfethJ2y72LOJrrl8IzaiSucP3iTsFUYEqT/ZY+CFfEJbSPpaG5NDOmEXYLuKG
lmJxLfdxR/HR1IqN56ftA8ZZwq9AK/SDUpeDC8StuZTk1FvlGfKRUzaeE/KUlj0DCsc0p5GbAF9h
iqhIfu3JqgBJukmgXfLi/nK3f27e1lf3/qo90zE4wh/Mw5izghaHuK4A4Pg6jC8UShtMSFc9aTad
CVQI6AXYzvpsKXxuPXypvQOxAVGrq6qqz7IWc4fqU7M9LRtN9XKKxJj9OK7rhs7HD8ruZ4r8S+Yx
b6TQFTQB7CPBA/P/60Bin0P7HXkjxBNW7spFhWFt/xfTpoiz4uus1SbChP86SKVYKQX1EmdFe7d7
2q0OP9zN85tqP6/PtRDmBsHRvP1nJGl+3U/zJhLu8U9kpN3hgLoELcnv58tatgY/5uvTAIsOhYw1
Ti77BfM1a128zOoX/HBdNDBmOjw//5K8mLUpZoGKDU/BTxpH//4ze42wRWbv95Dmb28v3m8vVrvb
JwQsns70bz76Qcu5AHQzw3JAAFnG4lGlLs2DOJ9C5/Djxy+6NyhQ2Q+0ryagGxBL539DdGO9XzsX
9++Fc/9+39vzP++Ulu1g/u32+8mbe9NHX+fzEy2QE2GO33Qd8kQ79ANeDi7DMw8Ifnw/znHnikWN
vQKSEmDWoGQsFnVvwAzTSoxyZ5UCZArmvhVveXFeDuSjNXs8yf8ZahERKsnSsqCeh5oXwPZ6y6Kb
W5WMhnbJ9+911LCcFx/gImNujYEyUhfzJw6IkoNQn9/rMG9WdzuvrnmZMSaDruaf3495BKxcjrmI
rHqYVDDSEclbvazc7ca+OvdWp6fw01vNsf3TnvUtiDZ1OY8A6NnmF7yL+PWJjxc7ofNn87y52d/s
9+tzy/FEt/HLdC4aqoYvyQUX3I/phAnKBr3ZsBsez72hdNQ3X3y3RTRvy04OxJiBiBm57boPm1fn
6lwoP73fQfWDEFWo5KiLKBvTikqnWc5wnsbYfmmdlyeye46Q0WlW9bpbrQz2gs2RNTerG5rV9uaZ
24rTrAcnsXU74x9W0JlA9CHhcLRH/vNg2iIoK1EOgnv86wPvDPulc9v1yqWHXqzfPo4b52LeMWfE
Sj4E5L8bdhH/SHH6SVb/+rxztEaq6OM392PzfIRtJuCvID3/yo89v39sJrYTP1ZzzPh+P4G0ORED
P03GYg8LJTRnOs5/7eG/Hmj+1V39dUjMTzE/yyxttP7rzD/zBMq8n5bzApRmRlHS2Ue+7et+y3ML
i95K5gkYmIPr4wdx685+5u2vaPATu1a37rmk5uPA+TKwDJ7JQjxqFnIDbLb4IE2UCfDqFMJ/bl9T
m7ZTB51PlJ/mk2ngV3/OptY8g82jbPY3zt32brNdzzpQ7++3v3nUrUtk2D3d7tB2un1CC+qitd/9
VW+DMDzzoZaztHjYxXdSqpoWi8ksdS3NxFan5Wy1thVrwG78u4+x/r+HxJHCzlin/zck7v4tb5ZQ
uH//n/4NhRP/ZciowrBSEVOxNIwBWc79n7r53/8RzFmykDa2hC+UyqE4w+/+rUuoi/8iTTex5TEI
8aw21lqdt03wv/+jqf8iJQCsi8edKpP5mv8EC7fMB0EhK7PEJn8X7Dykdb9uJkxdx9KMm8SpBn3N
b5a6yVtlZRhndu1RNGMgLrkfMkEq3PSPXf3plNSUpE6mnhFi+2nH9UOxKzBKiv0EFfsDpNQ7Ly8k
10+7HQn2jJsimd+yf8SbP6ivgfpemfu3N8Amtv3GeUrw36837C3nyrEBMG02/NsccC7eV79x/bB3
EUMpZ3bV8sid30KiegCKG3+tI72vpk+7tmrnGkX+Zkr5VeblcKdrRxsLiutv1nhGiPfE55kR93RR
Z1KItMRMJVnR4mROnT1GewE2HoWJ/NDr/xgSPL8WjHcUqTVavR8J6aePQ//Az0Cu4ySt/fK19sFr
kZnJxGu/lc5dQBZhCdaAitw82kK4RNBNXRzySshAdDgKx8MpMh0g+D1m4YOUPJuzu119CNMzM7jM
2RkQu0WUk2RtPjOWhAwL9UY1y2u8LFu/3lnIUtmZl/iXkNFxLIIxfVsCzkL1Px8vdT83zshDLVMn
4GAoDWomKFByGqgvX/eXZ3ZdLsh54eh9Racigwdn3nMHf/0Udm7+OoQ+qzcqRxhMamqofqJViewe
asBHn7ABoWCFWeLIhRfv89649A3qnL0/zI1QfbjALPsi6wGk0c+lNwXLUNuUsT7gNU/tz1fTdg0t
8RBQYrdLmR5ClQ3vXlbWT5YH5aAOIDoq9ZiudTFEGqbzlF3SVTeNWiCvFQclEJJYSK+FPp1dK412
W4zGsNNZWXbVJSY2OYJ4gS7bJmn87KnrvBRT1vi5xrdwHUgyvSaah3eTEmnr2EpwY/BHKkaqSqc8
GUUboRzFwXByihD5sGlHIvMmr029L1x8UCR3pLe/pyED1HUItlgRjLsUe+EDBsOi49PqQ1pElmBd
8tcopQRz0qCj1NXUrFHqGDZTKgyO7/fcLuNpmhUaIPnRe6YZ7wPvugK18zB9GHuOfUoFOAkuzd4b
US/QvMuyUlvI7RAaFVNs14GHcXA7icOK6q4Fe8+TnNZEyweFpYPmo31miYmyMuPgMEhVcy0nWepG
GKfaFv/VJlVQjTGieLCFHLM5bGqLufVlPYGtEEDaFJMTFfCDwZDtzTofr5IoB6FQadJvs/BvA1Wk
lTLA3IhDS33Dcj6x427EktQwh4uiz4r1UFlw9zmTnKqvtXWAjtxlEeELTScQGndDwU7MpHRX95qx
zqpWdYUsvkAT/KlhFY2BvMWYnZL9QGG+Y8qmbCrX3BFoeKfVTSSXh25GOYHnk8dtqzbGvhaSciYC
+hvPFPq1OE4U92Am+0G0Y9kAGYqS0vFDVVnLVf8S6HkMFgSmEUyYcdW2YORktF9szClHTFXqd1p3
eyS3upWSV+M+rBPvoPhBtupEgc1WGMiz40YKOgSXqMrgg0ppeyhqrXT0Sj9ALJ22UayNa9TEykvV
7OnTWzl0yrYpthBn2SZ6ku+mGNWCkC71jdi0+uDAqZwuEYvAn9lTmruwjSvoxZUGdUcEofNWieW9
NmjBfaUKlyEqaW7RdC0k4Hz2VwhRvIjC9s0PhGLtYyu2bSBCO8hxteuJCXARWEr6t+YPqN52C4Z7
Fxi4vpZFcC9VVeKOpTU6nS8TNoOWa0/f3JlGeMHjPrat9CdpYBkjrcf3lfJHVa7vR5MuVwSv5FI2
/fsgmOSLgJ6ik2dFtjatZLzzolZ8GOOovGhj4QGUoXgrgEGzO12pr3Ed/gEgsXAKJTDvBzXxLiB8
SWAdNOFnH4jlY62D9tJzb9egY0E124IkOrOe9aFltxal7nhGpG7Tuqq3Viul1+w8E8CZ1q3STu5+
TmSn2LaO7yB4Z2V3oGROVtTSM11u09brVtnI+bBTdaHcRMWY4rA9TuF9pCrYzgsi60wNKWYncnOJ
ctJTEojCRQ9I9yI3B6BsI71MJUt/SL1QrRIjM2503TfvkJoCKE130BVDZXhvBFBbk0RJvpg7w6bS
0sVMsMH1Or39aSWy9GQiv75qdIzKbThZCsexDCxHFEO7zOq5Aq3mNxKP8ZIO01NrTN5brGG6DKD3
1kqGp27qJNcTh7c60QMbD+7GFfvMw8o3y/Du0Rq0pHzw+TTND1qBwFEtwrHPC823SQoJMqNJC0XO
6Ghaxa6M5cYGAgjRWBVV+jf0Kr4/To5u/B+nia5TLEaU0zSW9hQNwmyFpoOUry8nV1qVG/WVzpQL
IOPRPPwGF2qfqXwen5PgjiB4WFALZVQ7FnervqtLE/xpxspZx8KTCDj2nFPdUe4G604SoZVYfC2q
34t7Ix09I7Uq+ntKAIuruq3UF9/YV91PVOKNzD0zg8tbKgf/l9EWNZNITzyCN4nO4K/NbUicsaUL
cRtuiZK1vyqv82dTdDjHvh/3BMie5hosZQPuJFeRxbVP6pB3FmiZ0PR6lnRSxQttujCtnVWdecGj
D4aEMHwcpMnQ91VJOb4mNnlSkivrXeHI2VUirgr8O73N9+9ycohZxpyrCfniEsCfEsmaLOWDmXPb
ybrqtJve788s9VOD8Pg6xBCel3va1/eYkhDd64IEra9DRCZkJ1ajFxqOZ/Leo+8CdZzS8fxRTAoX
y+KWqrSjllj40ltTsc7M3/hN2bUmwXK5kYIzBauPLsHnQgU3E26NSIKyEOA5LQdjW3dmMpDOe/Qz
lRjWInlhH6463MYRahCUq2C8N6NzHPZlL+avYanU69C+QFsuNpiB1bHVWTUpqIpEmJm84gse2rHS
3tbTsKFBfuu1v0IhRPerPjO9R/ck3hhKp2XgeYxM6rJijhrIYIL5SXCCRbRhEl1Bly5F8N+JqZ1h
O51YMAw1s53gkvKei7eM61Iswx4RgDxVwY3yO2KQ6plVeRQ9eB9t5lNRaeLOsry1YPAGi0li6QcJ
KR4QgP7t+711agB95mqx7tHtlxbbV4+iIUg9Bqj5RP24SYXkzCuc+iSfR1hEIh1dCU68ihZ2Lj7S
lowAEBs/W0xMogk4yfevc3IwiOlAwjk8jgSk/TCuJfgMXCutZ7V4HIa7HlGRXJfPrLOj1sy8xhE+
leZ+LTylZYOuTEdweiFhz3DBLzvkj3SjxK18/1O87l/9veLIDz9tfy9eGKsnAyGjX81b7J15iqOT
7KNPzArRZ+dH2P9fYxa88i5vKs6WSP4dediROX10h+8u8kOYRX8/syeWO/cA6k2kBBycy1iSx90U
ehqZwCAPq6xcmdYdAgtnXujEavw8yLLCXlRlKGRNyXIfhkPs5fdhL22/f4+PFb0Iil/GWKz4MJmt
TtqicJLesg2VG4yMvdGtyf10svZGi0rDgw8Mpx7X34986muZyBigvE/2ccR7Mxsx0cyGrxXiopB4
v6rGcMC4wk1Wu0uwIt+PdmIn4HRizQIDVA2PIqEBsNsayvli1t4Zxq08opd0GM6mNydiPfUURAwU
WPXaUS0cWcsQbR6YYoAjNm2yLvTL1NokkKKMRxJe5GtRA7v7/tVOrBL2Ngkc/gIU4ZdJaa0hbN5m
FkGeOyAY6B6/0+9HODF5WLWww0EuzHXbxcYCQ5klYZ8QRrDg5hYNklxtrFWr/Dfj0OfihKbCfGS2
gfRW02lESAfYtpldzO57TQrbRz9TfTr5PtSW8WaZtUiWgYJrJOKAosfmjeWtUd0y6npsezuZ/nmU
4CicRUEUNBrNpYBGHXheU2tkUZLsyN2t3/SQC/Qzg5x6Gw0zFgDAYAKOaMZiG7RqlKTcEUxrDXYa
xN/KZ6Fl53y/5s+8CBXE9r8HUubF/6kcmjRM19TxeVBPigE8UbkJ0N1dQ+ZABzbU3CqBNlVoxZ+8
Sh/++RIkgMpsX0A6uPh8HVvlbKy4I5Mo6uoj6uvvVpNeNp6UQGM8p5l/akNBVyW4K2TAZNhfxwKS
3IciCHCnqEz0j61ryTfOfLMTxwfpLkAGvhdslGVOGImq2FJd4OltqEnIWJ7ZSadeweIEJFOiIK8u
FWmkyodxo6f8/VlpOUIWXlSwds68xInkHfIKpiIk1YSHZVjgLidNSkWRCpbJQcebJs82ZVg7oa7D
UDlTsD41mCzrdH8okeMpoHz9KMVQF5Ywck616gsktlTeZdFzQy3wXI556kTUKUkzadx75jvj15Fq
oRwiYV5ZPsapGlXJMVpNvWGPnju7OqYB0OIbamJd9E8v+2D0Pw88b/RP+yur0d1HCzAGy24inwx6
s73Qh+TMuXtiaeg6mRLKICaM7KXm0ygPRa608yil+hZw19Kk/2pl0F8AsMCppAJF+/omjV/0bRlm
CHoipI0AAh6qdhM3FGbWvmmuvg8NJxIJjMwA75G1I2FgzX/+adqkQtK0xmSwTGovW71dh0Rbqa1c
NfbeG8PYJd45xYQj+Az5Lm5l9J5m5RzW4yJroh6XIrfE/m0p86JabNfGWi5ve+WhV0HGDrB4kfIU
1notwxM58wVPBHwGJ2vjXJGId4vjGA4I9GN53twVquo+QPEEUXU5hzEpWfHj97M7r/bPQX9G9s0S
SMg/mcyyvNh3aGv5MMOoQHm+7g5otApDvLaEbPP9MEeX8+U487L99BUbpPVYT9ySdS360+J6W4qw
MmUMtiBdC0J9M0W4f2m/wio7kxqeONZ0BKiQ1CITOC6AydmAN5EhJk5mtRsLlXeE3tDi1KNVXiqc
N24jn5EnW87px+r5NOJio9NeGsdEJ5HCHPG9rgDlA8ZFyMBwv5/U02/GXQhlGdbLssuGdq9QWxCT
HcvCRLtUcJ9PA796lCQWDyfc78SCdiZldf3sqVN7piJwKtCY1JD+7+iLL1ph/lnj/546UW/9SEPh
1UQc4PsXPD2R/xli/vNPiybXu76pNLQTcXdYqaEwk07XSXguITg9jyaVjTnKAHf9Okw2VklSR6yQ
vok2nlGMF3FN703X4upqmPK1h/jlWMs/6ubMiXC0Kz5Wis65h8WcrNMy/TpyF1oWjgtC7NTKrVSt
W/HCY7cnP6D0w9afmUuRHSln9uLJD/dp0MWH86YipGhPriVU0HTkQBO2/mA+fv/pjmrpbHjaz6R0
1Evn6LL4dppaauXQy6jUVmDwfw9db49autIkHMkgHzX3iSKuJuUBDlELizO80cQDPLYzTzFP4Ofw
tpzgxVPIodV2ZakkTpi+t9266zayutVS6ErbsL02msc+dUstgSi+xUz1+8HPzfMiDARFF+iNyFYU
fCRWdeW5wlfg+yFOZU1Y+/29fuY//7RBLKuKJ9yZISTqxlqq48upvUHNPoZ8XKBG8v1g81x9N5eL
g1jG7cgSc4pAPtsE3fG9RS8GgMuZdzrWqZoPX0NnMwLVF9GkXbyUWfdiF+a5w7bTcky2n6cJKsm6
FC9gu6XGs1wc0ngjR48F/mxRsNWM67I/E1vnj3P0sp8eYvHx6qFs/T7SMyeM0GCvglWCV0l+68vr
7yf19DgWYKkPkcQlQEjx6hZtXjINr8JnWWt+IE9icymhPKmdOwlPfkC8Lqn5g6U6umRVWt2h5AEY
SVVG15NdDg/X6M9cTU7m17Sa/h5lsUz0KAkkveGNJO73Y6aiSwNGtViPkw71CwGwKxkePy4e4X/x
ySxYJBrmpSqAm0UYnxoVZYr59aJe3rQCVGJqd01D4jiec0k9mSBSE1VxCMR0EQ7L1zXaTHleygVJ
KaiASxVJVQOr5RyzmRqxrzCFB0ZrqOnvvMzfYbGzGdAC+X7hfNyIlit0Vs2V6EVJYD0We1+vErAp
FfPc57/RrAl9KLEVYgeFI7Z7pfujoaDOi9cKSym8a5ozfY9ThyaoUG0G6wFtWl5xY4/GR4w4k2NI
T134s25fs+JKTi41cCfQ3+j8nnnfZTj9yCBxmOByiAoGRfyvU16KDTY3/YiMCBSmDfrcCtIYhnBT
FXBnO3zDNgFKCm2q7ciW8OYYpQjjxjF2wKo8CqHcbLs8/aeNx+UptwgT0lwxkYs0dULzpanusTyi
BW8HKN0E2Tk132WoWI61+ODhhARtX0WJM4F+sXPifBtnP0nRrlQYi9/P9vx3fV5cy7EWm7ir5cZj
WScO1dY3UA6A1IKVFozbGjVuQx/PBI1lZPr4tvN1fL6VH+Mxra71chGwDBlYuM61G7M1Vo30D8/j
j0G4ZHAtNgDhLeODEQ91pSU5guOl92qM9a3u/fp+1k58obk2/PcI8tclqhq1lUUxNW+khZKd2Vre
Ia9kfRXpEWAIcH7fD3dy1j4Nt9gR/UBC0WQ5t1T50KPOryIIcubMP7npPg2xyBWDwcr13PdT0GeC
d4M1Tm9baHafmbd5NS1WG3ddFCNp08/6cYtRshoxGsPrUKY11WgfNnDCfQXSKXY791ifXOm00MZW
bM5wDY6i+MeKmOGRIIBpCi6v+bpQDNTzOWfR4bmThxlu96DWopPkl9ldJ2+D5MUz4eyHjmpVZ2b2
5McjjFElpCJOtebrWqkpa1gD7kJOXcRPWqThFRHCEO1R7P9+lZxclJ8GWqwSvLUj7vRthoPFQ2nt
Z+qq0Ttq8/v7YU5EjM+FhOVxZIZGHSFolTktGWFiXGBmadcemTXtnzY5s/JPv9PfVYsPxuenvBd4
RIDCEYNJQaneGaEibyVRzHdx07/qaXxW3HJ5jfhrofxnvMVxjxYdJH26MI6ICwuKCDi4uJSEqtbp
h0sJK8MicGBn42Blt5CE8zOR6/Ra+Xt4eVFvkwL0ZSqVIo2ahm4sROvemI0J/ylUaPGWy3twUqEN
0Maw4BP8e1StXIWTZltBjHiS5g6GhgB3cSaLOLNqZvHbzxcYfCt6JNqYWGXQaQ+Ccw9WJm5vaoav
6uofrtA575Vmu94Z+68vC4ml13hVyCdyRP9FwF+0UuxEfu6jvdRuvx/p6F5PL/7LUIv1EoZFSaIq
Fk43UlRGHg+vbAOriyS6QpBH8fEIiu49EKrfj3s0mx+ZPYWguS6rENi+ziasigLJeJ0UqRgdsIdl
WW7M8AcuPH1RnRnr9DsCZf+oyyJTvIgrfV2FKRb2uVPUF6p6I7Sbunuu/AudJNiy42YnBg/fv97R
ruf1gJPPktp0CviCX18PLLCAXhANiTQK7jxldLDQQ1IBA1FZfP1+qFMzaQCqmXWEVRqWy5kMafLq
Cr2woVkXEsjl/FIbgWijNRmcqRaeeCuabnR2MeM04MIvhgoVcFNcmLhWW/F7lSV3GCOtLKm4jPxz
jtXnhpr//FPYFOOUItoM49AMfxfovlvU6b7xNTeD2fb9BB6T7ml7zccq1zEO2KPbmEIYRtSShs5A
kkpzDzaWaV0ZQYPvzG1uCW4kBteD+TrpxM3uEUT3plQkELj9dWXdNzP2rQK9Xg5nosBRLOW56KOD
ESBTE49wCVMkpWlrzlvT/6kN+0a46c9dRI/SmY8hCDCoLovGkeCyYfZy3+jAcmI/+iVbsms048Wg
Vyu5LA+ebz5G+OZ8P90n3goQH9kEHS1wTUvGTBxglQbimUKi0aEUI9htX7re8P79KCf2/MyvQ0ef
7im9iWXFuS1AD0OmoEuHNGe910VsYh0j44KJ3BAfr0Yv58z3OqonMJ5INENrXTQRQ1+Wg0yp8bGj
AyFdPdRPTWhjfI2/5Q3iudWVesUa+f4dVfbAl1x0Mdxij2Qj192uZDhoCiMaWfqZsvnxHgQ/ipy7
ouOnRSRbbPfA62FaIOeBbkttVxLiWwGcCK1GpSY4M3XHi+LrUItXqSYhHOSRoSRz25S/YgTb5Ofv
Z+vkEKBuPjTtaZctQrI/Qs7oIwX4OuZiXihu0XpaeePZotKcByy/Ctgeet1Uk2cdj6+Ry8T2KLYi
AL7qYbz077ob4/+Qdl07kuPK8osEUF56lSvTVe39izBtRt5b6utvqIGzo2LpFjG7L4vFLtBZpJLJ
ZGZkhEs/h22wE46S1fHSrbVVIWTNSGLUIBEqTq0NSmUmuaFhJjsnYPsD5w9wggD3Y2oGqo6Bq2mN
+m2Eoo5rTkiORdcbE8Lb1LugZu52fVPDLSMtzROIMncNUCFapHl+USq3YSYJbiRkGhRF2zx5G6rk
i9LySdPyxPXV5ioJe/MQo2OHefBCBFGu7PftPQpR4s7vQPBDSKDfJaqfbYYwSx008EG0StH9h6Ss
2GJzOhVMpJUhbxo9SQ9xYEY3Wjv2v8Ux0G/FOspvwlCG1FmrgTVS6cW9rEIWOq4RcYs882/MbBwq
t1VB6EmLg1QCe1zErf+i1fGx17Xy47IHnQdLxEhMRs5hRdPln8nrxZ2E4pYPMjbcEwPd6j4QJ+8C
Pfi08Eaw5FW8es3a6VtaY74sxeSnmgaY7RCFDOrQ077LQJYGhc3JiN3LCztPIU4XNgeaxcIGKP6Z
VIY2/DC8E8E1MUpBh5c6uVWU98uW1halgVseEE0M1kpsEg3MrGKmDbC5AMxcT0K9VfzsDhSYO5Vb
g1o7GWCuxqH4iV0stEoDWRx0fefBvvy6a2+oeeQWFtcC8MIECy4QWrGczBZ3jNiAB/EllR4u79bq
38dkqY75DrBWsVAjcNqpAVHgcHp0Y+oPaUs4N8jqHgEQBmAu8D9Iuk8/PKmNrpNmCDDKM1BT/iAq
JvbAvP0vlrGwwroXClilXnegq+r0L1AkgvA6+XXZxOp1Pw8ioFqGF8UZAgiDR3WlzmfTGNtnpTPv
RbATl2J4F6TUpZp6hWBCS8GOM2132fTq4fljmYXGKmj8FlkGUm8//x3Lt2mtW+Pkjuah65//myWm
a0AmtYKCI2iPy7gXNvUQjYehM38pegFliEqtPUSokXfBwAPY22wZhWYPWoQGvZqgTVjiYq6iXS0c
Y0gFpJyYsOrli7DK3P1dGSp53wAbEIVb8KVZUAm2L2/cauBGEgMsLEj6zuYeID/dGpCvRS6ogqDS
qhs30W6lGBz14IcLOV9pNQuEqsU/1pj1gI+vSfUGrpjMJSVLeiM73+r3+j5yiCd/XV7anLWcfR8N
8WFuM8zqeaffJ5Z8U200ALOhL4mhtilvHEC00VeyxuKTBtdcJPhqyFgYZA5zI8e0mOaYpGFOOgXK
2Er8yQvqiPPW/IHzXFoZ43lSQTUICWNlo7bF1KjTv0Klx9Gvp42yS3bmkwTCgdb1t9Uuhy7K8AjZ
STv4FzkjAu8/u8t8Sl+XwzY3MN0PaIwF1Xm9gsR94lz+hOf4A+TxSytzhFmcMRHytVBahHv2nuhB
FuE6vS2eStff6RNWRnMrvu+2yX9c2nxmFkb9eFS7McTBjpVnNbojmpv+bRd+fg4t18Vk3H4Whs1I
ElBXDBAnl0FDKlnISy/v3mr4/fOJNKbgGDQJ9DIE3MGQT32KQKkejYoH6RSrLIs38CRy7rLV86aD
YQJlOTQT2cKjmgq5jJE0FHY0YI77rxA6CHr+OYgfElSx9fyqFr4vL3A1eC0szu+NxYeKpblZTNEr
he4nQFO/mwKkjhBsuUnoQ4bE/7K11e3EowVCKyC0QHP81Jqi1FEZaSMorQ1Qbk8TlNSjcMDgbSU+
JJUe3Q+0Ku8v25xP0dlJ/2Pzh5lkscKsUajUgogfAVO8mmJ6QHV3hyr2OwQzWo67/EASLxljLlEw
C4OyPE1iQBZV8aaJopsynl4HkhBbhjjnhxmm+asWxKFdBFJ8kAMM+8qkHG9oUGsQd9Z3qd8QsNzi
w8PFyrs8HRGIGmASfaj2HANF+TaraTq0kwhFPcinIg/RowDYoVDr7rVAy6/wTCo+Ca3n6begdpJW
jcHH3hn1VYzPDcrLOrc0aBija0ziByUMckeNfLCfyyXGt6M6dSbILd9UxfSWV62y1cw4stt+ekhV
gBItEUwOlqr1M5tGcyekvfFx+YOtHQK0JlHsw7ykrrLVTa00jTqc8MFk86nSd3jbQU3bAv4epRGb
mi/q31fCAG79Y/BssKRV/YEaOOS9vg+L5+STNgHHMc5ACnO0WtpgHAOzKkImGnhvpaBjmuqHprKb
eAM2dQWMrMGnDNK47Bv/LN7wuuGcutVLdXECpNNTF0ykD9Q5qiSD72Xgq5jayOsGzbv83XhmmGSh
0qKp0irEfEiM0/I9rq7bpufs40+H59IBYxIEAdO6lZah9B1cF5FdHoKrdktvhafJ1R40q7Tq34rn
u63XexAEwoP93ySsi62c92ARTMATQVUaYCtz+Xcken35LPfby9s4r+DSCpmsIG7HOu3N+bks7UXw
llSgZ75sgfehmIxA0Keyhj4Vch/IWVWbRsggzM0byT1ny5zv58VWMSlALBeymCR4/dE7oIz9O2f8
LPYgMIcL7kDruxn3+QbD/rvaSvcVZw/Xb7V/7hmTuWd0A1M045y30rKGOHIX2FRA7q+OkT2BlblM
0u0AiuL/sq0AYJ36xqiSwegoPhyVH3ttH6FUlk0fl22sv0T/2VUM4Z8amfSw1ocBh2wCOYQZqpup
fRyreBfpd6ixpxMUXIzbLiv+04aCpeHUbKUXaUfmGo4WKuDHfiAg4SGgFjehkjIUIPPghKzLhwAA
s1N74eAPIdpAIGM3NiX5pSq3l/dx7Y7545yYEjn9+3i2a3JZzUdASjZhACbzu2HaCmUEyL9VSsiL
ofdz2eT6y00HEngeX5MggHpqcyTqQJVqLiIgDOvdNk3scXwJqn7TdeDbtun4UolOrnKeOv+Py/yx
yxzEdox0CsYX7KWqfcpadVDk8Kqkwb5UIUgVE5RnCqtXoEvh8wrvq58RGMRZ+hGShixUDc+OLqvm
JUvJ71x5HwX38p7y/j77GSWoKZIe5xw9LCrfJ7x579VIufj9TLgv89FHqxynzZBfR4hbxQ+aubm8
hNX0dFGfYA603oRpOfrokaXyJ+nfpGavVXf5+C/u5mX6wZxfFTQ8STOPNCo6RG/wpMUcQRdxMAyr
Hm6ASA5MFxK6xWwHdxCNiRRdDi2lKbdkJbCE6M4vn6fpjdIHX8F8sKvFNx3Py1Y9fGmXuTLT0GzA
CKTjIZ0Y+ygC6DAJKkgOhe8gevqaTOk5hMQI2PRuM/A1Xf5+XOPMsSYYXICSJwpMca1aENaAhtNT
3z132l4zdjompMCwYJq8hHLNM5dLZg51k1dUNQqcLDoA8wj4e24FSrLzJ/NfREpoyqBHB7AgRjiZ
SGz2OYqf+YR0JIWolWU4xqfsdofYMh3ORs6eziY+S0vMYQ6jsM10zcTjUGptiWYbIZ08gfxO62nb
Kt9prF+r0KND6D6kgXh/2fpaxgDyCPCNG2jook9wGpwTYhoIgcjP6QjaOW0fR05nfqsl8vL4WBYZ
z2vWItfCHlvXnSQNbFyhiGN/qLbDPrr2nehoHIgHhjRP38Ru8HF5gWtxxgClOAoLmJQFOvN0gVE8
BVPbAxSud5oVgyRMTSB3kJL7QDc4cML5T519yIUpxjcFv9d16PgVdk2cQL3tISYXI0vYRTUnG1/d
xB/QN+CSoKdgwnMwtmUtl/PTHq0/JQswDcnB162HtIUJJrQIYYSx8wx+UVXAtovQd4IgVwvchFVR
6bsOIESUN1shBWVeAibDeKh5TL7n4Mz56YiCENC6MkDBbBG2ydIUlHpJYgf0RtYEQP0wi7GHgMc4
eaaUQ+nkV9xDEcbNeQ/j9f39Y5k5kUOh+KDHQ54CnVdHSQuvVSPO9fcDaWWcBd1sUH+BnwBgCnZ1
wxD4ikDxoOuj6U6FMtRQQbBTEB0xyJ96sQXKsAW0HjpikQbJHwinkU5zi6o81tXIucBWzgjGtDCB
Aq5ehAA2XZFA5O6388OoVA4kK1ElcQUocmo57/SvnBC0J+c5TERVnErGcSOoC8mtBkPCVrgxH+hd
70C0k0DV1DI3+bbdUyd3m5fpSXUuR4E1w9hlEK2JRDLP2ItQdPHjci57ByqkxCBnZLhC/DJAqoe+
Xba0ElABjlHA1jBXaeG6p/GGyhgCaSZYSnrlo4X4DlC9YMH0HxCcdnjFWEXAIxle+3xLk4y7imXc
xGmAudm42ebaO+Dpc3lbxkm5vLSVu/dkaczXy1JxSPR5aX2zB72CVbTbUODcRzwbTNxpRiXUMyLG
tkIeW5AnRTogFNnDv1kI8kLg+gia40zuWVRGRjrag7ErnT670nRrI9gF3ct/syKdeoLUK6k8ZDS1
2/i+EnC1T1AxEzlLWSsMIfMEzkfFqP8MLDq14udKo7VSCKmzCbJQmTQEva1JaMaFga/9qkso/2ET
jVzxJil5m4Ze+Egb/wr9xwH6u+p9UlEBKtYB+p9pHek79K4hOK0VZn4dKm14r4RSdyWUZsDpT66d
SODFDUDw0P9W2HtZ8CkBSS5mFwxQsxnl9SB4mnAfBBsCVea//xBLU8y9DL2loSIG5jDVQAffq29J
LdTbRN7bfXVFQAyhvi+hi8E2MeTMLBMxLJFpjNoEvTr8myZS1VJ9as4mobr16/LC1mLNjFH6n0XG
w5ROlgJTQStomiRIOOlWpgfg2K3cQPwIIb6YErK5bHHteM6jgzM3IVAgbCOD+MNE4HA5Gte0A2t6
A71J6HyD6ljn5DirawPdHGZBAcIFypjx69FUhmYIU5ti+BXDVKodNOlNmxWdRXQf8q/gyPV/X17d
WiBFQjWDi0UdEk5MgMsLgNGxdojzYVSxkvdt/5UPv9Lg8b+ZYWJcJFK5y6UIVAsiEn31V0oHlLN8
R5h67+8tAUoDnCsA6aApYjZRKqBUFRGMl6uxYanqMQw30IB3dO5s3uxpbDYzJ6JEBCnWzHpz+rWk
ujT7iSKtn24mp71FzNG+Oq93/Re8RbcB5zZf88KlNebCk/WphnQZcqehB3r5aAh2GHNMrB1mqGbL
ADcgJUIN53RBQTY24B2YZ+S16m2QVLfJx/0ISqnJlF/86fnyd1q1BiqfmZUIG8g6e9FialQiSOhz
MA8bVmg++aKXKZmTCZxjtbZ1wNoBvwVI7Zx5nq5riIRE901YitstJHqz2hE7Hv5p7RjhQQtSDQld
LLA6ndoAphW5Vl1i8BIKnDTYFUDyQT9TynaXd23+zKzTYcoB02nSD8Uo840A5cMceQo30Ccviq4H
8+0//X22Pxa0aaSEE9aRgOxFgYztwG0WzLXxC0tgxb6EXPRrqYcJ8g7qNSUHJRVALfnz8AHgG+dN
t/rpMcuAARiwA53Ja+VxJwiYrQBwQNJcwAgtQ0eXhUfSuPpRFlaYy9ZHNywazfldkzwR6auSni5/
lFXngn4I5p4BGD1T7jCDvNdFipoXWrGgypAEcPdDMRpDg6BwH0jNw/Lz7DGxxm8Df6hGRDYi4EV/
wHsXpDEdr8+w+m1wWFBBBITfYGHUWlCNjWZg11q/88Yu9XSkKW0W2pc3b61oBzKyf+z8/P9FH0/x
KQY6Mxz/0TCf8z65MeXSqygwOEW4L2IIHBjhZuhlh/rh5rLt1Ri3MM1EBbCfQgsdMrQgZo/A9e8f
ujQBA9DwKqKYAOlY77K5n7vt7GgBujizpJnnulqj4UsF5FFR+r3LrqO71iusyP1O3ADDZV+gI09u
mw9o0leWylNLWT0CELbBrYFiMPoep/Evz6exFxXUTgoDvKRG9DlQ6A5wlncWOfCKxtsFM9OgxMIU
C2PExH0xlkYC4d/hyccT2qCbBKRfSbsPR0xoV6Klha6h3l02e+anjFXmdGe5LI/mAOjWoOFE0NJS
oHOMdyFvdWdb+GMHgo3Q6JHPlVky2kRJa+L6SPQrgkLynIzJWz+BwvIWStE+sYnqZp0JXeOPsbjS
So6znp36H/uYxxKlmYaLrYjUPQnSuJ0/YepbKvWtAbjGVN6bUO29vKOrlpCgEVyWwD+xlMd1a05I
CDEGPCU9noibJt2LlQwmh5Kzp6uGwFM5S93gSLDJbRhT1CdbPBagGINZVauBpvso78TQdy+v6Cxz
n/cOHdp5nhvJO3v9C1RLwX/Q5LbZUlsAe2OiGlacGm4/or9YHJG6cyyelwoZk3N6ughrpkh7xUhB
kSrMMtrD7wpcTj3EtnH2tGIWnIb6TVltjfFTgRZELsqcYLPmrqBnRaoDxDcuJyYTAQF4lnQGHit6
MXz6ArFbGUMff7+tmLv6oYIlMwP96RrR2ZfrgoBxJA3l1wHQAlLIXlpQpFb9ex1JV23JG5Y4L1Ji
X5c2mX1VeiUX6mTGGvrBm9D9JsUAYk4f7e/yoEHPORplT08npxwwJCxnb0pvoJ4JPZRY5n3itXin
IOD9jMuD9pKJd0kgQsNdwqh+3rrQNLFQkrVUMOJVrYjJ2q1f7gZ9S/6WsXauVc4cL6AeBNT+TF4I
Iz7Ub0Sa26FyX9HGNpSPKbAzYnKiwPzrTy4r2MGwICi2gTHAtOQcdxcOTJKhHGiLwcyu023w8dop
pjkwg2GHfubVIeFkzrM/npmDxAVYw2ddZJb3ICQ5UYsJyC8pdal+pckQkDXv9emmqpwCgBFuQ3kt
JuDJAWbXucx8lnsWEV4isgbKVQJxcj0xUQUNjkDh1Qa4MT4wOX/5rMzbxa4P9WVJhS0IjrAjHkQq
DNL4IBssGggGVWH7mwJwZ43+9u/toMQLqldwUJ43flOtDGV9SEHNiyRmW6BdAPRSOxzDYpI5S1oL
3yYm0WZmI7A3sS9scAB3vuTnKPJCwsfEjaTG6WOhPI16zbnjz5NEOOPS1BztFs5YUSoII53wmCcv
oBUr2804/Cb9Yz+iC9r8Tqq9yMOl/IwosV9saZM5AGEhUD3z29r2j9I7xIqcxP3MrcoG8thNbMEF
Z6Odu932KYco6h1v5nPNX5bW581frDhU9D4gkIi2qwGNjzqDUMMUVL4rF8Lvyx7D+4xMGDO6mBC/
h1RQnd6AY9RO0EQbH8OGcALK2o2EuIXSqgqOpjM+dDFT66Aaghl32TtUbK8yZeT4ycqm/XRUID6B
oXzgbE43Lam7dhg0VNEL8qaS64SOmNbmtFRXAhVomlGTI3MhAaRipzaaJujHVPQziNfcm9VNX6IP
Cbmob83/5beQieLM5q6EKbTCIVgJ1noInrKNgYGIJcQhQCuStLVjdt+TEIKZ8QWjdVaCHmtacoki
Vr7T3GdEOwyCF+hLMQukTd2beZU1kPvVZ1e/fpQ2xA4fTNd8En8hrecBKM4bBoCpYPwdtGUo12Gt
8umWoiaIGq6v1Xb5St0OVpON7k6WthOvIwxXe/42tvbgatz4R30ncWoQ5+jI2bqM9wpSXTzf2R32
JznRy0av7eFoXg/gb3nRPWUXHf0r/160G8FCI+bWd/NPSdpOb7xn9lqiiGI5uq64hvRzwvYOiGAE
maa2pWN0DS3OnbFL7Bf53dyELpd7cu3bIqrgFgJ9/znfFLTLSr+n6MulRHGhFfjUt9Gx6r8H/6sT
xh2YtcCM00HpuR8fA1V0FBmKhIJEZtZ1Hok877cwmRzRwyxPoCtkt/RqqAsLH4eTn66FcGVmxIPY
K5q8IKM/dSzo7+k6pR24MqzKtSZLt3a+k+600pI3xesTmgTAzuiHDv+j+LgcVVfCxNI0O+vQF4MW
BAkux6FXnJJW4CIATFlEJ+Y9FL7jeltnzmWLK3FcQXCdUzbQo6vsHCyRQLvVtz30NWln+XRT0Raz
Wx6GJTnbel7HwN9fWGLHYXOzV2IBNLiYfAdg+WawUUGx21eoBm6mwJJuwDjnDFeGzR25X8lJYXgm
VJzTgTPehaDDmG8VQL8zPIBO8Ts75k4A3ZfRimwwA33Jm1/hvrtSuQueAxCTCkB8DXTNM2AHnU3G
j/yxjWZN4NqOfplf8qeHjABpAHwIxfe9uv/rrva8v3/MsSUxsQ8M0VfgtrqJSfiN31+FPGWqNffE
DYkRfWwkQLfMTVkUeZ9lGl7EuvKZZddB9ZQRuzSujcbW/Ze249UUVm5mFISgUwI6b0xfsLcmUf0I
8q+IrjHuTk/ranU/Zq1kKSVIBS6fgzUnmRPgWW4WfQu2fDHgOgWVOZaWjXt0VSflPdUGVzpoo/S3
nQt8JzAbgUIfos3iWVchQcjMpVhAWUFQfUfqSWlRUumYqVc2l9e09rlwrCEOgeFtnADmhqRpj1ff
UGd2XZkedLyswoCaJvqc31QAuFMyIpuqsUVbTm54RnyLYKKgVimh3oShYkhdn0bQ2JwkaaowkkD3
xRaK1K5P7WQj2IM33KqbyGr36bXh8cZkzpl6fsyi3YmKJTpQLLdGpqQqHvAwKx1l0Qkx/3k/WY3r
O1ZvJbvcy14J5kHB2cyJoefDQYzhOcgu0m7NN0ud0ArpVngcok2Uf/eSi8JirndWn1+h3WLGL2kA
2IyNphLHc9ciOCh6gAgCRhu0UsxX9pVExVwQ/MmPaosYhwjkOXJ9aySVfdmdeIbmq3mxSlVsgjBU
8Zzyc5f0hoUZQUuWoF6QcAytZK/wV7RFQFw1C2kwYcava6Om00xSN596yElGiXmNXMIegtzTA2Wj
VQHnAbyWz53YlE4XF9M0FKQRvpNZsQOVVu8J1+E7cVtH98CauJNEK7fQRk1d3/a/L2/sOUhxDgnz
evEuBhkR+yYO8iT0gxg8+yCK32cJGBQh/Jd3TwRTpEomo1IcWnUovyVp+VbxCM7XPuvSOPNZ0w4a
wmKU15hnA5+xthExIG6Wni49XF7lWjQC+QIS1llG8awTXfZ5AaItRFhZgbAyXgptBKa8aJ5lfNUR
pCT5S+K1Cs+Hp+ed/WOUTajMvPGDgYwN0htL/Rxfk2NcW2D5gSQQ3iR28gvUeXZ283V5qasBcGmW
8WBxqKAR3I9zrjO9Ighk78NgCdfVsX1pt+1d8wgRGvE74sSh1S+5WCzjw5XfA6I0W5VIjyomaGda
r6Ge3FWci2X1gC4MMSEHzD0jqVT4a64/FdMmwlgnOQrg14nFHbAunAA3OyCbR4GbD9h1ZHAiiAyY
oylnQk+MoYCoLzSFa/OeyibHN1cXtDDBnAHcVlpkCEplq03lhPqmTF6FzqFQ9Ri7m5jHBMZb0Jz2
LAIpLUkF3qMeiaGf2BOEoAPuHDNny2ZPWVgYdQ1IysRA/Skl04MgNk8YY645b+AVd9NFtOwMAhVZ
INLnTV0YyWStBQ1u29i+oroKNMnAag0spXAj6X89xACmO5Cnof0JXd5zoPgwhWaOokVjh0XsCKWj
BF9msxvACF40D2n5myg7zgleKdPj9oG8lYyrFdCZOZotFjcqggwaLCh0VGK/99VoV3W6paWt10nU
GlNQwua3cZg5Hf28bHkt512mh8whTv0Os76mjNeK76imJesPRvd12cSqty8yUOZAdfkQ+aMAE2J+
zFRPjjyavpnaawdUYcKTllvxkpN0lzlaRoSJ+r6FsaSWLZAVgHZHdyH0bvw1wGEO9YtVMacKpDdh
qtQEFZnR0eQHKnhy4tTyy7/YOwxhoEmGvuAZwKFpZT0TZDRSpOo5Fq6AhoSAPShewYV6BHGAfdna
6p0J+JYKnIsC0VpmTZPZgRmpAd/CqIJc7U4pB6clr74J2bJ9PlkkqTixds7M2ViL5g3EtEHBCBw9
k7lPUlEEI7RY7RroVT1/jZL3AFQGVeZhYy+vbc3Rl6aY8NE3XSLJvVLbMjgYkzJ3IA+56/2OU3k9
k3ydHyNLO+xJjrIAfPoAvmijMjwFQU9AjYAJpbQPSytqyGGIjXQPVnPQqaQKOGSKLDmoSvoZlJJ6
7FXyTBuCmyCq6hB9puihHxr8WM0Ybzo1z69pXY4PqTnc6KFO8AcD+SUNa/GhrLOMM9+wvmUzrzhq
j6BHY9yBhlBkkk0k9sIklFZXJbk7FQo0opuAi+iaU5RzT/hji7lC0kzP0taQZ+46GWrkIHDoVCfI
McMRtc6URJY8lpgbfk4CApw2D2SzFqLw3f5ZKeOHVSxndYLOrF1Uz2LpkOgQgnzQf9eVwoL2tnPZ
Fddi1NIa44q1KdV+VzWZbSIp64+dCVlU6qj4D5ftrB3npR3GFSdjlMN+wKr6wqn6p068AlguaRSr
y+xCyC1aPVw2uL6NfyoATPBturZJBwyLgSngvQZWHITURuJ2BYYN695uuHMxqxsJBQ9jbjRDAYHJ
exHJjLFuphpzMaIXR1bnJscPjAM5iqPfKw/JY75B4aHdXF7lWjVcmUVl/2eWuTN9WY7ELAYhdpy9
gXCxKK/JV428fngcyV3o39f5ppQ8GnO6LGsNxhO78mmSoOdtLIaTjEdj/BKU2NpvTT/0yaNQPEu+
YwRgyOF40LrJGSs/CwqB04s5GHUDmrvMR9T05ddSdrQid3TTmsKXqfvoq6e8vDN42IH5T55FAuBg
gRvATNWZQIqmFjU6W6Sypxb99aaSdZvW43WYj6GLQlZmqQL0Ei9/0rVIh5YDSkgA3kBTgDkpeMRU
slmDKH7QGzsmrVNKx5RHE7/67sZzW0exCFMAAIicfj9VKgt8Q7xjfKUBQstLBclOxMNouk18COkm
py5InRXx3yzuB5wvwX3O2AhF3axH0PPmtooHTRmGDkR+3bLpOcdi7bvhoY0ZgB8z7IiqCjRPNfXT
XNJEvQZIM/ObNls6UdxzGs8v166LpTHm5IdVXoXRBGOVjl5t8iwbGwmVzaZ41PrOgQwjyoFWXN6C
Mo2TsqxW35ammdOfFBVNggBJUioWDqkVq4/9KxWD6kNUP2Vl6oF3EQJdHpUnh4aPRP2d4Ldc9teV
QKuL82sIGHsVUzOMJ4XDRKVeAtFAADxfa3haitbUsO96L66+Op5e4sqXhS3AtOYsFLVOxloZYkyV
5gXqq3G+BcbISmtP65HOB06mld7lpa3E9JNn3vxjFi8hTUiyKQwqIAlE1yAbiCXtkuDgmzzs2Yod
EI2CinsugZ3TMKpJRFSAoqEN0RzyamsWbkaue143aO0KRmaLKIZuEPJ4xk8VzddInQSFPciY6c/J
k4jUrlQGJwIGq6dAfyl0K+Q653ys+Mc8j/qPWcZHad0QlNcQaQIoUMi9l3UdEs2vsQQ78G4c/j6f
mWv+hggBXQP0sMwn03vMbIYy8owxHj3oKj2VsnkoEskKSMW5A1dcEd1+tE1mNatzOE+baz2IJ5UC
1A2aU2m1VQ7buvFM5QGdRM6y1i4/6MfjDsJ4INp5bD8I7BRJmMhQakjVe9I90ZQ4ong37fOnKdyq
5r3M6zav+CSqsSDQnsd8z8dt9UGLAdQnDYYACmsUja1pxgchn7CxvDnCdVOQTcA7T8K8LZPbm1Qo
RfDLQCwQypklmNLGJriK1coVuW21VVN4KACfBzQKxnSYEz3SvEHju0GcPkiJK8vHCRM6vELGmmfA
I/5n5ez6kUUfnTYf1UioytXavVy9EOSfZYnPVHE8Y85jmRQFsBPgMUCHPPs94/CDWvuJLxl4+1PZ
LbRub2Y8mbiVjAStyBkTgFoXPJAxQRqD4I2IOgbF08Do8QCKzA9Ry58uR9u1XVuaYZ4ift33JTRu
a7vKHoZuizdWNF5BrUMK3i4bWnMClKhRUVWQIZwlkq0/9bgvUCKMqXEcmvE+M4f7Yhpfx1jnmFpd
kzJ3p4BJwpAv49qF5stgJkeK1WVXneJMqGr13igcjJLz1ucZmte8uKrEQWmJn2HzsvJb752pdMr2
Xg5so+VwMq06w2JFjDMEeHBU7QBnKFP1JVUaN5AntykSznrWahcYUf2zc4w30AHoDAmT0bb6oOwB
IrxKt/IGGmaejn5qtAs2ml26hvNiWPkmc+Rd6xmucjQf/4WrLH4FEy+oYBhTO2K1FaQZif4CHkRb
qh3ScXZ1LR9fLpft1vSDKneYI6jsSO5ceKg7CfFOzHpPq+qjkMc7aWosHA8nlDElMk68wjzHf0wm
OQjyIc4ajQBObGCTk3xj9q+VMGzzXrGqgRe0pLWoBQishCkzIHAgBXnqrplRVkrVEpQDugrUEb8l
UNq1igbwfeMJ2bSjhLo9SIkSCBvLnWgpuuCobbRpEvBM6uN1WvaOoPRuV0bPRgdiEUPzSB96sZk4
JeSZJppy4uyq3y9+8byixQGjYZ82WQxhLSpuqvGuBGVvB9r0y+4mrSRLgEUQPDiR3p7PrKZyLqgR
AahkdAzb3CrX0iZ+y9xpmxzH+377ibEgN9mQXbT7dUfvxbvcHV31S78tN+Xfr3f5S1iHbAOQmLQS
fklb7QaghNpNEXuc1a50GoBv0YEnRBTGW409XZhsllIRNgCYrK3gCmWMwW02yiNIW12Y9QAWDjea
FWzA3WoA6XjZ/vznmatzaf4MlhVU5QiYOczfyS/QwLFLy7zLNzxE6hpc88QOc7bA/iSW0gA79Wvv
yE54iNzmd+6Z7rhXvrrX/LnZxddb4CfseMODS/7MlJwtEmg+FBRx353NJUMbY1SH0mzs0hlftQRa
y+5zu6kdCE1eAdJoA30G8Kj+JEPSV62teh9wKrdrj1QNKTnSZHABnQM2EcTG1AfPGSQZrfdqo2fW
9DEMdrB7UNE23aeBzV30Sng5McnchknbAu+bS5j90jzddOTpaqJfOLjZIFl58xq22lVOHsdw548P
lfgVQdi8nOy8P9LYa2vIn20Uavt4zkIQLfYi3h26koAA1j3Lb5jzrD1LNpcNVIuHHjiARHysCjeK
Pv1mNwa7y+699mbQ0ADAWBoa1ng1MMdLmJDS0VbAWzl12tfcyz/ol3nU79S9+nXZ1MrtgRRUwrwY
mCnxGGIsKVPajdGAhDeNjV8JGOusJtPHo2pK9ybJUH9o1Y/LFtcwlTA5I5AhXoz3JZOHqJE6SFkb
t7aySX7pXg49ATtzo41yA95W807x0k2wI47p5AKn4LHmXMi3gSqDYjPIT5icTqvRvAFQFs3fILKE
yfX1R87a1m6BpQXGfSfk+70koQNbvraOtqmu9Y/2I76RHtCZAu2yZ9yHrv8rePutuRzLa56JrGue
l5pfL2wxByVsTH9LIXq/LrHF7W3l1FcZsKLq/WjXln7wr8W3f3PTYHRHwnsJ1E5A4jI3a6+X6JKm
AN+Kd6N8g75iz1MSWF0WRrLQJQWWG8s7NTG2bV0IAUygbg9oSOJkxpsUg9lAD3g7OAdzJt7O+oaY
m4Q6DYCHTN4aYU6g1pW8tUN5sMP2Veq2VbFpwi8F026V5MbCQVadQXIuf7l5k07NomsJESbcpBhz
w3To6QpTSRT1VgCwYsjaAzWbDRHywyQqnGB+vpEnZtgrk+hCJDcJ8mEtdUBqpkAbT9irAk+6emVq
8dQOc2XWVdapgQIAcZhXd3FUD+7Q5lvgxEIr7uo3IH57W0mCcAsBALIR5Dg7qODuDlrtzRwQ7ga0
tO4v77A056RnW/wjk2bgIWcazKnM2jSt0hjDsBiJtVon+m6u0c5/+ByvWuuaXLWu8OYDQ/crcnIr
3CBl4qQrq594YZ+JeFU4CKYYAuOUgNoxghi9Kd5lPEnj80iOjQfL73xv4NXKjqiaqRGRvMIHzurn
CYTCY7yFIJk6uRm34X4eR09NMYXBVpuKJtek2h4732puh0riBOqVO+LUwvxFFzl7OAmtLqX4Yv7x
XbaUTf8hO6P1Gt98TnYCjGwNtKH1ddlNzk+IgvocQcI3F0vOxkDjImk1qcGlixQEWAVixUX6f6R9
2ZLcOLLsF9GMC7i9csk9a1WpJL3QtJQIbgAJruDXH6funVEmkydp3cesn7p6JhJgIICI8HD/XKH1
l7Pk476p6UxfO+S1qZlDmizKSKwqOCTlp468peaRuJ8HLfEt5TDqmy4xtvcN3nrgZBDAIKAjAEqf
M8+UWSkAigIWKYqqbQnwR9KSUGrf/6mV67M/8wuhmUXPe4SysfG1+gGTpfUa++btQq5NzBwjLSM+
QMgEO6frnqXshIV5jG5/fx364ln6G5ON6QBcuB/hvQKlOrhf8mAHTUC37qOJaZrhk/NJ2xq77ji8
KGf2+yBjr924gRm4W+KB7MKr39cA4reucr3gaUMufgqkOHQTHTHgniS0Ul+1MhR6YNWPxHmL5W9z
bekLb/5rezPXtOLa0rpxutN5EuZG47mR4cnI8rV0axh77j46UFRGYl+wh9F5UMeV63AxtqCHatnA
hWP+ZBYrDalXxQjMmp9S4kEKBE+KleCy+HEvLMzu+bRyOlrbsGDI36ORBCkJKahCXHYEt9kK3HDR
XTGkhCIv+pmYvb7+egqovwYojuLW5c6h1dugly1Q0t3a7b5mZ+awequxrjcQkRO2VZ1QUw9t9un+
oVj+MH+XMnPEJKUg5dBhgjQFOLYrL10bZ1lIe+B7F7s18z1ZUYJOL0w4xVZPjlq2oeSbMu4wDGzZ
uyo78FWs9dqqZu6GNKvidgVnqE1P8TDqKoMu9TOffqY7N/O+ysJrDK9dmxBewHhfL3XmhF1VOUqm
g2WWkbAuNxLSBgRUcdDdcTGXmQKYfHDqULU9B3fg94SG1Zqqw+11d/0LZu/OlKXoqBjTFaskp7GC
2Khm/VQEfdGaaK0kfFsuurJFpr9fBDG7FpadTX0I7lWHelNvaxKkv93wfQjbTekVAeYTvGjwitSn
qIcp/7jfN91+yDYx+Qpy2PmwNBdtF0ESQPgo1YINxfgO0qVDpes0KJJyJ8iwu39UFoZ6pqsWDUaI
5k0Em7O9bVFwJMWQof3cZr9G1flV6DIEt+EEejt15GdXCW9oJkpSlh2gheV1JQVLSlUDi+xEUGEa
fpWOdk4wE0watpIJgGAc2339/MDnAP4ZORVarWinXH+OMtVqbESCCR9ugnw8oRzTafUZCsIceKB0
XymS7SC0BJqTIku3BGpgVaECfWhgnrYzM7zd2XNsAMzpEmvccbRKwDNDoUQYW8+8bkGmVsfKQyKS
6gBewj0kbq1tSVp+RiqZeXYifsRQMHyARCvxMsuxvhLSftNFaYNRkMi3TpIXgxTZUeRDe4bG1JvW
OR8tiR+GehCB2TYtsooUyHdFxqHduF+bSn+1+zJ+NdPk1NktlHlUg3utUw7beESNkGg1PUROt+2z
+KWOR/K5dhrm1VndeEUb8VPaaNlD2dhDkEkOgodKIk/pMZNQUeWkD+Rs2Mp7B5ISlKH6X0akPokS
FLllK340YvwUx670qAPl4SJuBAg9hPAUGh/HSAXMtlehBqNwDMiMuR19pZYKyjT5Se8zN3Az0DyM
RZUFYAvIj1LW+hk16wOh2U8Ogs6dFuVvUCj8lmn8nZVJ76t1BQE9GyWFJnO2hA2OPwjtLU4GYORc
zX40HBsz5Lxknm5p45M1quVB73m7M1tqbMwMQQ1ekWxbrX9TuPLY1ua5cLTfedtY+J/YABWpauP1
uXIqeTPCY/NTng6YS9P0/kgzp/U08LqGfSQfyj59oTH2umjgwiSLlCDJh+daAltWKqDHGk00bEVq
7SyIgkF5zVTPAMxWE9UsNjcef1U1mNpz2chtq3NkiRkDtBYAdncAAfeYUTdwCCoq0AZlmzhnx7Eq
8eW79sMw6tYvbTffVoqQO00p33LesW0dmZlPCut7AdJSxtH1bBNwpxtucrYL64HBucc+Aa+pNthB
n5qQK7Od6ND1rYC6GWm8IS5sf8gGsL+43baQ03BTmcNxO2i7G1oCQGIVVSGzjJ+YKVFPGOE79TpQ
bcmQFKAKH2I/ZsOnKKVfhkIfvUEFB5Klt9YGEM0HOaGuBak9TsZkpw/NEUNpvafb0baM2Aezmm8O
xFJqcAF/j4bagUKpSgLDgrq042gfjezMveoOee0lRQcx9ryLcW8UD1YCeAsUzndV4VpPlmLvGiMG
BVpUn9RogMak6A3f4dHjUKpF4BTKAGLcjHp5R16pbUO/omwG6ZUSeYnTTr3ikb21jksfmAqRvCx7
U0sBHhcoyuziKGK+MFge9koTH7rW+ipzWZ7SrHDDzuniwGhT0KMVVXsck/aU57jWck2TPo1Lazf0
OrRks4cuA4moaqgDxrfpqxrrWVCX3ST2k/YnpvTRj6LT+FNDePlsRCUEozHjjekd2wSwTk0hHkMw
BJ4Z4CLMo+GbJTBqbk1YC1BkKR4vFOVZqVpyTmWVB0MySMxhmBwab/aBJ5qXOsS3mdep2YYBPs5s
FSQQqoBU9JjIR2Z0NOgJwYlPcxH2bpZscOBcz8yNk0KzJ63liOi68sVuSP009HnqNbRFt7NzTrWq
4ZBBjxwam8W7wQDUKakVhzQlSL5MyFHnJnp1ZaMfo4E/tzFK7CqX4xmOZoRCYXs3cpQzUA96ENMY
+5ZPJGhEab0qBwebxsGd12EGh4G7dkzPrZOfBjXVnluzNc7QSsfm1ykLrTb7aSu19cYcPHWtsgIl
3ghBgTo+oArWg7TYFeey6buHKiWDX7ux3GSkaP2qT1tfcaOjK0bxKsSAiomof7q8Qr+FmKCGkeXX
XOHDgesumT7r51wOvV/E7LM5FGZYOm6yUVP2WcqUg/gPntsjvKAQVnrZ0CrbltC3oWi/5AhMpD1o
2TdE6+IoTR3AYi6bnc7rEehY96eR0zJoIpP6eCdpftRYmodgD4LyHNm8N/ZDloaiHfszYwo46qjI
QgwxV08Vz+jBKI0zA37rqOI4BJ2DD6BoienVMZoEFTX3PNbcIE1iy2s1lDJ6LQMiyDQVz0rlL2Hk
oMmu6rOQRNmkhKUbWnDrWEdqh9HZFJHYsnamHn9wQoez5sIab61A9NFTa9KtriOqSI1KvzdLZWsa
9bNpZV+KMcl/O+kUAqXTvHBaJQeRpT861Shfa87J1qnZ57wg4g3vmsYDbvl31XYP4FgwPZDIjl7p
JEk4jLKDeEFk79XUdQPadO96TIGhqoGpbZQX11A+aW1dvt1/4Ny+HfGgAv+CBjURMGbOi80jbnb0
Clrh2x2IriFF3brQZwHcqGfpyuT5sinMR2PuHBxg8/F9mqGmDv5uoBa45mmMv449pCMt0+eD+XR/
VbdJFFY1CUaB+wDp5zxZS7tC5VSihN4V9pmIAcTacUCG8vm+mcXX4dTQQ1h3MeQxr9SNldR4bKAB
olTPGLO2iqA0z20e1H/moYHe/aBiI5yj6jyL7miypzp5rOPAJe/ZWsNiackTJyHGdEBacDM6M/QQ
UEcbF+UUDhnD4ZcDObd2DWG/9AkvjcxyHdZ2MUCGyHUidjKdvcxfavUpQenw/r4ucKDgaX+xmNmr
ewTLoi5H2CmD+MF4/OW+2j+J/5Kc+EOypS/tBiS1eNee2YPlHawX4H7v/4CVzbRmWQ7VS7NwCdIM
wlEsSZT2NWsGLaSZsjY2dpu1Xq10Dgh1ikYDLcKUPVZnQb511r84CRc7ac0Keb3V2wycLo0vZA8a
gL0GnAJfKRbeFraQI00gLhcI/dtmHHUS0hc1Oo89bU6tJUEX9zIUDLyYtvu9E/neiMewL6O12vLS
3l3anbz1IhdlEUtiSVzhQyv6Z1VvW6f/ct8PFiapr/Or2fbJohc0hnCzn2GAGzrfeR0OQbrpQCrs
1QHHHJ7XbdXNeLD39y3feuBkGChh9Ix0gAtnJyBrS9bmDJGlsI6F8lIWoVzDVU2H9SZ3BAMe2tIu
phzmob9X7AjCxnANOeyiYVPSgLpfMXkAq16jrgT/P4XWe9amj3nxsaQYc7PKUBGaOjcVdrH3aw+8
HF72AEDEfsS/68Pk0KYeOrrJVm6SU/o+oCjbnMcnKMhvS0997z1yVndrzc/FMiIyKVCOQt3qhlfG
qpH+G8OfKD5gwjuwu8TLwerYx2EX//wX35XgopsYJswbbHScgoVATIWxaNzjieb1EKgs1spvt2Ea
zmOi8UlwA4IVbVYVoJUUvTPRcwkdI8oxRq7UzQD8QbzGgnbrpTj5KPRNrGuTdsqsKFqOI3LzBMBX
IkjAxJlFfCv6lcrr7Wqujcw8R4FQk0wmI0L3Ks308NIinRebawKsS3aIijwaKlKYAJhf5oUCvUnT
QsoEbepeTkNNNj8V4uW+A9w6G/hCL6zMIoojEbUUE1Yasa2Fl6VPpoFkyO/gDPctLX2cS0uzjyP7
RI0ow751teZhDg/D6ruBrBhZisGXRmYfp8vU/1+AgsL8Q4W+L/UUwtt/fGquN21a6kXwqMg4gITP
hJ8VR8V5bvgDpSuVzbWvP/39wgSPeoDSp0vMgVaZ+cyhAkSc0W8Va3v/s6w5wPT3C0MDiH9bbRQT
KQ8ak/2mVPTA4UFCXhhbQ5Qu1OGvN272YCsHrgm0MwAKsrqgJmDdT/cCJ0dFeRb6Vm0ZjuZmlCvX
5toSZ5eXXkJD056KD4Q/lEowoixqYoZOhmS1gb309sDlBaDHxPSEN//1btKxwXCJAs+wK/WlZxq8
3OJhlcszM42t0j4LCsHC3i5XwMLLh+u/dufQTGFWZBg5lojRVumEkDjxJP1631PWbMzCuNNyYToR
BXZsPA8aaBaFl7K1u2LNyCweFXUWVTJFBVmx9z1AJEI+2pijub+S26cG3PAPaxtyk1v+Z1rrTRMr
eKnZRu2RCQ9YhGYCVMM0Rh6kWXjfnDbtzPVj49re7DBrnFhVr+AwW/23pN+jKm6AjZS2/tijO1E8
9i2oVdRPQv5jYSfn2vDscIvUFWBNnu4QxQq6ctsab200+PeXtxhzL3ZzfqgbUqVWCvJP6qSvRVtt
eGF/u29i0SsuTMyOFQoPVeEMYGWKayfo8XywrWGv8yG4b2ZlJXMok4N6k9YMOL0lRnOojVLauMaD
uBiL/q7EmB0ixA7mDBkiIEdVv3vI3fc025Jiaw4rF8jylmEGDQzWqATM4fQ0RbPCdlOMmVDdo2Qv
strL5YqRxVtK+2tkdt2aTaZrpYrZKUbBeZN7tC4DNMLIuu7HlOLeHqG/lqblXlxTNWqKTWXAyRxh
oQQceyNGm+I9BIl81FM0uXPkMe4+7vvD2vJm57bkhtWSEsGIVMrBZe5RaL+VunqHJsCKpWW3+Lu8
2UEF/DLP2+mgNukbL44Wgf4xOxtoDaBtt+Ll+tqyZgeWVqo1ApgNY271i2dZBc4qDaHPac96H7FN
bvP8VJdogRjV4JkufSm78jAKduJsPBbN+IqvTjw7j4tASfmDy9LyhavJt3oApXJdRo+YPTpEIxhb
RYEnP8YiW4x6Ku2n+59nKYybAG9iqhvQuxscOwPiwaF9DR6k/oPquYe2YqGdImCoueeCpOW+taUD
hbYmJuowAWncFPGmebdKQWEcRf6DYre+qT9zZ62iteQHGLEERhsDpNAanT2SaY3LD700HKgeuLTq
lWWjL8uwkaHerJRiFgA5aCFf2Jod3trphokQrvaN8rmPkPvVp7x+FxhsNiFtz0TjtXqoKc/S8YR7
yOTKfq7anx3pKFOBxBEgGdSgrjF4lX2qUbrr0MxXoWKZqZ5MUEV/aeIeVINNmPO1L7q42ajMmhhk
RHI6rwCTVlNtwbEBpMqRw+2VbEPQr2WxV6ypSC6WECHN8F9bs3dNY+ZWWhGEEuTzHttQ6n18cx9+
GLEHZk6QKVJP8xsPjQLHizfmvgdI4188esCcNOGFJqbw+Rj0YEYZVDUQqyNwcbrgqIFYRNjJjqHF
BVB8dKr5Ko/sAmgXPmai5I1sfJr0mF93LIVokmOhJgbA1RgFlvIgyoMzPmUqEG4gCJIbjM+N6Y6D
7rjeY2Dl36zaAr3sND+F2eXZy0GTTtVpJgATyAx3KC/5qVUj5WBbaFDvWCmCuu5+/ItA8dfkfNSX
5SKWkYZP3SuVX4ARRMqTtJyVKL4UjkCY+9/7fbYwYqkyZ2hP+7r2TECjatXoVTp05ZDevyp0dVZ5
ZiMalmAbBi1VZn3vi8cutyG1/qol8Uo0WjQEGuVpJggBfZ44CYulmY5RP0gzadseGFlo2u4jkMi2
vfsvXAKFYXABT3hVgHKvnxLStCitWqiyRdlHAW204THRNhoNR9wfkbKCiVn8TBfGpnVfvFuMsRJt
ZKCqSXIcgOJVBdzfWEn+pkA9fxuBdgAsAH+yznnRftB1A81s3IMlyTdRh+mWqsIVeN+rl4/yH15d
Gyk6nrCzlUSsqEaCL5Q47i/QN/ikzR7RFd03MfsCXdzYU+v2NzU1r6v0N9egm3LMNoWVvzNXrqQc
i4UE6GD851ibs7iSUppyQ+KMqeMhyguEzb3QHzszlNFPyk9uF7Rtv/LYXdzmC5v69QZoagIWrulc
GxaQFwJMomuk5UuHwLQIxMxBiA301OwVSFWeKU6DN3vS2JAotdG5sH1Tysc0W3u5L76dLkzN3oAK
c3owwGExKJoGUgHp9hlsh4GuGOCteLSgYXLffZbt2ZDu0cHVBLT49eZVMua9KbE0mX8W5DHKNpk8
Dd1naj8kqG7eN7ZAgYVrB2rN/7E2O3UKNVs9i7A6AMs+ATK2lQBiZhZpd2pdesxS9qrRbgkUOpOm
Cmqt3QOF+m/6QZc/YvY1ExcjfZmOu6+LNqQHLWKxRoj4vxyDv+ucfcUeXcBq6JEV2UXsd6jJ9DXQ
NvkhiTCuhZSMbmhXQM1vLRgsO+pfu7NYUJhpOtI/eHyaB6X+FuOV36bfu+SfQ6qvPuS8rjVaTk2s
KSPXSfMjGpFeVLLaVPar1hVY3hqec/GIQyMaJ3AiD5/X3MeBNwaPp7DCvkNl67fIoAx63zeXLgQT
4XNiaIN/zjkldUK6cQTrPBS9Qd0PylswBR/xW1a6FNMXuLkTcMdBogTBBL2X6/PGMWKrUQN0tCU4
7bX83ECcq9z0+XfgGnOjQvK2u7+uxa27MDj9/eKii3S9iUQ8kdJqwJkCmBZGTbpymS6Am+EOF0Zm
UQQKcabDs+mmi8A60ycTQsWvShyxftPFmqdroZK8u/wFek+G9Ef62R48ha9Uoxa9/+JXzKKLU9tl
hSY5kjQ9yMyHAQlKq74kytopW3aVv99wFkCEo6V2leEbqk28l4BkAUq0iSCzdv/LLUfLi/XMoohT
jJDPgbbjH1nMAamWmbyDpoylO8wroiCfDI+AxYw0SHizci2sftFZJMlSPkpLndbIn1jjCf09szaG
ezTC4UVnrZck31AAMYqgbh44+wVi1PuLX7yXQMMyzUJDy2P+dkp611LqKT9oysd2TIMGUCzq+pLv
UmTegBjfN7dYCsZM63/tzR4RkLczmRhxDw4QJshACsl59lLS/tEYXR8P7Q5TdpjE7/qgF+YnV7A1
Eb2lwIBJcwjzoaGPVHB2TovEFv9vLjtDw0WUwtPi0Gh/GfXGUsELv+Htysv+1ouhlGRgMtoAAxcG
wmeRSDSGG/WsAoAvAb5vO2ifUvpzZVenXbuOdtc2ZosCWTYFeYjAdC2a9V6dhlUa2MDBng52ILbV
kf/zaTEwRakgm5uo2aC8PXt/aiRXIiJ16FXzr6N46Tt/tMP7i7rdt8kExFdQBcL2zafZe70vFAbm
Xd91UIkpqed2qdfW8coJvA1m12Zmh7+QpGxUs+V+wrVwkA/ukHhd3R0zAAv/8YJQAwBbJ/R3pxGG
acEXN0TXpeicix6gRyvyVf2VGsSL1p7QC2kKNNAurMyCM4p0rLWKhPsmexzTZ0rDju9Y/WimJ13f
JNwAXH5DrJ0NlmMtBph95R5ceJOhfAewGMYeQZQGkb7rZdadFTMqcMLr30iFQJMOKtSTqnpiazyO
X//xll7Zmvn9CHAvarkUkkAGRXOp8B00LtAlXPlyC3Ql12uafTpiZAWzEqjUaklagICrdjyt4u9p
PHJPGEbr6XnZf7X7Quw6qTlPak2c70pskk3K1I8kwS8SuWN7ddKbrxp15UEBUeMuGw1+qAfIDHhj
lSjb+5szLf46KFz/6Nn1mSdqgdohBsa1qHuUQ3aqxdoD/DaYXpuYHR7SusKwM6ArY/XcOP3GROG5
eVKLs+VsQfs5gALz/poWgsLVB59+0MUZEq5RaHEKMRinEltLY2FXIxFn+ea+mdtb8Wpdf/zhwoxV
6LpSygTy1fw5oucCNKJ9vsHIS8NCukapOX2He99pdmIJqlixSMHjXTQ4taZRer2OZxvoC3zith10
9vQf95d3YxEK1hPH7R9dXu1GnhEvewym1ECyC7P2oix09CIw+0BiKM5Ya2jfxoOZsZmPZCiTSJan
ua9hMqNXC1TWX9To3bWfDQy6mC+Zs1HjeMX3b6L6zOjMTwYFcmspcaDBlDYnTf2pVtWusRW0mVe7
2zcuOZnCx0DChKbFjaCcJgjJ0gHzW7W6s7UfsQ0kHaBR97/Y7btpZmXmJO0wGK2RcgDQM/NTp6uH
CgOVlVHlmF9QjhYKoNSIDmpp+FX3q7PXLuObAzEzP4sltpWXWkGhdIxCG0Y99qkdUHMHTCTA/j/0
8ef91S5uqaHBD1HgwljJ7Otx7rh9bkWw5gDjKV+b4ZENJLhvZHlL/1qxZ7Vdq6UW7zIF93GfQiQr
StE0qzYojQaJK7ymSTDM1GHmSnlOXAv5/f9xlfbsDYWhCUFUBsehhTiQGtrjVP8VacUK1HPpsE8S
FaBbB6ncDa8cBdQjqguIcBPtk0v8HI3Cvj/mqh91a9o8t5kU3AT5GgqxkHm7lTOPJMQwlBycZfro
7uuuezDjX9kEN8rKbToAX6X3G45Jt6rAKxWDOREVu/tfdengg53c1FH6UtGonN3U2lCkJVXgqINV
/ZSjCAsFl21aeX2UriH6Fg4FNLqciTjYBs3zvH9mZ6y1GVrDvpNu+wJAFpSa6BEN26mZFsm1WtDN
fa6roNHBYIOB4glyiZm/SKINmsMSnPgI2AljH4uv9/duYT3W5d7NYkwaUSNOFDxQo/JDt0PQIEf9
vrCFp5dfFUcP71u7falOznLxqWYxBQQMCpiy8akwT/MNkLBdjCJNmqg+sxgEq9KTqX+QloaSlRu3
jUNRtiF0jAKR2CvRdYonVzfwn18CjC7UhAgYwGZPVgk8ignO8ty3xwztwVAxTmkUpNBWH9MxtHW0
J7t/46fgjQVS31kA6VtU9iWCau4rzrZyoY1sbt1sDEm0cvoXzwMSDgO8K+h1zxvqZUwxzgracx9n
EzCYwRsIpM4kNlrf3P+eS0EbRRQNKh0INTej2YYyRpoUJsYGteglKX6COhMAjmKlCXH7FJ++FXYM
SwLi4RZhCMBXzsAh4ic7uR3AD34A+ZqnVKKCwPCz2Sh+xsygtpVNjLHUCPXghO2giDx4ga3/RFf9
/qoXDiX6TphHn+TCb2FGxcAVOjqTgH2u7MoasF6W1SvX4aIN/J+DF5RMfa7ZwXdcTTCj0XJMxVE/
AQraUNsVN1n6eKjKmHjAIDe9EbiClOxoilbNUPj9TKKHztizZo2afym8gIQCU21gqwf57+y+FZTa
Rj5omV9X3G/ItqGYAYN6rAgt/QQQzv0Ps+T4l9Zmm2YzS6ra2OY+iJ38oTO9DqAps3lxxjXm1uW9
+7sufZaTGHi+1yYiR8pjDG+ADvrV5R/3V3M7rwG3v1zOPESNGlgLXZn5/Uis2qttW/W0uvwF9b23
yrXGEJM3LwbNIFTTWEWIDmbpjYKcmG6KcMSonWvxxwKIXE/Gmf4KsqvPA5IpDIV3JwUj83smiiSA
lBlELW2ubhzII3mq7DOvSNrnkoKx2WOSf+ipeqrT5pUIiCaJMVOORGAEXM2b1/srXtxVQI3ACg6p
XZ3MbgcKcdrBgcSl34oM2fE7bWzPXB3NWDxa4OLXVBcoDcwaXH871rW57F0UmRy9Do1CPEq9WYlY
fwoe89tlEi3GwQKTO+LWtY3MVcrIxbMLfdNSheMnddj3MglTu+deZnQfXQ55g76JtEMLCaXCyXQM
bzjQje9j1ERLWuz/xdbiNjAncvlJNuL6B7GxbgAA1jO/g/4t/S7VY2yu+OvivloQa55EKTABOdtX
w24oUym+XoOHvF8pjQWCLDR77i/kD1ThamsNDLtAIgJ0l0i8buA1tEyGukoqsBbWtXNK+w7prM3f
0HB/qfTmRaMcXXkq8R5thmfbKLItL+vjWAymF8f965gWBYbnEysc8jTbD3pNXrvGkl5uyY8E+D4/
LxPljTV571sGU5/aznrV2+79/jLWNmv2PdpcaZxMK5hfupbHW+0EzOXLfROL0RDoIfB2g7XkFvMR
VUXZDSZMFMVOrSBukZ9B33FU12ZFlw05E2cl5thulLNdI+sbFTVIv5XkyYmmCmD7q2PA3ib5yp21
uG3QY/yPqdm2KT2d7hlIhDDot8aR/mwVa4wumNfFWbjyMDy6MfVnmw6Z9KTmT0PTcMeaRRB1yqxj
bGNKqPBtZ5f1+yQ7K+5jwU+i+sKNrbA/u7hj0AdWeGioH1X2w9I+WYBRy+I5BjdLnWqhxcLUOltV
tBs7RHIXI9cbVflScHQ8LBS3y84r3K8DRZRoHuMRBArDzoAiCSc7yGhtIAWR6ydXYiTf+eaMSliP
SPfNjYx2WRO27d6sDhAOC6t+z5QtrfcWiGSaYs+1rSW30n5NhnNkPErJPCIiH+2kFBLqGgXdW5hV
LCD8yWkeRxFo7kbpfBBeDOwxjnaGArZaBhjrZ6gTOe2e2jsm3sEc4eixb7AjKZ5z6dlaFhBna1ev
+bBpQSTAulNZHlrx3MgTT9+o/Y5ZdjGeMnFUIHFWZfvCfebZ1nK/QSULJdJU/2R2u0H3bPC5G4/M
BJ8B9GPd4WdNfMd4tOtNFRlhbnnMfDeiLyxL8OxyPXAiZNaZOr6RfC6MF4V/N2QNRF+P/DKoodmk
JhIYR3KgeRirPyhodBT5peQPRfqolAm43RUwpac7sPKK3sQ1/hZVuyLajM3vpvLb8WSOj110tJRP
aIuDPMNTylMHppiGHR0ToleDn3WbmIRpIfaFyUG1I7em/pgbuEG5s3WyL5VtbUYnKNx65Qz86cjf
88/pkFxUKlNhZlAbBMeGjpS6wK536u/K/NUZzXGAurLJ6cYg393E8kpTQPesglRlscuHJ17CjcE2
QYeJaCE5uoWzVdFd6UBucz/2TDf1zU/Ee4SAEwkttznezCh1U6kVDIWjWAxoKz+q5Ic2fIC6I2C9
DO8bW3g2ICnAtQBl4KV+5qiStO6a3K8T9UFwlFC16qir0YqZhTBnayqBFJmNRgey8uttBzNSioYf
eMWsOAqr5KyoalCk3+Wa8OJS+JmIR6HIgTiHV/O1HR0tMN0AOYPPHR+3FzE+gaElwuFl8QZToCtv
5qWSGHpTFpgakGuA2Wt2bSciR5wxUGUsXXIacvUlTz+5XRnGMd/UfQ3Km/asqtnJUZwD0ryV+sOS
o1xanwV0g2GwFJOruW9F/CkzlIPtsNfEicOkbR9oLIL7rrJwf4CMCd1FuKZt4J/rvaVtN6o8tnJf
CJcfbVaZJ3NVwWXJUcB7jFcKHoBg9Zjt6CCUpMun0oKe/7ZpH4Jc30ctF0rSK6u5RRLgpsI/eM+h
kKGC4PF6OemIf8d6ZImdpZCXNK7Fo6ZGqp87GFIzys448M6AsDqL8z0r2CEBmogglEGizHWzj7yO
9a0OkkC/sky2Uu1YOpVQXsf1Oukn3yjXMpaZQytQhbAqiNcgwmjRQyzTlUBjTg4yjzSXZqaPcREM
G7et1DRNSr9K0/5LNEkJeopemAFRCPNA09F+t1xAwzp9wAXu5uTcoAoTGNJ0n6VqAnWfpma9MzNo
ZnhR3IAHSVH0B3Tpjq1Im6AxsL2C2MDdKLLwY2sAHROYknZREwO1n3ROgJ0FlIE8x1R7E+1QhL0Y
gCuwQVigaCTz2sGGVgq37UORuHyDFhbLPcirpl4vxAvkL+pPeqWPb1rfQ8giBUlulrbFTmOTPEAC
pA3rXf4grNoKCpZrAf7bPCgKiNl1FTXA7zSOK1fMogej4oiU0cDHm4MyRQF9QFGhTN7r9cHBlevG
5dGqflD++/55XIw+QEoAiDIRpmDs+/rzcZ2nAy2hb1NqH1mHZZUmpORB7QeaVD9N95Ja4RiFkbuy
wiXvxOowK4jiNYCn098v3KZvgc5IOiivtFUUCNq9lDYGwK1kJe1ajDeWC7YB1HFwR82Wl4NvfZqb
x6Xc2+eiUH1OyMo5WzSB2jtSLjIRDkwR9mIlwpR6llqTlmRqbhHnNxbgl/e/0qI7OBB0ne5zAjDD
tQkC0rwhVXAOIDmj5kfLfRFgXzNXIN1LnQRbvzAzO8qGLFSWlV3uq+33wfzdSI9H6t52w7K3vSzu
Axp/atoANcZOeb2/wqVryIAfOIAoqpNKyPUKrYxEFQD6ha/lGNCAwDaUf2v6Qk0cr2QN0bdsDFz/
4J/AU2KOC9bHWK1qkOODjst6J/GwryJT/945yUOigl2rrS3fksrr0LkvST+gy+eOqocp+DpANajf
QwEZ+ou5sSmbqgCBovb2b/bi78+bfYaizFB5dOvcl5HReRx4uMLmHjWTR9dMNv9D2nUtR44kyS+C
GbR4TYjSVWRR8wVGsklorfH168m93a5K4Ao2d91rM7M9uwykioyM8HA34oVln9tcEh5b/5kNZv/W
Pq/UukzL4IJIQgNEb+pwCjBsXvAWqEvnDv2lKRp5XRyVSG5R1PWQlSlFyeK0nLR1RPR/jJPCjXxp
hdlLmZEiOSxDxy+UxbUu+OuqjW011la3l2l23kBMI6GdG1lCNpTp0dHhQtEBPjoqof/rce9jPG7B
9nlK/aUXPv1k9pKFmsJ/bVEfdDFxPd7DYRUhbMrAIqk1d4EfmuDIa1zLyE46d/K8t38+OFRlUGCn
7T5gkL82yEVD5wYxGl3TwrDy5FFDm0MxOmK2lKibDR8UZAN/tYY11rV1BkTaUwWx2shlATGiHyFG
LTgqNz0PUJha9HbbfXRavOr7zOZ4dMtES28lvCFmpvcyhmGOAPhPi1HPceKEMo7w+keqPyqUM6cX
wX7ginrd+n3ckW4YuPsmLjZBOkqOOnJ3UpQHBOnLzAJcr7Y8VVZMsL+WdiAa3KETh2+h4jzbS0VP
oJ2tr/EgRaewy+p1xQevYW50piaM6Lvz+3E8xOr404Xutke+ODEbRfrsA9zQuzgYxVXk1i+yOLwV
jXeMdZlb+2oIkD+eKitDNgpwL4O9tg3ENx083baRhRUpIOM1EFUqn119rOwgHQQ7y/xnPUN/Z5Yq
mNykfR8HI7aGUh7KVVaqhWqXcdlaguymX2X3Ad1ILu+qtR4MtBjSvzZRw9u+pyAB4LvyawoniMUL
FdtDSLRpek6wJIE7p1VtWGpQdOuw9I65l0KK2EjPHZovpFIqCcAF8Kw9QIBhK3CnzgU0Jh1qcSWI
XWBFJQTZYq7IfpTGA8K/SsYRCRG+v1dzl44J8VEL1JnH3fWe0BAZKtgrFTK5duqi7aJw83aVtTm/
6WtxMI0OiWwXrJiAGEhp8CRm6l0H3kwf+aBySfp1NqTSZSRicZHpwFIwz49OlJsCUuhIx4n6Q6rl
91GLkrvHu9shRFkzFcfGLBMkSNug3Cjgp3G0rFh6aM1+xeWeZnxtUeR5UxcI/3NkuTLpXEUbQXY4
+Y+grASgEtSMCOWpX+KdmLtbAQTAixaYeehPMKEKUgEVqCcg/S6WCcm4deR+tOFzy5miNi49PWZO
LSgbKQgAWfVJ+17SS5HSyeCRMoa7fDjHULZfakX87fVgHe/FWrKdE2XeJV5vIKljOZa1k8izZR0O
juWcDgeNOKfY2jz6lkfO3+cz4WzvaaNa39/fd4btre4IsfdvxCRH82g+3Kfmzw9cCBl21vp+HZH7
3dp6sO5188/u3lr/WVv4s9s+fMrchovw8uOZLaCDqBBXe1ubCkmOsintktVXaJV2ate2u6vWjeku
BKpz+IIrk8y94cWeWtZgjDP19/FV8wmYPXfyW2ENVmfh0fXxZ0lRYi6kuBgjS1PYdHzPeTUWqAK9
ZeUDpDGiHlwE3ffCZM5dVDrI6CQVjTp46zMb2+3buug9IDsLO9+MO9DrHyJAI0iyz4m8TkNrwR6t
zE523oU9Jgr0hqHNRopUKronAzp9NXiaA1AW9W9c8jGmp9w7SMkS/9f8+tEwg2Y1ANdn3kvQfdT1
kL6zJXDYQvxWNPnYEkAr7zuKB9nsb9f7MGQLzjaOdpV6vzDo2UnWgZeCbgIE6diYytXKqFNaTHLy
jM6QlWFztkySjeyASn4dLrQrzRUJkRwBcgKqj8AusdkbTRn6ke9hrdv2zuO4A6/mc/GqEp4U6+Fe
2twe3FyQgTgRrcbAhMEcs4Hyog5yPkCfF5izE/lL859v//y5ePTy5zMbZmg6rhkbD/hZ6Y/bfKJx
2vU/5CXqrtlRIKFMgQsSen+ZDWIEUcgVBUZhdCVKL2bRLLUGUa/EbnzQPkIxBYVSY9IPFyp1W3IC
XqHcYKHzu2o0Ar4AsRrAA+xkykIAOodtwXL8NUe35EVoDbxCm1UlNoF+n6xRuiAN6BmF0/tJBB++
3dqi06+OkSU6nLWwYLP779I0M5exX3p8kAOYAeAMRFQ61LKMhlRjC8ApiNcPiQAZ3G8dnFeNqlqC
stQWOHva0TJAtR+BiUK4fz123+eqXKobyNOo3ufob0bD33B+QaruY1Qh3exXH20HzfoYcrduWaA3
CTdY0N5H0RJlwpRGGA7n8lOYZfBVdxw5F5+i3gMztXEiu5AJUCpWZX0kpzdIkoqWsXAi6WXE7DQd
GWLQcGiUYoV16V6D2DAp6tRMOvhxoTVLHyGaRvrxUAV23UPfI1+S1p25r2CTgtA0JL4myFAl4/DY
8uHW+yJ5ClL5talEu0oWXNvMKYUDBacBkhsiQlFmZwVqURhhgTNU64Eldd62L5QFE3MYc9pPirQh
iDbA58hsHrfw5ATQSNDTd6auv4y/7XTD+IqMPIEXckFKHi112syNC0lRFccVRDUCm9nvEgnNx0IB
RhMkKFv1vhsXkiEz4SvNuv7XALMN1VjgkHlB7y9I8AmqdF1UWTIKvpWpu6//2F9fmWLWyHMHLeZA
oWAWox1gu4t/Ihz8ICa3zQhzu/xySHROLxxcIap9B9oVUHMfQo5029GRrdPdiYeixRrScKuYbEV4
G+LaAGvdtj03m0heY6WwSxRA9a9N16WSeUPJQ8hJsahyuajQt1gDyq4UXFNLXQ9zRwv4GuSwUfCA
ACXziu/jdAQ7NZ4epSeBCbkF9hm+vd5wYptYtwc2pbMSgT+8sMWE1oEUtIXLw11FoIyXbX5bkfHF
K4AkgWT22Vtph8aRtib0q1aaVdjhyioVIpmes7Bff+nhWB92+SF09S9Xt1UrrhnwIQrR73VcG7a6
ckIrOBLX4iiJsD0ek31JzI68uY5OWrNzID9iQVuGPN2elJkABHMC1AZqYVgFNpWTZooQNUZdAzbw
1kG2C/m9GHQSw/m2makA5u/c/7XDBDpFnialLmPI0HGxegtuxmwOJU9cEpO1KR1Ac782v0ozfKps
dWG+Z8ZIG2lFGT2leHqy9QSliD0OWQlaLkGVqCOCfhpzyLoV5u1BzpwcVLihToPiCGDnrHPVZHj2
JgSkR8tCIDYbqwYIuy3egcPI9LfbtmbODa2mg/oLtEnA/TGOXOFUvoN0CdIvxkp0fzTv4CPjctvG
XKWUtv4qYE5DIlNk79pUjfhO59CqP/iAD0ur3oIcCVJCuN+hhX2UiLjyF26ouTmERdwSCPHRdcx4
nwpebyy7HFilykaaSw++Eoj3cBYHupjbo5vbFdDzxeMQcAGg4xhvkPdRkKABG1pnLueRsmqQtlcV
3h5y7T1O8oXm5skliHQzCiV0UMguYdWujzxwcmDa8UUw7ohvLacQXn6/PZwlA8yGKNDqymcx4EIQ
3/P5+25Y2g0TA6iUAzuoIXMu/uZvrkfAQweDbyQICfbeWQRzg76EwJ/LfhlAOwNExqu/HeDXFmq1
9ZAo1iDT0wlEkrpVIDwAj6wK76JxCqJTEt6p6spTdOf21M3tBNSxgJ0FghbgEWbPUfINVU9DhD+i
DEakHdWlQucI8qm37UwvdQgsKyKtCAL7PyFWK8YKGbgMN2sPagYZfcZp6+8TKbT8oBDMwUsOGVp9
Oq1b8H/Tlbu2y+z0setEvhzRC+oqbU+6UIZKkNf94zIRNQJHQXuJxAlyIY4lNdZDJPbCOosJx38a
7vidCF+3p3DqHgQQEoAhQAX9/5TrPBwDN2hpDyFqtkTQBtILn0BNWdyIQqe8BFj/LdlfX9QCyOHR
DQIuIpSiVWbmGn5oKp3X4QC3nCM5IEsutu4q2H5+34kk/8j+uKd86y1skxm3C6sg4NOBU6G4XeYo
C1EB3gdq1XsOfhQLmfLxFG/O3He5ho71C5TSNku00NMjcG1SvD56bqpFWjig/NbXKzzmTaO9AwrZ
yiCH9c8X8HJsTAAtChxltKKGvCelDohUn9vuoOSnEhx4t03NjokeXtzItNWOOdaaGwTgGwZLZK6f
Mmhi1T+SAJnBcCn3MZMSwORdGKIfchHOpamQCDVdr/prgPLLYHrb4DiSci2smtfkbljfHtf06oeP
wt1v4KlIfTITPcq6J/pxAjci8NAlO/i9VQwLh3lm6lCDgotCkQ/lRLaS2BqR3Fco+KAr+KcH7Xoi
7UfvQYWL/D8MBYk8IPdUNFmz0f/gG8DP6Xi59YPTqu+8tqmzpRfGzFsK83VhhDnEbd5lHCf0oGPD
QfoySGUqp+QDkaCp3McExgMTZCpvkEa8FzbK5vYIZ2cSyRoaoonoamD2+1B1ot5VHbTQ9HxbdLWT
hNEhactnIe2/bpua8Y24wv6aotfAxTaMwyyoDIj9mkDMaPxoCsm2jT/rHCJij7ctLQ2KOVlQEXOH
UYUlX7FDb68LD5my9oqX21ZmMl1YuIsBMedK52O5jyEECtKmFyWBDDZfWU2F2iMHcFxVYJSZZiOO
Q5teb3tK9EqhYK5a78sEMpS3P4ZO3tVNQOM30E4ivpfBAsuWyLi6q6HRBoALuPAI5+7F0bltYJrT
ZCwwo1WAFgp5WpctLaAfUfrJDvmnuunP4YP4VntEOoP2iPsQoVT5XYWmLG20f7qsv1+AQoIooqUc
ALPrDdSEkeDLucYRENKBX6GzPYGM+QHoodtDnWxUeqmJkJJBGylS62yGQU81Y0gpsl0plbXWf6UV
cFHgMkQFeYlFnZ7tq2XDSHB5452EqxSd1sxVmmp60SEflpnIJvIvveiDH1nLD6WXj1Y35kchi9sV
lGB/bo9wySxznXZaU+oIccFmK27VaOeOkDkMz+MhF/cgIVvYmkvGGBfTVhnaO1ATN70eHdbudzM8
JN6+rFfIBotQWrw9tMntg8UDRS995kIoEWfiepMEWRd2I8WN+6DESPJ3VBXkpRwv3epXq0ZtIEFC
IzwF7FOMjSrW5NDtOjw6+UNRVqi+r4tMJ5W84Jxnx/LXDkvjn6MMiZRr7qO3eCSCsA20d3GxYDWp
CdJThWY2ZOsNjSYpryeMA5pWa0O0w9QSCuypLVU/mfBUSSb0SNHCNI45CdB8e3uVpvkWxipz6WVC
lfUSWhVBdHWORVvyod7nHtzuNeIAKeEgn47OcUphZlftS6CjfiLbMQecUkxUZStwd5FLeO8tdh+E
+pSpS9Tycy7gclKYFU7yYuQ0+nlj8eqBYLe1oCdneokTDwtObQqQvJ4JtthcKIMhZZrKkVEGPb1s
1qUVlru+MTO0x3MepIdL4mM6gsry+HghwJkGH7/WgZlHBgV7gH1bppJfozgLnzoaeDsoX61jrMN9
8TOYp++2JONxECy8W56al3BbLlwps3cWtDn/Y5u5UdRMSas8hu1EWHPgPizGxTz1/Ob+a4LZ3Nng
p03I082tPyXRj+9+JLXT5fpKkh7l0dJ6qhG0pL4xxUgwk8psbkj/VqVCJ9XzTU83DRLcQyJ6DW1r
CK69p7uYNJtyFTwUC/jnafnk1zBKQAiOQdhlMDck6ilDFgQwDAIGV7OE15rIkMOVbW4lvuj27TM8
fX1Sa4AvyEgcomWTdYMJdJMVj6NNm1v+G4CMgkQr0Pya0aNiNjthU1pWhwzqgtk553thlXWKgevi
/S1hjMJwrNFIFzzl7RdEb24PbnZv/h0bK2+il+PYJgqstNKzj2cZ5/25beB3LdhL5G/GbSL60BlG
CZlxZNyenxXyuju8vr47u1eNZOT19fXwzpuH1/eT4zgH67BLCCBCzsYhzoYQYIDI3d3L6ntFVvsG
GJjj3rYJVhr/dW/vj8fj9sMnTwAE3d8/P9/+6vlp+U+aEBfg9WXhF35v6OAcN2POcqUzeh7/fz+f
8buinEDhusXPpz2L1V2CPuDbBuZ2z2WjsXg9gGJsat3tBA79G2bvQi1h8MxKPhfpEk/03ExdGmKi
HjTF9GWTgsmuxeWhppJZLRFgzkUHlxboF1y8p6pEaJqmiH0zVfZRt1N6i1MX3tlzDgXdd0hBo5lD
oLq/1zYy19PGRoO+s6R/QEIySyyD/6haSJtZKeoHHkGTx+0F+l9MyrRIAQLESV8C2gW0qOxhMq5A
eYg0sS7YSfQZuZbm7lEkEfoepHHdklm68MxxhN9AZzBV7ATnEOM6+XpQwTwvI6ZbaSIuWyLarpXb
lHIb/9VSLPfjnw4UCTsEqghVdTAbo7J+PbdSqkdeziNSjfco0PJI6GokOHiAfnmoZi7s+8lmYYwx
d20WhC036oZLErRdtCWEef54SzxY06AORlA80MH4DOlrlcU+QZuka0UVI8pH71Npii3SGiTwI1Li
73kjou/qRxMA+RoTu2jefV0naHMBdWW/VUTOzvPCiusnEb1uifgViKCchJQf2vfvoOa60K/xu55X
602/FXggFakqKprCzH4JNgaZ0wHPBoYqPBhgTYdCQwwImlz3ZsClwB9Ucf6W6I1seYJ/7vg63Glh
/iVCv17rx3SlJGgB0MRhX8ut4DS+EpoK6O37DsuXZIlOFC5015qLB0IdhYUFFftgy6Vatbq9kSae
hhkJs7SogJXpCJkCs5NlEoNkgwuWDgd1VuxkIZ+nUcEVkCuxbiAIQcKS8TgcJecEzxyqA2ZoiRtv
X7z2W/lL0ZFWvD2oaXJFRr8+ilEg/cHbeII2qRSt9MApglFtm/wIyl2BfEM6kvCveQFqPCJAssla
4jydOSVXRhmXqslxJwatggdX9CSrtsQdU2VhLuc2HlqAQVClUKqxCa2qkYpCjlPim4OtmxoR9qUD
Zuoz0mLnYBVtK+epsGQnJpItW+I+2xjbZo2W6wXP/hucMUt69RnMUHscSTRZ4jNaqziCUIe4W+0U
34E+F8X86kuzPQJyHxLt0+OPZHfkiM49oh8V8vHjfd5e6ynwAWuNB7WKnmFwBE4eIRCI9RtRA19Z
cazuY5CwPoC42s6d5/ig2+811LDMwXkR1tEeGAA0a5hQSTM7+zlY8pKT6ID5EOYoieIY9ImKDzEa
yIjafLGPaHV3YQtMn3yMGeZWVXppTLkEj7l82IXuWRbWUCyLUxuFor74wmO2T9BgC96EBcMznuJq
npnorXJFaQjp8KoWsl8cSI6WJnBxaEwA19eFGIH4Bn1m4n0JTEjkcO5K1IDQ+Snzu7yw23hjDBkZ
g4UiIp0zZj8j3YOXD3Xn0GamLuwiGtK1KiirAXOKXLbBrQTpc5Ag6PZQL6myz0wiDIEsG8GCSvHM
14YEbzBC1xjBW4ZnwdAdRH1J9YMuw3Qofy0wR5MbipJP6fYAawBRUVtLd5FHehQAjB48/Uu5jhmn
dzUg5iYMoABQ+hLMudAa0N7LcBMmCyd8yQRzrqTR5wo+g4m211Zy+6kk3FaCdNhtPzJzetGMCxJz
A9lSDSKX1ytTulKmDgl4FWUutrTSCWJI8wom3qC37cztAHCfAX5G0/+TXHsQ1eHgumCu4yKwcIei
DxnovFiiNV2ywsxZM/YeGOkQTKFRl0TgMlL7hTtg7o4FldXfgTB+iFNcDlRx6Ah39VSx9SIKz7jk
X4e6a+y87vaJi5s3VF8yqcjBSSIf4iKQCF+PBendwthElbLkosTpOQalukgZP6BQBCwjM+wR+qhg
bs0pTqSLPmsaIZOs4PfDMGpfWtmWh7FAHxvyVgJRhPFH9nzOFGqJVlyS2BajwdtnwMdAYEWISntQ
UteW1ZZzQP3aEKmXXzSjyH+4CEAhL0/Gja4HQAHX4wEy1fEOqBvVScECsRTQ0M13fagxLuQlqCyY
LE/0GRBslmHSGAASljEeNCifmnJVcZtwAIYxAA2BLRYpiBvKtFuJQrzU0jLdTdfmxeuzkUdlUas9
D3yPGrh7XgOH6hiHS0jXqRUD+gXwvihog+pEZhYvUCW9K0M1Rbd/F9qK5COUlo1uffv8TQEI6PG/
nEvGBcdFBgbjFAcQTY7dQeD8vTzwzZ2fc4DUxq3vhHLZnRIXsibVKNMYsvRcErluopuq0q0zFUxH
URAMUEsCidvtr5t6IXwckuYiOkBQiZAYL8SPQVMnNR7+YvNU+H/EykKFMPUX5mA607BigIqOB+Md
Lj3m6HZdyCnpiDghakOzbg+C9nx7GLMHEaUNA5hIwNmBrLreMRokDlLA0wD3Liy0LqT1qgb4Uzs9
AsyO5yrJvsbzywdnmKDmXRUUd6f7pHGUP+qx2QEUfPtzpjcIhvtvShQopKLD/vprukKWRy/xE5Bd
4T05xom3FYLAAMqL7xZMzZ1UWgkBeh/SesBCXZsqXOy9XlDBqsejo9Td8dmfxIisXNujIFHn53RJ
j23G5RmgHqfFRpAHqOxaSiVqALi5kAiQnmLeUds1OLQSz/KMpSrxjMcHySjVzKQPDw1v9euxBaLo
64IHDH86KrHFh16wlzwhXvFlLtj80A8kSXMIUunKV+fyh1HOQYWsQ20ScveHAURFdgeVoIWwdG5t
L48z3esXoRsXR43PlR5c/qihb7WR9ZfCAxtz7papc3sbzaQoMAFIV6M3C3nrSYoCUnFuLMmY69wg
eUbS14IA2Pz9Uu25Q+gAz34vb4P3/NQ+8/vxk/vxZFN2xj+3vwJM0RgScxsYODwGFfNELMnWfcOM
C+OkdBNzZyG/e9ggt+uRR2CsN4VJH17o/szMkWxC/AsnIJvzBn9/xH/Q/2luTfxCEpgQ+v9yvjf4
M9u0zLXpE5MnW1MkDw/rh/XPvWfd4+34s16bDw8/647c32e2ZVm3R6NPiixQnb0cDHO3dGWRaUmK
wSBJjcEc0k2LbLXj/H4isfH7BZ+K3PUj/SPb/Djiz2ydmKa1tl4Pu2d8O/7ZXPguYVqHYT6MuSfE
MG8iL8GHJeT1/YD22nfrFR94ds4rBxO6wUfZ+IuzwdwTTPmZnPFha7L9bbA179f49YOpxm8b2Hd8
sGndH2i37uEVn4vfD+v1buE0AFa0sDmY8yBC8Q8NI/hszKaVEedAawD4K90LJ/y9IIfPz0/fdNCM
TwTLeXXudwcLE755xFiwSwpiveMvwU5E4wDWYWMTYm7tt85CcjEnb6Odk48P4Pd5qyQhfj+BzImg
78DCm5c8mLaNDbVwYS2OinE9TZMLsZCiCxRciTF3TqSd0r7lxboLkE3+48l3SQ2NtwM6xmr/+/YO
nT1t6B4AjBoNaRO4WMb7KVi0FDA+yueu32bBGRJRt03M3Pq/DQr/Y4LVINCNXAD0AG+PtFkpUP3q
nbw/Ge3jbSuCTNd+4jj+DoXFXnq8z2mah6E8716fE5KQeGNpZDAzVIjQQk6PHfaDtTkQ54xaEX6d
z+fVBjv7hH8dE9SJaPVo9bLar/YjVjrFjqfeY722qAfB0tvY52urM59hwtq97iwLf3z83RT4ny0M
SNRnBvSLWUL/moobnkHAGHqoK16NAUXIQR12r6875xXd8NSR0K0Lx4Fdf7cn5Bv/vEL3Oz4Pf/bv
Mhj8iGnSP0Ldi8D97PAD0E2PX6b9c09PqLVQYp3Ov8FT9jeAQFFkhUAThnN5V0lq36ZdS3uZ8zcR
XF5tHy88y35Ru9drDBvooAQG2wCSmJUQ9rtEyOOAXg4J2Q3UC7y/Hz5P705G3g+HR4/AX2FRifP1
crfvTYJlfMJhNkfQAhzN9freMrf3VkN2DVkICqcHyYDSMPh5aQstoggmClNqTu/5EqOvE8lUXOFu
UICOKje3N8WcFQASobRt4J002RKjoiexT5+A2WinnUuy2AnqpaBjWmeSDQDl/lphbq0xS1JPAxbc
7JIVkC+DXR3S3XCCQn10py7sminM4tcYSLAFdGIipmZcegt1K9nLEsiskeTcv2YV8exQMFsUbYV1
iRZhmUieqR8Hx7DqJ2OJUG/qnehY/5pndm0qg+wlUCIk/NzGGsUcZK/RNigT1OeXaMXmDohsSGhk
AogOfCWMKTCPlrLHCQjmZB61FRuVlwVXO7s9QC0Hki20TU36+ctA4vhqQBvTEJTE7Wxfe0OnzMIj
YOqWkEQE1Qpt5cdznc0l5RyvA0kBVvtI2fkg9Uv8h3DoTTT+dIPTR1+3d/zcpCECRnubBNThBGcc
tH4GQD2GFI8l6ZI3EAffNjA3Z6DFA8SQ/vwJzLfQ+jISC1Asx+A87BsnUp79JZaWmRsecyZDHVFC
pwr6ERhXPiTVgPc0ZZew3cQO77izvk930LcVtsbqQUAKaSkTN+3whqFLk8whjmWh7rIIJrVTcga/
EPjf35SdeBeY+gbCJ9CqM56F5+LkLheopq82ahoS4pQKV5+8JMDF5OH5iDUTt/I96mE4y6Z4J1sq
SSwBj+LW9I/aNjX5hUT39HkKuwpyYwp8iQra2usbqOKbYYgb2mAunMCOSVwB+a/I7FXLFS2UR8Y0
W/DHsyO9sEjPysWd1waZGqcu5xIhlc8j71tw+XbMg24q4V60iF8wN+esLgdIJ+DCXCgOgjJWWFM+
/5OkT7IHERkEB6gL3T4TM49hYBrAhgK9VORxQR97bcjoO6RWZWRnake/9zfgLsLLy0ABTDn4x8jc
4tgvWJTwE5mbHalpHEAAUwGqYE+IBxD+EPGwqEZEXqHkX5nQR39CJdVeaffj01IqY8aLKRQr/Xvt
gC+eGaHcBgP6tGn+aTx6OejoTU0wpToBpiIiArewcDN5OaT/BKDMYJRWb5mVS5Ta7xQoAZka7WTg
n3Hh1GTYYJiWYcfPklmvus0/z2xe5xyZCydOVB68i+jKG4acSN1GqRdaPn/zL8yqoWUMhA7gnsJT
noUKhEXoFuDlS1H9bt9iQOFI5Y8bD+AtwvnyU8dp7ZYLvEMcR28JN+57DjRpXVhuy1g9hk3+gr4H
adVUUmhyYC93FjYV9XHs50EI15Bxb9DmM2aRwSCbaW7ug2sRqmeZl62pqM6g4m3XGiDq8kCi65pR
9ycdVCsUPDOE+MztT5i5XSBKhD5V+r7ikdG4PkiKFvTGKEA9siw2HpRCvfIMntvVbSMze1mlEQwI
mCkCgWURCr1cdPMgRFpE+Uz5YyK8wivU/Xmsz9rSfTwXHNIuWHh1xLsoKTIjyuQqkVtoOpuRdxpR
NgDyQAUgfytz74ZEQvdBLB5uD292Di8sMjdZmrpCw/EemC9CfetW/EpIgK5a4m+eKbXj0rgwQz3U
hXPVFL40Cg8DU1eKwx0/e4BEAeuwdNBRkDgm3je9t/T9KjqVZHhdc4/+Nn/XlpEW1BdMdu3FhzAR
MV/VjZSBS4726FQNtMBSMLtB4wmq3WVNXL2x4mKra+BmtiRxnUd7TrAbeWVIf4YW6lr7PIH0NLSi
0AoSClZTvOsh1AdQuxKIbmwKf2sgXCtbzUq87zpai0ZqB8opNXZJcB71dZYVaCR0XO8tlxxJQo7+
lASOln9lroXiy9D/8XCjB5EzcKtRPITemRdXbv8sG6u0fRTHA1LC9u0dMHcfqQZoshBy4tkzCZ2L
TApdtwZlYbUFeY//yNsQD33jBaICiKas1HX//mfB5NyuuzRJ7+KL7eC1oVoBdpVBXAmZhPpVRNJR
AC+vWWpWtG+3vfmEPPSSv5hBCeAZdDFSxmWVgRGJHQ96+vEU7nsnWFcmWHrfs738VRL+vDDIOQd5
aY2JX8IQSjBpAWu10zv8Sl0FK2Gnbrq7lKg12PNum6Pfzm7sS2vMJRhDNkVS/Qju2NX3A3SBYxUl
k2MehisJfTa3jc08HEBETVv2wTQ2DSjCNjfSUsb6NVCNiIESiJakeWZ3CGCRqMniDlTZakgLpUdj
NNDVFvGPgrKVRFuPFhIeM1gkbAegkdB4C62CKYuZEHCcm4G1s3beR6Khndg9KGv93pEeIKz0ne8h
CWeJf9SNeAqJ9DbsCTeY8QcwqKayUReO4eyUXnwMcyTiwi1rT8fHFIEAiVtI0pXSwqrNpQOgVQBi
NWBqQTLJTmocKeBHN2BD8exuJd/7ZnSgh1x8KDPL2/S2a7erYs/daY9msNQhNZMWx2T/ta4wXA9q
rxmqV4GbwztmA+ns9A/O/xl9X4atHbK9+JpulY22WQK8zlzgIE4A8A1kjmg1YRuNEq0XWjmkGk4g
v9cjomZPBfrNoM842ujpuX0w5pzplTXm0Oc5DyG1EtbkQ+8kR2Gv7bxttEKNsjWhrQYgIcgqF2zO
vFyubDJHH62ejefzACClm+ygHwIQOBPXMY7BxngKUfBozW0TmkZgLdidOaOXdtkWIgNyjXVYY6y8
GSVWuc+Oj6kD1RzDhCREDmKexMnvRWEh6pu5wa+sMjFSaAReMxQY7Qhi5WoltZFlKHe5bgbNDwhw
xyUw+szBvLJH3fzFXVWWkierkK6DgsC+b58Vf2HLzM4iaqLYokj7TAJMra5dsRzx80vtSe3NQvrK
6oU84MQEMjwoP0AtFfTXU+UAwBxzTtOhppYrn0m/MeqKSPUC0cqSDTqNF9Pkc2INRBJsDAZIRI0z
nwIsK93d3nKTSw4DwSmGPg8vI55k42PeVfioipvcNAQzbA5GjGqTbI/9ekwXLod5SwCU8GDykyDT
cz0cl0NpOklcnOMGgs6ZFuqW5xZAaEphjdixTy3eL/olBz05yTQylQW89qAMJEy4GQy1iv24HHKT
Wxun3hqOwVbKLPVRfSmJsAFv4Dq6q82l1qYp5gJm0Yf/+3qGZrbCROeYUF4bRExrs1XNZKU/BqS1
hjOcZela8qYDMsl0H41V+BS+qC9oflrJx9yiyNzGAfZpKWs48djM5zBbyXObKsw0fE48qqYYPIOf
DA28OyO2QYAT+Es514lDoeb+HWmgDxUYmuulTlPO6F0dT4I2CJ7dNtiE0XPU57ZQtxTMZYIy0hT5
hZ08t9JQJwdaEHBsyldxbdSIjaZ1dS/C01zdAvK/d9VHpUJ6xlcW3PTMwVTR64HENXhoIInBzKaB
UkaXqpjNEL1TkM4Z0UzjLUH1l4zQf39x+iOthCigkuH0+4dWdxRxO3IL19zMjIF9DxKYBmpgOP+M
308QughpAFH3JPAcTvHeqro4iNGXXxQLTRqzloCOQBMAoCWTclOQVTHYGeHKYhC1juDor3onTn7A
urtw3mc2OqiNdA24bCBx0D95PWsGpxQJusnRND7cjUj6e/VzFkDZLnNyKB4moXPbe85sdGTk4DWh
A4argD3mXlAquRvAXArK/LY6DPmXAjCKK6sk6IuNW95H8sJUTjMaqJSAWg56Nb/Sw2yd1UetEjs8
QgNqhy4gQWlNRXNf5Ewz+1x/EaGSp/XIOIBVZ6OES4nPuQGDlwIsRaBRxFcw8wv+mTw1oKFhuhne
9q2tgE6v3ftxaOnlu5r7DhCbC9HJ3N5Brg5lCBGvsQkPs6rGQZG3wLaO4netiqRXQ1MKReitv9xe
zJkTBxaA/xr6nfiLE9e2apij3zc3M7QTmUk4gMAP7US2GoCs9LYp6iGunpYKeIKAKBTA0IV9ozPT
6HOZEpSRhIjLSA6a1x3TRTaaWROo4CAGwt2Oy+/6JCReDcbcHPxH4r9Iu7LeuHFm+4sEaF9eKanV
i922490vQrxE1ErtIvXr75GBO2mrhRZmPiAJJgjGJW7FYtWpc8IRGG2rU2/0yvi4PI5vMP6PgSAB
PpGVAMAIf3/WOSyJWNWSHI31etKGT6yuYoKGW8PLB6PYKAzvWN1AIqbSwt5N7II+cmF2pJSUTdFU
1qsUAvWpRK8puvGbqtL2Xahn+wY3+QYCH/oBCa5kyyaYcjVoLZB7IQj00m70oEKJ2hRPQKXPbY0M
rXrd6uFTZ5vHUB1BZGoZ3QQqhdqnbaR+LTHZY1Gk7I12KPY0FMe0lu6yvHpS7W5AuMvQE6mikSJB
IEJ0M7qRTTRFpkWcQOuuzjaKw7Hnwi59NaKQ+0YCqoiMxaOfxWruVSUytSgx0UNvhWKjRuh2jEJb
2UPacQQzgsRvNRWM1aaiJ7dJIln7MnWgD8IdV22gEI1oFZl1tZHJwPudbfbcbVRjP9D8I5dQbKax
eEqHbBv2uuNGXanClRUxUctUck0g7q6cpseziCnySih9dt4nwSdovIDDF4B8iDb83EUiKwEm7wDo
4faNA46H+j5Sdpb83quvo4D4SvZvr9Zve0gpOZABRIFlFjdRXLkMxIygQa/fqXHNxFGsSSpOZ2u2
ZTGkvyZmtzdgHuOQKgVaWmqQlNchEK4NHXqIGxmtjwv3GKM3eiX2PXfas3HNbnMt19tQ5pjHkKOS
ntzooMZj8jbUbqP0kbONgQA1WXmjnHmAmc3JsZ74M4ZYyDRGzCXXOCiNaq9Og8vH/7xQPDMx82N1
Fskym4IUbH2CyjfBWWiSd8YrN8/2rLzGoS1yT7bI1BMm2pUA5sxjT+YtFMPRv77A42hyWhmNBSng
3t6VEhgNnW1JV8LKxRNwYmP2WG3a2kHWsYbcMKTOYseXk8pHmQYNCG40PDllwP/183U2qtkZiHkH
+XeG8FIvj3r4hQ4bQ1sld59SQ2en4GRYs1PA+VhCV7bFZTc8yskdrwADMu9C+gvCO54TH+rcF/3X
5e2yePJObM4OQYtOG3uYBibL113rNe2vuv9SyqcaWj+XLS0s2um1NKeWqCuwPdvxFKGn4Ph8ZmB/
QLIofoykbRY+1/q/Z+ab7kH0uOAOhG8544BAPwZEPXkG2HEkQxqO4dJysEUGksrxLi2KoG7Aod09
pNJIbPV5UGJSKvz98qjPgt/v0/jXWc/mF8SvWaM4JdQ0gXKPKRg4sW9AAe3mRpBL4NvpV8Lf8/Tn
zOLMxVRUtQolnizWNyOvjr1ZBWWDDulYQIu53KBH3WVokBnsF6hbHKjxRzjyta48qghddWPwBGQy
0a18xWjyX3zDyc01c03QfQq5Y+LTBmrvDavdKokStFn3b6PT78MKqAzaqZH1nkP8oNdsJVbYlK7R
oNITQ+ULwmRDCTSH3t5dXt7l4/OPqW81ohN/LsXlEHZ2iruxQQuH5NwXmN3YyIjo79Mo8S9bOy/t
/ByZM3sd0pBWRWphZFm8YXrAzaCNFaKPWxxhYtZBEh5NugmTjQa57cu2F28uIJxATYqY/yzBLMdd
nlsy0kJZRNE9jdK3p4t4rT6wPJ9/rcxim8gehDaYVQu6AFz/ecZ3sgAtbpO/lGbptqO8siPP4Qff
M/rX4CwkV/QKB8bEbZkZg5uUHiB2fuLcZulbDD2BatjE4d6p0GS7lagnK/eJfCPSly687tZ62Jbj
kb8zPE80a2pkhIAb4BEJ2XsZ2fSGEqVD5Qk0JzzdpM4rY0+R9nR5XRfcMnrKpm5AVONBuThzUKBm
iHMpRehFQXJgtpavaZS0ZrRJFUHksfFy23Hldo0MYHGhT8zOvFSql2NqG3AFXbLHphLSbSVtAXiN
yt3l8S064BNDM5/T9Q1oqkoYKrVipynJvVE+6Hq5dai6z3rzSNNmJbCcPv3sGj+xONvDMacouRWI
KyUZYB19FxqgWYmuUmuN3HTxSJ4Ymu3dSopZkoLM3m0rCfTOO2VVXWpl8uZ3ttZVRq1YkOfjdXvA
BH5FMTMIQ1fzBuDfiSXbiUnuOGwlVliyO+mAW6jVG8AGzcItrUu0UW4wMluqUEaG1iFqr++q4kpK
kJQrnm3a4fP1OjU2C7tSR05Sw5rUUJL7enji7EnqV66JxbN9amN2ymioVqYlkgZdaPFdMn7EqMyh
FZeUsdiMId7OSaYQeQB7cFr9F9tITMH81J1xVnqx9UTnlDeNm2RXGn0c0BrOzTvH8hAlm5AlzeQX
CLKtrODyIfhrdDapEPsAlh+kAe7YMa9o7W3u0PdIhOg/ebl8wJXp0puvn2wjh4nGuUl6YXYpcm5H
lVQhzit1aIDJha/o5btdFl6vKIh4JLcfm6Mdj79amZNRrEUbyw+uE/sqvu8kBhCi0uJBn8J2DZQ7
3bavHmwNq+sWMUTuij8p/cht1G7cvvkYAKJdGf6yF/g7/NlZcTrDaZIQIYiFi1Jt5Y3dRX7bp69D
987GXgKNwlfOOgXJD5B2DjFAtV1moL2+A0Owub38NYvL7qCaJAP1CUzDzCXpIUj/aN42Lo2OAsV1
C3WW8GH412S1063918zcLwHdpGpDMWmgi/u6DnLrKY5/cWPtCbE8GjDwmYDDo91tdndYnAuANsqJ
PNpVxtbjKXjfB0tdWcLFFURLyv+bmbzhyQYClVmDujbOShdemZXzCwJfK2dkbSCzZWlV8K60Ao9y
2uy6+LPsfqv5XRiveJpFRwoQJ5hb9UnDYbYT9cxunUiFnAw0NdzKjogJcoVR+ri8xZYiB+g1WLgW
VABa5rn2kQ+lZrTYYlD2cDvrkeMKKpIO0hBg1LTp/WVrS2tzam12uLWoCvsyw06Dti5DN7S2xkQx
Tf3ce50amE0a6DObwk6At9OtknRog65Bamd7cXnTqS3uBxR/VjbD8pBQhwFeBBWSOYlvyRupwfQi
Q2Nex+JoQn3z8pwt74N/DMzb9erBUnJVxoUjNBW8csoWDCVu2fbBZTOL40BfKh73oIo5R5i3I5KS
AJOiEQYp5dF3VpvVF7caumBwMtEVqMzbbdo6NSKqYCCZbgV9nxBH/2PJzZ7T50LW3MvDWTb2N+aZ
zvCJF9DqIVNCgZinpoGtHkXmS+JNKR/TZCV/vOQMTmOR6UNODCHFZJmxJCBjJkTshqGeH63ReGEC
DMAGMv7e5XGtmZt5t1KKNS1mKWJIYXloHIcm+GNlgH8/TzeXLS1viL8zOPNytMjtstYwMDO+zZ3r
3lwj2148q2ilBD7DBJ3vvJzNa406Uq6AJjGmOeljaJxWDUnZ+NJF7Kqn7V3IKaEoEq+cqBXD8zJY
VipqWoJZxbXQ3qv+DvNAGd+HRN0Y/a5OJhnEtVL3tCpnbunvUL+DrpNNIg02IOEgbQE6gZMwf5dz
XxV7B8fM4A/JWny8uPd1wHaAcJ+gIbMtWYCUpoFIKe4nRnJD3TThTVcGeJDG+biyHRc3yYmp2XZs
wP2kACQEr2HJUCkf1LfE+bq8Dxf934mJ2T4UoOkyMgkmsthBwh3ZtMil9p//yci3osDJAum9bTG0
oqGSEP3qsD7mNtUfL5tYPLl/xzHvPKCcN6JBGgT8FDsJmx1kP2Z0xddkcBcXH4Q2IItUvqPGn/6o
qmS5CRHEugV6DqimkZp+dvSxsd8QrK4cpMUhAe8EeR1QWaEr8Kctmmtg3nCQcJCsIM63ShXY5rsx
rtywi08CNAL+Y2bahCeLY6LNoDYy7Gc+ZE/IdbylcnmsBvoRqo95Bf27MPLROL/leUosvMEIFe8o
cK4xdC/P7N/PmDbqyWdg9ShDznNKELxk9jZJXpv4Iy1fQSO3Mq+LDupkwNO8n1hiQ2sIQ5os6V+9
faV2OTF1UEAVxG4Mz6Jbtf/4D5vzxOLMZdSJgzbuBlLpUrOP1RdFu4nNR1Hs/r0V9I3hVQnRLutM
XbseIdumWtA909hNDcYYM3k0xdWgbi+bWVqoUzPz/dLwvBoidJBisYjKt0r3Wet39viujf5/sPTN
jGtpwDvMg7+uMnOVlbx29XhEzackRVT6GfSKssBBh8plY+dgaLzToOWANvtva/NIMFEoS6waLXJJ
XdXPqtRpD5FadYEo1fyTZqH1JHGKpoQq+6AcPYhaQ2/h8iPIJyMi7k31rk0H+1anoAFMk3otElq6
C04/b5Y5EFBGM7NqEgeKddDHgz5srd675G9OLag/z0UR9k2KPGcNaJ0EVbsbqfyIspv4P23Tk3me
ubUQkoq8GrCqor3qq8DMvLo9Gvz18nIu7tITK7NdKk18fbWETjReytSXRcX8MeshCCmnspf3HUUZ
Dd1pl40u1rM0dFYjMoDs91njTtdrbaipWKSmJqar7aZc4JflVtdfYKslgN8G0QMl2RVIS18gkXrZ
+uKQT4zP/RrncsZ1oPl73VcBjnaupZ6UlUqMfO2wnGsA4bCA+wJMHQAh6WdC7ZVlc013wPgfs3JT
jc+STnf9gKKkSO5EfF9azehmyu8UpA2J1u10SPT2UBnPZKR+oPTScmgiUejGKVPCLXTD8fnyXKjT
Zp3FhGAFAK82ml7hE+fFrtJkkR3ZiOT1DAXCQDZA68MjkC18oZtp4lx4ZooX76LbT7HvSPxQBr/X
isgLYSmoktGiCBYEC1R4s/NU25Uj9Rza74q1pXYOulrS60GigSPy2IVrqb1zQivgtE7Nzc6VDcJA
JACQ/2Z/ei/d675zw47DW/OId9O9YKQm0b3+Ah4DUr9Z7pH6Grm/POnfqaz5pJ9+wuzQqWYhWU6E
asKwZ4RuBpd6bzrsAcXMAtDTwXVv3h2/IsYvnTxaQCtH3keO/jLNlUnzzlbuj3MU9fcuBYRtcuya
Mg8KKyMUzOGIO6GKSGJfnf4k+Zu6C8A7u9F9SCU8sKABk+UmQWfR3tqV1xknh9izwJpyeXKm+GU2
Nzgxf79lthuMuqkthPMVOGnvmih8S9rfVqi+Xzay5MLxIgG2E2grBVnAny7clnrTzkMI1OSClPTK
GFPSSXsarXF7LA/mHzvz06Ul2sDjCqGGre7bYm/9HnlweSQLhwcEFZaBIgCGAXjgz5EkrNIdNulh
GWoEmvrAoLdOP5BKjkhSfYr092VzSxN3am62OjVP9JEJ3H0pypas8nkVv/VFeDWa/WrP49rQZgd1
HCF3ZEUhajhuv1O2eHOZt7xFzxX3h3dzq93KB+cqupe3azotC4EvwPSTpgH0EtFbOtsdqLnQiE7Z
yET9o5Q+11yJ7Up47T5OPSn60ytrONWlxwWqDRCallG1Bc/ezGST512eKrjs0bJhx0D+wQemL4WM
6uZjVnh2VrklRMPbI1WDqF4BsC0sKqpIOPrQTjYA65528Umgj2yOXbRRjJSDJv70vHrgcR50SuGl
5tqFuFSb/2FrdvmWktloPIct9U4DnOXlHc1ee6PwpIZA1PMl3clHYGqg5b2xVgBmC2cRd8s3yhKc
/GdUEp1RxKKzYzhbFYwjeMWUki+tiZgsuVKwXUKaTgHNiX5GfVDbtS5oj9vFKVkTmOhARVihv+qd
TYNBhkDV2Ba113YmkB4VWNm1rtj2yMscnbIDj4aFmB0tqvdm3o430hgeE+jZ7WI1Q7ht1+yR5jXQ
0rGtk7BotmYp4a1p9YwkFhqwnLBUPK5IK9cV8nXnPhlBArzl5MnANj9FVCcbRIO3VGSLIYudYmmg
QWVjk8ZDENYQ0LWm1sQqZ43HlCHb5E0VuXE22r7RRTKx0izaSnH+mTGTbxpN6ryCFQC4gD7CuTOj
QvEss7gbdUCVc5GaG2GCIpxqFSBdVShBHhIY+3wwHa9Pebbtpbz3rXaAXlLfSp5ZS6AxZtC+kegg
HeoqSQ6xE/ckK2QHD47iowe6H9m7XrzgldTfs5I9lSiabdTMjomSjrumkOi2BbHJYbTDgiDph83Y
m78cJsdbNPiqG1U2kq1F1U+uGMKXmP3CaWJvHXz3VKSQ/FySteNogsvB7oS+75OmwuOoOOZyq7rg
Y4ZAgFb0IHYa0bLgNFUAOeDwNwScA97x/qpnqbzXkgHgOVaBPRRoz9teMx7k1mh8CW37nmjSjGRo
5SMVk/9Uegnq2JKNW5uJ3huk4pOGSemncjPeRrF8O+Yy2tIR5UD5rU+v2GBphPX0GhfJVWLy+0gC
C04RT/o3mlV6mVOm1wZU0gkIgKG/pbBrNR8w67Kak7aVPo0SRCEpiou7AXT4kO/Oh53iRPfhEA/b
YpBucmV4DLtCe+g6efyV9eWtwU3b5UWTE57jf84q5yPOlIFQQKmDyKw0WK2+ImPsUbE2SyJoNAZN
UWQkFslEVm08OWPUHZ1I+zL1Qd/1UDl6T6xGbC0Wvo7DyO77AbU72zaBR0Vw+aeOKdvqHfbMUIHb
GCVky801s7muErrRui4OQEqS+F3bDRu9g5Gi4bovTGnPUdcITDGWt8LRccHobe+W9XClGKXhm4la
enqefoaS3RNVSd+qvEiPyH+7RU6twJC6OjCT3vGGJL+HEhMjEQCJ28xKZICPrNjTAB4J1EL8TmSH
AzlShpuQ96OrRnHz2hsjVEBbHX59ROOz26PZm4g0AsfCgK019OhKtenIN0Oe3Ygk/BypfB/WY71p
lUoiaa9+pGrjkKHWeFAWndix3LIOFLBNMta6GojMRrFGsu/UFMzNZppnnlBigPYlCD2CibRAbq7T
M7/l0qscVsI1Q+0BL/xia2baAGYSfjXAXaGmoMg+7bJxC6gzJql2fqmiwCbND3zaMbLe+xCsBS9m
zvdqTp1HhensmauxRnLLeDEKBV0KfcvFLz0d4rVunYU77EdUP7vDdLDlWzWq1G74aPrREV0CbxrU
Vd3wim6UmvwWBFj+3Vob1BJO4YfZ2XUGZvsCdwHcfW/fGOENtjrPNlm40YeDpHqpctDABTHCBV0O
w77DulmU/MPuzCM7DTTgbRN25eCF3+R/0CS9zeqtvfvICQuUHH6XiA/lLnlyAvtGkM/L9pdne3qu
obUG99wsXGGtPYxw9sDyJF6U7EqE0c7vTFnL7C7kcnCZohcJtWcTzSizCLAKIWA7MoTPxqje9nL+
S66NFWDXEvwSNjAGXMWoc9uzADpXhCW6FgFJ5hBeEvVOIsig2SVhEag+0Siyzf9DuHVqcRZD64nh
RHBHvduqgLDaT1INuYLy3lrbJIuxlv2NQJgeVGdMFEPeyQWVJ0Pm44iNUb90fkNCr97qhDlE+tJ3
+UsCkYy77Ony/tAXYnfbBmAASC/0PYI/+2fEIBttnWWy3rpxr3pVuOXaAEW0TQQ0jT74vHfAveEW
g7GtBdDK14V8sGQijEPbHgfjxRzuRjQ6UBtXImSjEjiW3ucNQGqHdNwMzLNGV1Q6KYddzqGMWwkS
2xyNgYY7YYMa/tTT0m/b32oXpBSUOBaeeelB1Dd2MW44BaoHckEG0daIyZd308m4p3k5iZTKhCK+
HqDjomi/ou7KQr96BT5Ho99wSds6g8edawU5Wae708Xm8qRPczrzCeDRn5AaIEY8zzVB4b2vjcgE
8LKtEYblG1v9UKJtEzob7qi7y8bO6SJsDdYc/EJn7vkTOmk7ZoAubXBrxFFIE0ANldT2pthmT2wn
e7pM8tvClVbOzuIYwTUCITL00eNa/zm/Voe0vjIF8UJsaf6GLBqFEdCfh2uaMktPMrBlojA8tWSd
S9m3ILvLsjwd3Gw3ehxPMvL8W2xAS7ZLfPCN2u7KhC4F2RCBQJcw3oBg2ZvdYGwwQiAGYa9CdIoU
UE9AZNTarhQUbrmWA13wrGjlAY8KVlADrmfm9dDOw7XUHOBZVbv3S1sOfU7ZWpfZghcAxgo8a1Ny
Yqq1/FytTM61PnKa2uWtiQhU27DuYawN0jLnXaENiRP9dWUWl26mU5Oz1BqkTrQhma6MyHTT8DY2
npPyvsmDVs7Qm+LX+rUTf4zJ1s636AUbNQKR8noVVHBO7AcHj7MI6RJITWAOZvPLm3a081Kt8Wo3
PKXxuHi35T2rD7QKlOEAVZaNGA6FeSUij3evoM4Qq8qdC2fFgT4YQFuTMoMzZ+EbE1ZSjqZKN1UP
uKCZVm7jcKs58b7s1hj/pvHMfM9pGnmeMjFEiCpsAVtRHbu57IuhgfAEAv8sSBJvRJeK7snjRi2D
y+t9to/xIEXB8B9loZm/LepucFQBzZ8iRWehfq1Xd5cNnE0irk7cYmi7BbfFueqhLMWJOg5dBkx7
03pJZn5CyBHJ+kSVfbU3hS9S0BJftnm2h2c2p38/uURUqWRWpUFzwvHvvMPKgM7O5OyHTwM++eFj
WKRKEnKocXX1tWTf6Bk75hnb2/RGFXgomeVazsecjvmPzTEzOVskWJNj3LjoTGRsDJwklf3eMCOk
mCQ4cYOCJ7C7b+s+3RWOem1JQvNKtJW5EYAdt02XS78aq3xIS9P20HhVAEmSb/HaRq0T1K2kEUqy
zdKWIWVWdNEVnkUMAAr+Eult84AGtRGBRJYja1Lnh2xsurcm4TrhIJ7YhVkKqmxZOeIh1GxGXio3
WcNu0Dfed0RiOid6ip9W2U790dH6K6Oie0L3SkLkQhn8VpPa98hUJEIToyWGRelG1utPWocGUU08
3VQ7pRsOmOYjM2WkaURogcNAMo5QX2seGmuwXkAVhpxfA9JWNa6fraSGZvvQWf7lPXVeicIiGIoF
fI8MOlWEuj/XPRp1zFEIjvDa3kYOMfSvkN/hXokSYO3uzRDUSz5Sfop6Y7cHULckBunoHvAxmnxm
sa+sahKd3XfTB6GIjNsH9/hZ5jqaeOHjGKWxikOCbs8Fuso39XiVTMXjBIKmHl9TAzj3Fj9NziLv
0lLBqQWmSqgLdT1BCbcJclmqV7B455EDOm40YDARowBneMbuOVBINkKHN4Xqph7BQQiEpnKXXxtZ
LHlqmvZuISNTl2iGCJAUEvsyVuubnNeBzgdwSUZrHVhnqU9MNcqtDlRfwRhzdhNQXZVLJPfQTKuo
AVN612naJwxhJcOKSGvhpIPPFFQtCJ3Us0RhPKRREYIKCCot3ssTlAU69/rpBXz83oY8vIGHn0Bt
wSEONLunePGtIjf4Pel1TFLdtx8ft88fz1cF5JLIM+Hu1TOkCvaTZsjxCpIilOzv2wDaLJBbgFj3
wbt8RL61fOZ+CoQmqEeDzmrSK/h5RHJWgSl60hf2Xvrp14G4fyC4cpgGAB0BD7+vvV/cM73XSUlm
A2WOza+r11ffP/ryhu1eC8ieTFIQa4Ix03P67MOQYUVtAJ2vUJX++WG4xxmkaosMnSS4ekKvoHhH
3NLG5wzKlw1R+hVvsXRQJjUFHbE9ULjz8NCpG1WgIQCsuPTOqODt5BUDSzvy1MDsJHZxhCdMCAOm
RtDQCr5Y5OXzX5cXdOnu1kENhcgTlPRQ/fo5bUjFh0XWRRIaRpC2ruVmJ9udbwzpXeqM/mCuKSQs
ztqJvdk9l9lhXkC1BfecfDeOnqKsXN2KvHSTno5olncZk9GIG206X8OkdZGSay8lhzuo3T/hv58M
8q0+MgnfQO9jg399gXzP9LfNFwRNbm8/YjcISEtuM/zRk6tbEkAdZEuOELt59nHEoN/zLQbiQTLJ
99zDv32+fV9C0KmACJuuAOP9c0WUHLoOZQtRMh3FDlMHmagah2h2tXrF5an4yEx77Z16PmUT1wzk
N8DUCxqYOXcjGxomEhvOOOzfKuceVcRK3TbVZ1NsaBRECAR04Smf8kQZtkIsdx7HwTQY0VDlwfvn
DAFbIcMu+gSmk7QBNYu5o065SezoLi/WuloWPe/pbTpzEbFlsrqLcJsWylcpQT02yNu3Xjtq4aZS
QS14QytXDBtDeqlU17ZbpD+8Nt+ZbKetQuyXDvfpt0zn5CTErCzwIaEDHO6xealNy9VALFzZ8eby
6T53irhlUchDhstw0CkwOwt8NDPHHMFDpkZI7VIke/X6V+Nwwlr5ScLfRw1PAmX1nX7uVX7Y/Rb3
OhmdTQ0ksxzYbTfJg3Nv3Cc77SXx9JviWUT+uEXmNfKqB/U4rkn6LQcWf4c8z1UKmUbYZhP1Gn20
QtCX7xJtOxQBGpzBBX2bisRDyr4w5Yk1I1ujYztH/k1xzYn5mdMOs07JGwvm5aC/yuxAdqG99oVi
uFoS4xoZur16qDagP36+vNJL5+jU7mxvpzYdaseiqds4kPpDseerH7Qbg8XV1qDayrZaCJR/jnK2
e1mk5fmoYZTgMFDfRIBU5c1wnTz0WzBx7SA/AxEwdu8EJiC3pNmtbevVRZ5O18n+EjGSiKoK+yWS
A0QO8qd8X0NnB+Qahj/6oP22Vnzk+XnFiCeBdRXZMxWZmp8WgR410krH/Ib556g9VTHbdM2KCMfi
Gp7YmO2dRIF2bguWZ9e2PK0KavakUyLYf9kpJ1ZmO6WXkYTgJuauyY19wfadYqKA9wvtqpd35OKM
adN9osi4WOaICdQt7cFxMJrRelfy3WA/0mjlFXEeTGBRTkxME3qyDag1OgpNY/TUQFVjgFPpxErp
Y3FJTizMwqOwqjo1iWEhjkAKqrf0etA6naQOk/wMhemVOTvvl/5+Fv2dtFl4pPK8t9i0BUIdIMer
xOr9Itc2tbpvFL+175U/WdOTywu1NouzSwJwaVMpG7DTJM2dnrxV5soqnSf8Z2+92b6uojHO5Ax3
vD0BFfpIASRAJrURgg8H+L2S+xzALL0wjmWVbvEs9zS6crSWPYYOeShgM1DumSffOtZnujpikKHl
tdC2KwX8v2+lvym/EZAQYqqf2QhAdlrqVe2a9cUp/mt9jnGTTNrnoQ3rlnPdcdzG1wzoFBDx99sw
27H+QaMmUTKNAGGamOhm/l8/YOa+YhVC1xD1heRqeTd9QLqlkBNh0rMIt2aLxozbpjimAymtnR5e
M+X35S22eIzAoIaXElrIzoR25VZQIcCE5JpyukE1QnSdJwQnHRhPLls6rzZjs53EsvOya2TolS0U
bDYdBDiYS7351dQJKYEoKgGfKYbdQD10hKNBf+XwLg0S7ZJQYgMeHDC12aVUSYisOyXNXB4nbmgi
a3TkGqjm14jeF+3o+GEK2POBmp6tZVFwK3acKsVkvlZQFoqPXfJYrj1vF10RWD1BKo2OnqmQ9NO5
FlXPe5liIiU8RFAaVIhiQlQuZp4aYukoRDcrHFWp0fa0XsmSLMWP0GNWp5rS1O48G2LDob5VmBZO
q5kdwrE71LESMG5uGhvi3+zu8p45z8jg/TEJBUBdGz0bc+gWFFlQUhp56lILYkZsCL/oQMetE+to
TEHX6EZ0UAPRtHLl7bM4xUg1acg8qcg4zXMWtZ5yFbThqavp7E1vZE8Bwa46hMC1Cy9kUPZJ641U
DUEx1itjXnoZIPsGtjqU7tQz5XgkZJsCgChsIlCYFq0flWCJfQvTyNPMzgfafq37emmSUZQEclK1
IGE+Z0hgTtWPlQIXkCa7sZr48SiJVOpm4Z/O9AcQXF5e1EVHcGLwG7B3EhzU6Fq3eV5DitEBkjKm
6OYLrOq9myCVoLdu9krqhb3XF/5lw0vH89TubO+awjadosNAexXkQqqbQETDrj3W3v9vdma3Ku9V
qUos2EnEbT/WABDVgPQ1RA3XXOrK0s2bB5PUdPp0okeHAB9DVxt/jrVNxDuSUtBU+ZHtx/TaBOZw
vG3NPaB2ufHFQniH6tqW9JV1XbpKkXwEEZeKMBxNGT/dUoI0cB9O+whi6gSQXNLFaws4rdDPVCKy
shOntobWGxt0yj9NVKAr7qUQ3OCicCroserlNQ6kBKIN+Lw65+qWZvFTGSuJ15iK2ORa5ZBcUTW3
KrJ9O3Yh8OXIlXQDWlPUurtGM5TimXL0i9MGcmJqAfB5FGme6bQMuD+QTOUMQclQ4jEDCTwI5YTS
ZzXkV02jg3OL3SbQtdkOdZGDx6VWvY6r6HHQpG2TZYIAcMaQSNM0V2mTmDiW1LixbdhezzRw4CaM
Qc/KiamPG1fbRtN+zMYSPUwlFb7W95uiQ2EwasJ9WNZi0xgDd1kkFOIIOZm6vaHhlPL2Nx1QXIqa
SN1kNbvTLXmNO2fJH4I9w0TlRUdpAD1BPyc+AfcRSIilBIKmEilVokWk3LYojLrRTfx++fgsiFap
qPpalgm3j+znN3zsxD8Y4I4u7BwN+U+Da/8pr+it2D9A9fDIAtmvD/Gu2qHr6bp1i6PjAaRxJ3uC
/GtCF8SiwIiAXByA9nNFUL3qGSIjgUdS8ZpHGxCjE5R2kmQl/ls4wWiuMlSoO+IBC22FnxMbtQAr
Ip2MZ0wyvpc5veq1/JBqySZDxdGobEj3AWpweYIX/CAaZUBIjmw8wCHzSoFVmBDz6CZGd+C7ndDV
nGfAoZ21hPLipjm1M439ZB3LXuGpWtaIU27iO3ih8DO+QncssMSf3crTeSEsMQ3wu8L/AM2D2s1P
U7bWFJmY7msW10GNHiQzqNPWo9FNWa48PM/x5IhjLR3PZlTUp+tk5oSaoWVtPA1LD7QH3S3Ra1Vc
sWt0fLkvONpev2WHwdfdzu8PpTeS8IERNEBs+T5+CF+qT317eTmX5hkqYugFRnytI187+yBzHFlS
9RIyW0/54EePzReSeZ4yXOPtJoIVY4t5NGAaofcIWCPkeKelOFnVxFQqalJIn8eprvhjqofHUho6
QIOVo5WwL7PmvSCKknMiWeZ90jT9DQOoxTNyKwHPZng7Uu7slDCsXKnLcD12QpL2Y9+8DY196Mvx
tTNKaFZ20N0mNeNfRdaAghlNBwct70BSjPI2+FGF9ATSji1v7RCEUqg+6skjlWUwhNMSLQr8kBux
FFSV9l7zkI9EBgQTaUW6j+XCdotqMLxORXZZCkHDLYpxHxqgPhXAuvChAUexXcqTLt39KEEaotKg
UMcwdCJJ2rHu/4+079qRW2e6fSIBEiWK0q1Ch8nBnnQjeGyPcs56+rNknH+Phk00YX93xhjoEsli
VbHCWqq6a6rghmnkcjCzW0pa0wfD00tv1sVDTmnuxVrY76JKqbyItbWThbS9BCVSfT8o/UVjtfd2
UTceICaGY8bYI1nQ1KDltN7VdtT4kRJPvqkO6Z06p/vALN+ilh4yRMteVSbKt8psUbE3op9tXbId
s0F3pydZvZ9HthaFH4AXnvrM0n8oLZv2agZs+qBGo5CmjOByJXmBACuoAVCOVG+NGlwCj+uamXpX
5hhWsLL2viNo9APR5AziiuAhYirAmnN03mcMZrCKlwWQI1W+K4C27hsG5rUHPOSPVQGAJbQZSCov
p/16uHNAYrDAKAA+8pNn6oisPC0KpMY0xR6dSY2ecwW5RBL28ON6o31vAgOtlU3gRlX/3lrZS9uy
+xpFOmyq/p3lnaxcLAjTv1ic1churgEt53KsiIFkHeZlLikbMR2haBfJFGMAtsJUUJREjpGEl6Br
++uZ03U30A+BiSBMXYFe6KvsOAYQyrig1IuoIZgerM5y1OzBBAToN7uTPZ6FSSL4QRPZGYRdYBL7
Kk2xk95AlIWSQXDL2EXS72bY2P6OKf7A/BBNaGSXjB5wAv/eT4F1CDNPALaBD+bbcI22rkhYqyka
LBCoJzdz+qa0u7jfnTdpq2/gg8qtGM5NjfEwtaGJcCNMD5V1kbdofJGlWQRuHkuBhzLR7YWXI+ef
JpRvizm1kckrv2XBccm8MTwqExjG44s5kjhD8YI+hXGqmdc2xI0LomQ1ulZGwA227GkKZTh/ghvw
ZU2cI0gRg+b5gOPpAuNbSMFl35pHe3xUFVTFy/cgQGtt10hSOeuPnh7W59q4w8LwyoKBDqTLMJrh
EOrmkxdl15F5Ofx9kR+VOTg59OetMED8W2NejGV1twgA6yOLfhDMpE7R8bzqCZOfWyHrm2pjRXRt
BK/ChKNCnOQ1k3kZmMxTpvpWg/G9K70b1VEAoLiUuptlpuR+iQ5wK5xTyqZpaU9TCNfCfJdpdKe2
fo4EmeIpF79mJgMVFMYpW3mcXk5lWo1pCoWZDIy21E6LRm/tVoufVbBU54e+DV2Q/5zf4fU3eX3Z
yuSVNFQGtcGENGBOVzCIfYJnW/yDxvvzYgRXDvYRRXqqaeiR5ztm7UoNio4hJpz0BwMhRvKW2xIz
JdB8NPXAUFkWgOwwmvBVVay2pEs0FngpTM6ceUt+3db3GCtIdMmTRLQW9N3iEf+ns41P8ZF6VJJ8
gqCiOY4hCvAfqQxrWZAqQGsvbhVyzgyTw5xLse2wyBL0PLqL+jRHB738df44BKe+/X0e5aWuu6ka
0hzOubopxp0VXWqLaw+v56WczjGtb0Q4RRuRANLLfI9yjRHDXE1RE8KIlHl/rTweg90thgadnysT
5JE+RO+9p16hOdK8yR+pxBQKuia+iufuU09rQ8kTiNdumyvMJB7fY5fdIC7E4KOjPwS79ohG5ug6
vFUkuii6ynhngF7KMLDRJ6RgAWaeWjNGPEaN3Fvi40h2KyVtsuza5NLKb5fqV0A/zm+3UGk2MsnX
C7CoYWxoCQ7VqjN4ltYZFolBFIU62zQHD6enjw3TxgppjhgTNofml35Q3Nozfupu4k/7+fn8gkTW
/8vjnztA2pdNRFmPyKNDHuhIrdvMQkEkeUmqQ6/uAAGUTW4KeJmoe9M62RmKDIoBbjrURYB9DCBm
bj+jILPDDou97r51t/YNBlm1Xe3qgRu7yHS8VQ/KMbosDE+T3RvRSW4k89fTtONiNoo/2ST7dvGa
l/YGtLQ6SMqTOwCHeNmH8hZfYc5oX32A2fu7oTmHtQLmn99/8WegIxGMRYxq/Et2onlUzAU8PBCL
nRnUF6MquaIiU4rC5n8SuGglGzJwpK2ZLAXgj/RJHW0wbUg8nFBpt0K4czRQw8zrGrtZP7Heobtb
dCVmT6NXXZBdvJMh0Eg2zeAygcUc60ado/jU24+W/QA+hPOHItRKgjB5hQVZ6yBftRIvwEwNVKR4
ezSPhK2jAmMJmIXGVRL/+t8kcYcTLGXVhCZSb0DCQ3a8sR5BUJeH3phLliTcss2SuANSlAGzgCGe
irp+paj3g6zZ4hSQCn7IQLuFgayMAfAGLjRYtCKt0tZEQs9pn/ofua+/I4X9MTkU3bX7vnCQInaU
b/ltc4FM6fldFKr4Rva6+E0Ea5LcwjA8AnILnbZJ8x68RzKqI+H+bUSsn7ARgXldPSUW/Nz65J/R
CG7KBnFWQ8tFiV82kDPEehkGyzKgqlnN1kNlPiEoPmqs9a1WkdxW8VpgcREzrK9aThd0gF8oRUTS
dbj/KmTBHpgOkhMRiQDsPDwLBoIxvsqJKCc7UwoTsWg6oZfgiDzI35/45vf/xAab46giTa3bAhZA
6/eBcVeB3U6WFRedx1YEV6mLtIL0i4ol1MWvuk49mgBBzAYTSCzjOFk3gz95JFJsFEWoejqk3eBi
RnmA85hxEMCKnH4sid4eASL3Ug7qq2qHpY9U5U2Oz5Wck+jmbNPj3CKTFpSFWY5FlpZrGTea6eWN
JMKQiSBfb07Qtnlkqsj0j33uZEnlNO2VqT7+gz5sygmc9aETTeB/0PXQF3eJjoTQr8CSxSrrh54c
00YGZ2V0owBoRLrSeyKXWid79G8iB1zriaMA8wH5W3uHpLM17SxZGkDkj7anxBmfEMOfWmQiua7k
sxtXmq/0xn5kAMUaHns6H8/vpfDubtbJGaIujTFzNaJFPsnsi9gEjluxPP2DiLU5DxVUtFTwrQ2Y
s7bJXJp4tFjIMNfO1LcSGyfcso0E7rDiKFJb0sLfdeB/UMmuGn6ASboElEQtkSTcLjwhAayP5/dJ
r0SmdSTssjB3Oy1yVDT+TbKu5VOIQfhWuhHBXSGzUAelLqB54z19NAC4l++TZ3qL7ribFjVYNz1a
a0/rnDvudKG78yHZa7/On5go+/3lG7gbRvJwHmyKb2heyN64iFFlejaApuNobveBnq1vkX84L1Jo
FteKEl6YGjC9uFXj0UfLPIDLBalpdcw+wiv1J3lpD0xSTBP1gqCt51MQtzS9TLo4BKSPOzcPcbVT
YhXe/Q1sfAN6w0FDrlRAtNlllcygrMHdiUFBMgW8YWv3MD+v3seZktTrS48+gqRjR3QESswlilP+
tFMHXTdu7LWX8XuyBwZuK+m7FAk3UToE2gEigRMUf8UumymtGSaitDcDZLVGcxjQ3NgcEwyYgqXi
/FmejnNDhZG/RHufhTG6k0F2XWEgwrDhaIaX8pI9Tt64nw7z7fjaHcgxuxgeCpdIckjC3MRWJmcD
bIUkeRm2yLsdl6v2mviJZ9/YbuXr++QDuuSoN9Uec03sTn04v1yRTVhR6HQk2jEGx4c/Y0vDCTTA
sD7NcQJNCqb9JBsq8qobCXwA1PYJILYUPBxM65FZu2Q5JExi2GQiuNjAjmtqzxFMqDI8JsSn+aW0
H3N1JfwN2K6Cu+Jhk5t1slrpQH/piFclOzI1DpWxvwp1HeWjdcYF6XL+PZcGBIBvERShiS0HSJU1
G5wGmFTDI6gyXEX2HBHaSlTE/pO3fs8mOl2MucKgEqKR0dUwqflQ7n9bxw5ttPr+O/jrLwrJSYnV
7VMeF22TBB3TzIK6WSA2ClMFa/TOK7Twgb9ZEj+zE+kksGi3FgkumsFFn3bgkl9l5BU+LEjnoNmp
kZhHyaL4mYoxJBmmg5FqC5KPKATs90/Jklb9PVW+/3aNR821s3Qh5jQhZkyyO0oMN6q/j20N1Jvi
qp9MAKSQ+7kHyg/w5pb847x02eo4nwP+HFrPFEcWxdUhwtC90qWH8yLE9/dzfesnbLQwBYXtPBGY
3Hm6TfTvVrYDQvB5EbJVcIGpkulhN/cjslfah038OJRh2YrCuK3arQZks4a+s7tm1GEg6pzdNKbt
6ln1c0AEnKQB8D8yyZZJDIW1fs5GnJ61AWsbGAotBwPcCi+ws+aXor1SbcWNUv9/2z3OTFSsD3N1
9RJEux2N2NHnl/MCxOb1UwM4uzCHWjoqDfJYRWv4qEEQTIfE+eB0spWIVQ39GYBsBGUmX4SI+7TA
AAGCCTM+WpaXd/vx7yfwEUDYyOmj72nFEuEuTAgAq6Wo0QFg0/fEOBbl3VhIfKoo4FwbC/+Utmwg
cn49fdZ3qI6P6+nXBzz88VC9BpJmg39ZgGOiD1TW1iDcto1Azv0FtQZGuhip2Tk99KEboul5IrJG
jT+90yd2biOF27luKes5T2HnauYFFwCjNr337q71MgfoiLsHp/Gx4ovyaPmZQ93CPSD975T+eOwv
o/15hRQ1buEUP7eYs0kYx1rQw4kt7t20doPI7W9SP9mZXu3R+/6oeMVH/G35bslCwTUjfG4POEOF
smhlJAvcV1/9YsMOzeZuA2YxfUSn+Q9dwUzxC4D6zy9WaBxxITTcCTCr8Gm2IUS+MMt6pNmy2E1N
wElHP89LECZdkZ/+PxH8aHbRWENV9jDxWd4+T7GyK/EGtOpp1y3MG3qG5qTY7/r8qlPmm9kaj/MC
MhJwCCd67oBM1Mns4GArN00YPmREYn2EpaXt13H3SQNSDKb8EAbRW/azvimu4gvFBTvdDsNFlmu8
yGiLRRuO5DPgpk2dAbGAO2QQV4xF2cNZjLEJ+EY0uxP//IaL3BFK6wQNYDpB4xPnH1T0xaH7Dxe2
tBLXMn079EzDS1LiFLKIS7iYdaYU5g4GiZ+IQNcvbbUO9k5vXib1ojYkrls0pYvH0X8C+AmIZVir
KAZ8dxnVARRFu40HIPcAc/gD7QqYObfso21O4+iwFiSCKUlbH7OO5JdFmo+kUfFIJsZhmKofRVMC
eLm2FF+vuuvEttKDbRTfz2/9n04r/gozdEOvHAfo+eELdpgStJYqx3VqvGVnfs+d3o8vjNei8ivN
bS6zw/TdelBG1Bjsw3nRq96cSDYIsMjwTlujka9+YVzQ4gfWS1jJFHhc4TXCRSX++5mmNYX0nwzO
VaNDElbEgAw72mdrN3/tBPoV/YgHW3Lw4tVghAFjNuhj5FsrBtA8Z6yCYpmI3dsbAkje5P78hgmv
yQpgA7Vd3/zcYiI6Bk22mqWZ3WnNQzNcp/Nd+kKhRucFiQIcDCn9nyBeJ7QIgxdlBneS4ra3eMpP
CVCBy4MmRWQQxQZbSZwtC2sCcJkENz/GeFCq3ODmOI1ROvrKYDP46IsaE8lB6UITwFZOVw04Mhof
VS1oQkXnPZzWCGaZbyVVP4YEa2wNGHh0ITxnwYQpiMgAKZjG3oa2v0uSuPBiBkyOGVUDx0QNycsB
XO2GI4ZwcobhynKceg/MwABf6y3iE6VAt5VdNbsiwrRIbyIV1IUDAbVTG0MUWkqjUQ08ljPNDa0e
yOuDQdxqDJjfF+FyGBYqTYwJ9WdjmrjNBiQzQPBiVHdszKAYmIIZF9Wrw843aXhN1lkYSp0YDBep
brspAlrMhjjZGHpl3+7rFXNbfbOkDUNCFdh8FRetjaRCOm0tCCnTs2XeReZFHvkrOx+5qKuDYcgQ
AYXKDRAfDDmi+fQEfCc2ZlQ1Ax2dGQ7oxekt8YNXkNEre/XSfGzcztfujMN4WCSWSGgfNmI5axey
fpiHEK8Ss652pT7eavQ1KGTdV2Ip/1lzfuaEjBQjogN0G69tv7EXp9TaHa6AxEAIUzEbr8Hj5SRL
BAy61UKAmai56u4oc6aLxLlXr9B172nIsD6dN0nCS/vppkwuRCh6oITrA7QEcOxVDQg+PfbOSxDr
xefWcQeUp1lZAGIgc0mCGQGzsp97xUTgrgDiPpnbh/PShG1W2x3kjHkQt5bVtrB8WYpBRbsbX0vA
43tBZg5erpk/RiN8U0vtOm7G3CmKSqKO4hPcWMF1OzZv8lEbxqrpLXhflEON+4YeI5BaVZc086P2
p9kCAwPgNYBgeDcNN/mX/hy2kc4dJ6OhPqQlpC8R25W2dQjMfP8vO7yRwR3oGAM0oi3RmB0tN6bm
Nybgwsp9HdV+1V8B8GiOj30nsy6rtToJajZCuWNtVIr3dIwSHDrAYOi18IjZPVfDwOvAukPUWZ5W
pd5UBw/6XHmJgr/Pkgln4VX5/AT+9bI01aQuDB2YDJPGk3YLWJrzOys0MhsBnB+hUxfp+hquE6oC
WeI1IMSpUSr736SsO/1FQWNgs5R4dmS9fpui06XXltuASQ5MuJZ14IJhDJ2dAMbPaZ5UugZI06q7
aKanONtR+nx+ISIHh6kqAE9hrgyjLusnbBYSG1plKauDG6pv03I5qT8moI2vvdLx0ai8MJc1oggr
bxiWA7QcRhwxR8IdkGnGBXiP5sztkrflbQn3oClu698kfhuHQ12CCwCw+GooCaxEegdmonXq0ABk
D49ql80AKWTozXVpBgzL/JZmktqa6KxANYEebMBQmxgX+rqRVhGi8Rd8Gy6KNH5rRTsTKYaZUYlp
FIpZu6TB9Y26hsqJAf2jWlUZ2gKq3rgiRXGZ5oA1NJp/EQOcBxXLURGMcGphz6VVpx0OqQ+vUyAt
m75S7P5B8zYiOBtfmyxvdAUidOuYxx/m8G2wXH2+COIHfXI0GbTCarR527e2HSApg7oIxjW/nk8f
6IORKbB9KstdCkB9/QHP2WnKnVzGQSnUNTQGYIoXo5onzFAFCzD+XePVakfqQ6wHdyaTKJsoHAAG
7H8SuL3rAi3IuwAvx5FgxnMlLW3eO3AumPfnz0iobQCqxyQU+nRP0GbRfgLmMh1KrSk7LbsP5l3z
D4i2K/iOCswJdP5jEJnztvZCUBexkJMwF/XYkdtlXnmA2ht0afpNmhQOqG0flBqg6+iTO7+81cme
6MRGNOeEl9iIlGrCZUo6EITFSC4bLPFqQBvaeIJ34Lt07PhfouDtejknrLUYu9EivMWD9BCo63AI
2iVfzy9MqB+fCzPVr8oOZrImX9iqH23vBtYTqAGcxXRiKYqQWJBuIHEO5HaY86+CFgy3guQK6b7a
Z87wSD5+M7/1wrvuwr5f/LWDQd1n/+AVYZnMFesBCRL+GcEAiQ9OMshchsd6eJ2nHekkc5+iG7wV
wd2vOTeHuAlQh6QAbYjxtA4NCfWOTAKn9WaLzjJE0TBH6SXSck5uyzoMhUG8jR5DjGhT4BjzFm/U
63mJ0aDrLsmV3R2m1i/ALNK92nhM23hUAmMCGeHziie6UVuZXFzUK5NhjzoUT6vNYh+T+Z6Rp24B
7G7yqypBYJZkTCJSZKO2IjmP2JnjVLctpgwRv6puXES111bVCIByGU+JSNm3ktYz3cRKYWcNQxUj
hsgBNsImP6/dvncKZITOb6Lw+bMVxN2qeq6ViYYIkoPv5YxR+hmQkcZrsouvwQmQPNVX2b6UaLww
cb+Vyam8sSwaGRM8mlWIiw+g8Xknx8ovj7ND72zPkFRnBKeGSX4dJBeAq8IwAueOR1JkS22se2kM
Dhpfp/zSGGSDvKJYc83PrP21mIbALfh6YoSBfowAeR5lfrKvkbBrR+IE/XDJanBzkebA7OrGBKD5
tIQ3OYsl7lO0qZDPQCaBQBdTdJxupnEWsSjHdaC5dYhmoHf3mtNWixNHvWOWixMWg2Nnt1n0kk6v
jTG5RmB657VJEPh8+QZOa7O8tvoSw+IgDnrWlIus/agw/su8TFYQlgnitBbNbibcNASNCogFAfDh
JcXNYvupLnlDCnUHfSAISDB7YPJDj0MZsBAcfgCOyn6H2mGM31pFEmDJRHB2bAjDLOpa3IbMjMHm
px0Nlu7pHEluneD1heKVRgAwz3Rg8nKxQKCqMSgUoB+lem1llx1g1RTtvlR3GHCPmBcOMgYb4bo+
BfLPb73K+p7GgHxYHyfG87IcM+P5vL4JRQBMaIVJ0vUTVJC2psPcoh7kVovm1tV3CyicSyFRaqEQ
cKDTNfJQAQ309WKXJAjCmSKIAj2pX0aA1gJWDlAA/fNrEVh8kLWZq+pSY23t+ioGXBiFnq6j5tWo
OQBoLJjqNiChiiTLMUSC1pAGQRQ4ZU/meHV7HIHlEaPQlcexEwdgrrUikGtYim540zLOfp2UhQ/O
xTd70pIdXcBNU40WaD0WNdgtdWS4Vk8AfaKAuaNi2UdiGt/rAjBGtO7deEntHRiPi8fIrr9b1Fjc
crGr/dinPYglwQq1BGsuxjxOpGAHfdDezFG3PbCufgD86X22ehXzgWF9k9vFM7Dv9uZA77to3KVN
/kFYDGyvgVGY2Sy7JF1qPRkkJ0jdN+Hu/ImIDh7FWBXBraoylAW/nghNV27jBgefUgCHgJQi6q9I
sz8vROg38G5DRgQcTCZ6db9KsROaleESoZg11vTKjJXa0/IVlXTSL/Namw5dNl7MAxm9yNCPbd7r
gJOcFsnzRPgZQDtcibswsYOH+NfPCCrwac4NcllM7W/U1IR2UC+NlH0zZ5d5+tpZ+dGYFI+G84Fq
xe/zu7BuJfc6QiFPNQDPtwaR/B0Dwnmq1gFezGP9DjjdXatW+ySenbb/oaFOdF7Y6oXOCOOreoUO
JuUoQFDP0K6p5W4bqZLdFISm2+UwbjMrTPiGjK4S0p1KJleLHlh9Gaa5q7aeZklutEwa50A0m5Zp
omjIq6mNXwdPhUIBCOeU/XFSnhEVSLZP5EiApMpM2BBVhzP5qilxxwybpTgrY3qbGB6UhymLHFJ6
OTDPLdccfp4/LpG92spbj3MTCvedlpdxi7dFujKbPgHVzjQfOvoPQeJWCn8NaaKEIH3B+9xAyj94
WrLfTSRr2ZFt3brUzVLqnGpBquGS1WP2Tbe7q75jXjk9sQRosTb1YmBwWLJYSaQeaCWB8wKkDkBG
ufOyQOvL7Aj2vmiuYfCbCAhK+xqkarZb1xJrJjqrrSzurPJm1rJGTdZcdXmL+uIF3INnLk9GIgO6
FBlnzJsCikK3AUzH2yugOtm1EUPpRzXZjznz7aq9NPRR4gOEC9qI4e6WrRe9OiXYPNreoyxetkfN
8nNbcoNFzSdsuxr+jMquqVIVdyrCWHzV1cBKmb0svxrs7BptG0BUNK5boMGU39tx2oOe9yeog28D
0oJUocv2ddqDYkbGnSteO8MAB5IumLjl/N9UN5UOWC1YMfNnhtRRqnQOGtnK4uX8BV+VgrfHxPyU
syrw5lagCSka2z/I8/NhyumeWoMkxBatBJ4VLVsqtYAozF1uDCcnoVaYCEWX9IqYg6vXyeWEwc5Z
lbX4ijrZ0aj6KWv9ls1qQJnTkH5E1GA3ZnmV5nZ6YVRs8cNJb+/GkC3eTO3HxNDeWh0dn2VT7hH4
625Torno/MaK7sjWpnEH2KcB6IgqOwPkTOha7Iqmz3l3+N9kcIfXL7SgTQG7SYrLYfhAlJTasqet
SEG26+Ai8KZa5q5akaUq9nOanIU+oMWQ6k/MeCnNXVfd1ahTN6NjWA4AmSxdkgQ8CU5ALogOS9SR
mIXsNJ94NDTA06NzC1iViQJsutBGgjMr7mMtA0tvUe7m4q9vBCSuwNdwsQTG7U/nzkaHlpwqRoX+
CBcN3JOX5JCdj60sgXayrZwU7lYwEhEQEGPkruzn1y6eQ2ckso7ck5vHyeBuQxoDaTlTwdAXLlXj
GGj8uKNdW3tBpDRQmaKXuPFV3b7YEk4ep/INUAcXkLSCOLRntwNobylbbscRrTwD+pFj5KZtXdbC
IJPJXQGtnMpKz+zCtbLsW9U0TxhO980q2AcqEJEpcv55aPvnr91JJMGtk7sSkQ2ue4MVFUC6i7uY
gajV6xrkJ4ZLEBzQ3B9ktRPhIpFZQnaJwRnwEbpmK2NHWgrqrKW6aPurTP+FWSrf/D1n0yG1JFf+
xHKty/uUxofoJYpa5gRuMCDTxt/nEcPPBukctbQk2yhZFR+oo3oPLMgIjsFu6h0DDnqxlNdx91Sk
4w0aWD0z+es5A25lXECxtGZgDaaeuZjVdzTQZzYd3gjRX5t+TgwXUJTzFNi5VRd/COkAtRuCPzKl
h/NKKNu91cBszBQBJHTUqmUFHJMwPrSLiUZZ9Jk4GbWnG6LGIIjUopsKnXMSx3Zab+CWx5mulA1D
UgwY+reG6KZR7rVYKZ1GAZm4He2MJXtVIwtpztus7CTTvDLN5AxaiNcWiv7QTDKUT+aIAMJhUWt4
lY6ugvPbK/I720vA2bIlAQ5tlBEA8YMCNf0V25lTgiwM9OHSWorQTG/u23rSm5MER28d15YFwNss
fxnV5zzR7o1SBa/1kO/Or0osClku5DzWwWRuVSlQ5NgIIBUXjGgH0r2GK7SmCpBDWf5RIGjF1raB
AWCbmAjmBNUjGSZIQjK61H52rXUdgvNk0NC+mQFm4/yiTgdPQKaprqytmIZSgRbGKWRnVYqCwjL8
DpDQIkw9aDae4Ei3zMd41slVGZLescr8W9lbib+UKVCSZhscYK3x1IdZdmiKHpR/UXKbAtNXcl0E
jv7Lx607tTldrV6WsAy0CrNNiZPpbzQ8nl++4FIQFUESKLWBYXoyfa2m40wVK6lWVt9gj/zD7BIT
NOJKNL+flyS4E18kcSZHm0AMO62SogSo8fojA3l1XoVeAqgMu5VlxWTSuFMF62vYRq2G1pT8kdQP
bXzZThi4HW7mVtIEIzyizQ5yR1QZE5DTg7xyB+XHTH6Z49P5fROYalQx0FmBOFpAD1ONSZokI0x1
GdjXRW86TdK6xtD6Y6bcqqxzM6JLvIPISINqGz1l4HFBTYwvCtOEDmYYVZWLaaDgWMBq7Yw+fMnV
6NhoWuGkQ0xQJLaehk6/qsxG1uct2lN03wB98Q/tx59E+EbtrdRUeqagdkNJcKf3gxcGtuRhKVKQ
rQjOxizgylRA8Y74AW3utp34VT3tAXjnaUYYOnYpA7QTydtuKRc96HpudyZFeIs+GlcfXAVk7pNy
g8IEGyUmTbR76GFj6E0AIzFg178ajW6M7TLuuspV48HLjOYI1DKJhojMxlYEd71ms8jUOEJDYFBY
F1pG4VPHb7Oss1G4Z5uFcFertrS8iQrsGbogHMKeWHtBrGskpMJkd/6SibaMENDQI0o2kW/jtAEN
UkVWROicLuvMfpijMnHSGaNv56WIdm0rhfPVBdGLLC7GAqAG5gFoUQi3miOamN3/TQz3wtDQ9cJY
CwDusld+28twNIMGpDlK8vcB1dqNBaYGfWWV4nMzVVCGWZOOkBOZQD2PQU5mXuah+nx+OSIDuBXD
aQGQ+BebxIi7TUwHZhi/bsKnimLIhO1nQKGoklUJ3meEgHFMRUFPwOoUFW2Ilhvs3gC4wmF0Eoyu
m80vC3khBXjzZnXILUmaQqR9zNJQQFwhQU7aHNgyqKxkfeWiaNIHb4Usjyxa0vb3OdsTdIaBZNZQ
AeXCN+PnnL52muHk+VsBcAbTSWWtjafQs4ipsAyw7QC7BlaI08A+6+dkGrTYncNdn2FKpW3c3Hop
2HVldoc2feozJEfCq4Epl1GGaYHCtY1HddrDpOyQTj329KYLftfpxVwez2vTqi1cmmH7aX9c38a1
GOochznsI0iJxtrvm2jeZUWVOHNEWhBLWX+No/Z1K/5U7zbygmnqGjOGMUbr1eXUTc7U2rcRGpH+
ZVmfHpMzyEVGUrUZlsq19IvRuOvUo126ZPoHAwYaU7CKWDCTJ+QitZGrdqdCUTs7+qHM4wHD/c/h
aEqsscjuo0d6LXOvM64nDQ86DS2WQF/D5IAJODdY3Gl6B16So4z/og6fovhWh55FqHObOB46A+p1
WA5BOyPj9GsCQ975ExJdcnC/YFwPhNXYQ87FzFnTElPBCbWgbC70AbVg/7wEkXtZ05wQgNZyAIN9
9ftGbthlpWItgO1zdP3YzLe2bL+Eq9jI4IzxNNZVZ2PcFsMhF1X73sWSXhfh0W9+n9ulZM4TMylj
vMYC3SnaYz7e67RyIiSLZdC0sqVw3rhPtUlVR2zXWP2idgkeu395va0D/muktNIAc6kcTdXsyKgh
QY8whQjQ/LyUNIiKLPtWwrrGjXVpMWzJ0gTvQ1rcIt+c5++s+2FCt+KfpeHrmuR0hFu2WRCnYah/
ppo24P4bc+gF2iWpdcktkS2I06+hz9JBD1ZXqNxZ4FIJ/THZV3PhFL23NpTIusREK0KeHnMtGl6n
J1AMANglaBVuESv3yYVe1c6Q9JIzEr6mNjJ4G9OSqQQ6JNY0Gqqbkp2VHEAmYDSaM+pXJZhbi/0o
kSnycvbaEgJiFAEC+hy35tKXEFmnfl/ehWict3KXAeXlvMkRxWZbOVxkwYqmyosFGm52V5O6Q/Dr
GNNlyvyc9W4ySIy1QNqfxSCJjVEDnQeHnDLkKBSKVZXqazI9mvWNndxPVgC6huf0r6Gk6UojisoR
+M8MTFVxlmioR9rHqzU1RtAl/Nb/GuKF+33O/MxaPCd1irxTWUZO1uwT8EkpYDU6f0CC+/RlFev/
bwyElffoxUpUSMkve/WgpX4LsFUyeW24Nxi4GtqX8wIFTmgjkKrcUEERhyXB2xDhM+CQu6B0MJxd
lD/+NyFcl05aKwFYd5AToUDhGoz9EjZOrUlMkWwlnG7PrWp1OYB3kWx5DZuDSZykkk0ICtzdl93i
PETYIgdqt0iKlYWnke9a+5HA4SVHU8p/eV4R0LD1VREQfVSluuCtmUXfw/EhtXxY2KD/Fite0FGv
AQ3k+TMSC0QSYmW+Qy6H8xXZaI1h2QP5KZmeK1DDmm9RWHrx+NEpvtHs40iTqLr4vD4Fcq4jVJa6
bmKEJtGkaFdW2Y3gL5rNfZQAyeL82gTmFTOCKCqj4w5FNZW7u6WR42kdIkCdAEoI2sxKRVWo8UL9
X/QcCaGV6kQHhjpng0rWBIteoJpsZoFDo+eReJZsAkSoghsZ3FrWUlACBrIK5No/lOEjbL75EbrO
D+d3THg4GymcHdKDPFiMyk7cCH2yNV55wMzYK7HhnRcjcOcIs/7bMB7/P1SqaKAMG0arCJau9EzZ
jRV58y8iONtTBhHob1rUb9vZPC79M4ZyMUA1uSaLPFLQ/Tz9VMPsEeN9krUJlW7N6v3/C8UpQ9bZ
dj50uMEqudcRTNYxEMePdKokyr0eOPdChk36lMMpxKIWHQbwIKcFZ0ptlo7d71RkCvTwImYHIuug
Eh7ZRhynGSyKmkDDyIxrs3c7+9DL3XmVkGwbX5CulzLO7WYtdaahU1S4rqGjgGRXlkKUbBtfkCZK
bdvtmqcHWLJbJ7+UOt5H+bLTlgDQ6cl13v31dMyfCOK/g2Kcg+qrOir6GOHQVF9n/d20XMfzz/Ob
dzqbwsngHJRmzyDMVKEMaJ1358GvCQbEgDeixRgVdDU8YzvMvemuUT2n+Wsrw6ISmo1P5WCr8mzC
l1ivYhOgQUhrAL5H0dC9XnoqlaTfhBZwI4T3VGlcTW2EkxvoewHz1DK3Vo5xX3tkkSijbD2rsm7W
oy0gUM/WeDmiAH67ivWrtPt9/shOMcG5I+PsREExYWNokKH3jn0A9Mb/I+3LlivVlW2/iAiERPcK
zH66t8tVfiFcLhd9J5AAff0dVMQ9NY05Jlad/bB3rFixnVNCykxljhyD3b0Yt8mde02u603+jLIb
WCw9c9OeH0AaNHU9r9aEWBcvNQbpTbQUAQeZI1dpHpOQG5ggIXZ2bl1+Ywj78PU6F7/ahYnZ0WBg
7a2tDM0BvU9OehflB66D64lFw4srLFy3sdh8bXHRk1xYnJ2TjhmZSg1sbCrtwHYivxx8hVd29P1r
O4uH5MLO7JCYVU41o8e9FlXkxel+rG9EvbKWZRt/M5hZFLOaELnSABvEfjLqF51tMmulw7a8XX9N
zNxTATk9i5ZojOb8TqbbzjxyVCbycA2aveh4L5KxmYtykwxTkFNRIupfUvfR4eM+zEzgZlgJ+QDb
q7NsrbCzfPb+Lm129ujgJpaYYgo1820cnUS2i1nhJwXm7NfUZT/T8U33+WJ9s2NXUSekdDoOmD4/
kW2YQQjL3Jpvg9eToDtFh+ocnupN9FgdfkU/h5VKwtruzg6jnmcUGgNYqp6/DeQ1caHXeR5/ORiR
bJO1Ucw1YzPX5cQyT+wafWelv4PtHoQmtgi9VAe94JasMUAtns+LXHF2PlNhq1ZjyBXjUL9Kin6H
IcLa6ywDwxfyXx5DF7bmZ5TkEIfOYatSNwyNJdrcsXTwbbKj1o+ujDyb/0Pj4UOeOjuj4djmQFRj
L4vIqD0rwYw67ZON6IuVouCiK7lY2+x81tWg6oqFqU8RO8FYdCI0Coho9197xcWQcmFmdhDzFFgb
28J6KvM7ZLCFtfv67y+evYu/Pzt7QPdpkZVNeX3+W+XnTHtn0RMtFPgrMaVaBV9bW4Idffg808+5
yATaCUrV1ggmw1v2O3mpH/i+ueJ7xT0AxQ4UUs0e+QF9pJVdXFvlLNuG3DOzIB8Es/0D+O679thU
p47dyJZ60RqUcfpjn14Sf7f0U+FTA9d9nWGNpCPAjKQgltx1VQANBI+FXmd/y9Ye5muvM3MW13gj
B84yjlqrofth9ECqTVRDkDHdg9ywsPbC/uUa26+/5coFMGeOxOxMW68xhufTLvIMdI7dOr/PtTVl
qxV/Zc58iMXGsOsmM6H+WGqopDwAl22nK9fgf9lBU8cgvGUbEJ76eDATMGn3fYFwA/D6dSrAKWB2
V1EHHldW+U5o/RxjazPq0L4b11Aly4fzr+nZFQ8bqed9imxfpUNxX/X8WBktASC7NY9d6xbXRNey
XSbEmuFF3wKE1bRcimA7+4KOMYi8rBDkDFALDYx+c6jafH1Ilr4emDrxt208AD+hsFP0MQE0RLnX
jOsHt6L3HQBAXFa+gn/52tTSeQSm0YWYCmohn9Rjhs5pNAFku+84cb9zx64NqjojAUv6NRb+pVWB
exHgSXTGP6u5ZeipYBQTlMeY8/AVMYNcRHuDQjwlov8SZsAEhUVh8vkTUUmblBh7aCeH6W6b4p5p
p0FfMbF4DC5MzI5B7rRZVTJUEHnOv6kS1IHFsGJiccMuTMwusU6bkvTT4ywDt14EXVGAWpPUQy/g
Hw4BVH//Z7umtV7EF2jtsNwyUIdH7cFru2Dgb4m54isW9wsyyZh4AYEVKCw+2uAOr0g0gP+A9M9m
CXkW+vD1SV4uP1xYmEXJpLfNrO7gjLTunbAh0PgQlM27zB+zmG/1lAaxIpsKLBKGqrZG3m7XncPS
dSIXv2EWMqcOV2NNuZsEnS+ahZsSU/XoGa58sGmzPgXLv2b+PAMuPlhjJANhoG3zu0RuC8fxeZ/c
AGcZDOW7nouVT/d5anx6VVyYmwVKxyg7R7PgJLoyTD2zh1S3o3aa+WIJJ+jsYiN0GtjumPrQV9jH
tbP2Axa3FYRDQClCewfkQx8PDxkdHRhPXDYSMshQ+LkOLVXMHMhNbz/BLzrJqUiekvAk23uI12Aj
xjViqsUtv/gJsztCm3qQgHghpew1z2o8h+t+AzxQBaXStXbI2nKnf3/xedsRBGo8AliuAaMX4dhq
Lbyu+Rp0d9nM30g2+6yt1akOlKEIoU28seMbvXO9bM23fD48kLS7nJScNvZyMbHLctABAl2NIAZ5
BEc82dUmDxE7lTe4zxRMB3ybr73YPvmbySxFlJ4wQSAEmt3EKNeLlugA4sk83NkJeIf0/1wXmUxg
Jnnq+8LMvGsloYmM2U48ZLRx8GL7rtCOyVpR87NX+2OEmqDUtIE5nVfH6rjXqlGHkTEH0fqx0O6V
fldKv0h3MRCUxAdjo1lueg0IgXYlAH3KyWe2Z2fehbyrJlGa8VEWf5TcYZ6JXT2DDRmwZDpCvzLp
7w1Rv2bmmlLup9g3Mz27AqKQ8Ti44I9Wbb5JeumjO8wd311TRVw8JiD8cQFRw0zDnPknlUQbXFFj
jrf5XiWZZ7QrvuvTJZsWcmFglidAxCsF2TvIALQewilVse2d+6bt/a+D36IVqNqAW2NSx5uza6Id
yKrIxTL0/MiybxZYTJr7/5uJ6Ytd3ONQVxgb1EAhxsRPtCmke11r3742sfjRL1YxcxV25PS2IiD6
yaPkULf1VZjek9Lxw8FaCaBr+zXPFYSWDK7CftX84Eq0ruRuoCtDqkuka5hH+vtRZi4IKQCYrR0A
xYeuZ7vSas5mjra23UXDIetNaycs+kY6IJUBhK4COkAw0TaTB+ULIBRcunISV3Z3/sJGB8iUgDCi
Z6G3xzCPzhaLvxEC6jBdBv/yIRGqMd7oQllhFq9Di/WhAN7bH/XH2tpB2N2rsju1psi3+BWdCSGJ
zjoB19HHI2mGtI4jA6KpzO22GgWCaeLUXylNL3oI8NiBUwOD4Z9yD0d2SRjXcMCdpTztJTfWItXS
d4FwKHpzQEETx5mtQssI41k7zb2H8aHkEoIL6Js5GuTO3ZVjvxiMkYMbEMzFqI4zjyaJlCKtIuyY
+UZBQxZ6ifdubhKIWMab/F1bgcdP9/VDmgrfZ0HLHQ8LcHd9EgmxFWQ83YkbTFYH3bjO+5OIb7Xq
PkrXcv8JKfTREliNwGBBwVgzMXjN9lBwt4awAsj/SHLvlK+1vKsgDjpKX2g+RlV7SAPY4f7rQ/55
dbAJxjAsDGoy4IL4ePpYHLYRAKjg6Jfa0bTDoLHBOw1+89o0DyZZsfb5rH+0NvNYTlh22RgjFqfa
Y48+fh4f9CZeCSOfj+JHI7NtNGmlbLBNg4RHL72qKb3EvbeHO7tZmXldXsyf+QW8LEBY83HrWs2h
tdNjMZ1+i8RJ8Cv6n8HB4FMAxdQ0IvHHxLTUi3DVhj1C/mSCpE+JfSA8yMZrUWxra+WQG58dBIj2
JookF+hGh8zpx1NXNhGzgNIvMi9kuqfVDznELdNNzO/y4VvcQsfoKh5f4A5rfU+z3219Hdu1x5od
c4+MvltQAu/IQ672TA+GuloJ3EvnFJhVc0oC8ISaIyFbg7Za3INyWc+OWbNtyKkERrb4ZWDi8esb
8ecRP7+GcCsuaNTAMAYezo+bDsLMUXMbJDsCOGzXfYxzDYlx4aHO6vHqynV/Kyu+sxy5zdI7Xbb7
fnAfMV8S6IT7LKo8aXZrDxC6dNguf5Tx8UcBFsA6dwTrjnFMNvz0YiDKBs0mfGl346bwav/0vTzQ
LQvkiSrvuQiMX/IYBZ1Xg1TTUxH+N4SK8tT4Fv9wqV1UTxFewAv3SeJIRjRPRkgDojfI95rB/TGu
9yQ1VsLxwglFZgiEL6ZLTfxnFo7TptETVGRxF5ziimrNhkH15utPv2gCUYwhTGIyeH7IRrc0yehS
mADM2zJidP7WYteCj5+EpiwTFOggg5xHexLZ4Fs1wLMB3feA9/o+L/VdlxSHonHvkTr60mjg5SGp
Y6+M7S6cIDAR4I2gY8oEmvaz/ct7F2kOBdEbmuDgqMiPMaSNpBE+fr2Hk3ed3R6YmTjeMQyFyfmZ
923AgigtF59JD5sXE1X0slCHsIA6U2hfu13nQYK10NRK03ZxcSD+B3B5ktSeT+YlncScyMSba5Xf
XHdr9c/pGpHDQljBRAOA2EzHmKw1d/dGiAyqmwjZXe2lD6+j+Kmpbpy1CuPSQi6tzDx+IVhRVnEI
dq3usXE7z3jTWbJyzBee4xDtu1jKLOirhmaJIeHs+9g+lC2EEqPIJb7dkXEHXb/Ms4rC9lPC40Cg
SncdEdSKuqRMz6FGtyop17hNllYNYCnyHogQQIVi9oOGqCxc6L+DkDjjRxwWPw3ldW6GK1nwQhDB
qxLIAheU7C56BR+daBSnVNQjWKq5sjYA6xyakQDQQkA08IMWa6/yz40lBu0oIFlxr6bX8/yu22Lg
KYunVTmd5zp36BKX4rm0H1X6XJF72ge0X0F2LR1SBkZlByoY09TVbCNF7yRmx/FaS+VDkR3afh9D
O8yma43OKVGb3/JLO7NETli5mSYK1CLMiO5iI75Lmrd2rAIXLEKpgYkP+us/u5Wp7I7qBphnQTM1
uxfSBc1404B6PqThfWKrfQfdUvD8BG3Gb/vOCvQRsjxFvvvaLJ3i6nyhKOxBRtOhYMuYNwcV02zQ
m08lnErRp1FhcNIcqgdMVEY/DRUn+9xNrnq3N48ijuPXNNLCLTcUJg44/qvKh13rhuxE7Gj8niQg
XoKa2/emL50blZlnWVaD55rhSSnkqQwizg7Iko461dptlZmdr7OSbRy3f+gtXYM4mP0chk69w7x2
tlImW/qi0EAEBYI9KUrOa0hW4UAFfJxKPE0N0fQ7U39yy1NYHQzhR2Cs+Xpfl60h1ZwEpag9v/BN
k8kiiVG6GIzfsQYq1d6rq209lbw341qJ01i69xQX/v9bm51Ws+zGLjZw78vqh10d7PZ61EAdHN92
7abWwW7JfEN7S5HB5vQ1K8pgxEu5dwMoiBTqyiq2VpwD4LEZceZMzJAwsuVoetteRl7tNe+85Ath
ESIO+AwovMyusN72zRiJyUmVbWAKtYnzW1rcf73/y0ZssF0w+F28az96Qu7mFVgs4CcSOqGO7L3j
FJ5MzO3XZpaSAYaCL5IpUF8a7iwZIGg1VEYGM8K9lc2VWd5F9Bn8R+h3/7LEe/P8tbmlVUFnyEJi
NSWj8xRntLukLuJ0or3u3wYjHwER7p6qnpUrVbHFdSGI4BNROFlrFkhsu6HCAXOCT+1DkjwM7BAm
Z6he1uOTzvd8+P4P6wKpMxpHqOB8agM0EM5LrGiax3fFWQj5LSxfxKri+9ItAXx1mqP9Q4My+1gN
pLv0cMDu1aW7zQbHa8rrmLi3qtplXf4PJ+PC2HxuIQQhYWtMFWVpV/so/K5wKMZkCDLCrxM+HMHo
cKq1dPPfNxLx38KpByjhU6G81USvZIbsG7OPIyhzR2dP6MrKFspToJG5MDKFlItHO8DbkJqeRAkb
lqKF+hob3khOeuwPBEPXG8M+0vIdYqJfL40sHf5Ls7Mz2RCnA6kTetPhHb2tD9Ux2jg0aIMxyA75
DnQvvRcFX9tc8uImMHXuJMnqYsT740rz0hZVbuIj5l3j0QiAmdibOEUYDSwjEGutvqUDOqWILiIU
xjznbM7M5SyN0xj5lA4Z0C3P7sLoPgOCMVkbIlzMkC1Cwe6N8gvIPmZ3QWNJXWqTqdo9jnoBONUG
qvRtCEm2p7jY2lUgs32lBfEf0pGVULygZY7+x1/rfxLLixPEupGFuoP83KrRzMl3UXmbZZ4pGvDi
3abOEFQN84TuHrX6Wo/OVehr0QANmcwrnQG6DMj+7ow11PHS4/jyR80+tu3UsUkn6Wepq6OLkQEI
ij58fZ6WjjDcN2o8aCl8pvvXTUGNMAZRcmYHgvs9+cbTFc+9ZmJ2Oa0eZXyUsCcen1Nt5F5kPzHr
P0/SIvG/XMf8KurSMmqVgXivhKIAdJL4sP96pxaoeyfpwz+K0lBTI/NQR/QhohGbsoQsRaEKWan2
2vbKy6IjQ9nTth5jw90P6W3Lg9xeK8FP2fYsK/6Qjc8WWEVgqHENPPLrVAFFADrwVs9/CIAanP8+
rodk/zLzn87lxWWojLiICwz9+5hpR46SkqDPFeTwqvOgdb/Ae+Z/vbVra5tO0IU9GaPm6tTY2bC5
RWEvVQAv4yv+d9rLaV2TyjmKJMCSzVnB83jSR5geo05BNnongh50nslKMFpwmR+MzI67QbRCgtsZ
mQOVN5m8ywUeJIJ5YThcV6W2+XrrlmLQB3Ozc9FpuUpaOwcqmrOf+Zh5RXevSBeQKH6HCrWXuk8S
kDxBf9R9nmzMhuyAQd6PJuSH7HblLbxw1T/8mNnB6eIOFUMday9JhNZQ6nXuNV1r8S9Fe1iB5iBG
BBfIZiOZd6V00JCsCQg8DCALIFRtbwxu1T8YUelWNsaNkJV9DVKpq0bkThDqyUptb/kz/8+P+DTy
FyrRE4I3iaSpJ8MryQ5J/VLXp1Uox/Km/rU0jwIg1k2A64dM6fAw8j7o670Sa6DmJSN4c4NXd7r6
n3g3R9XrynGhiG1F7k5rFEA9/FdV8JXjumTGxutzIo1HGjPPJ6iELFs5pdUGyJd1+5ypW8y0fH0l
1mzMDmHUDTWg0iNueXe2jcOYna1iLRZMez73xogFYPsG+BUl0Nk3wcPWVpmOyNxDTUOmr1DAJs1V
WN/zQXgGUGaNEXSYJaRizVcu9UrQIoHoKh4leDjM8yQStsrkHEVl56nfQUvsHmLNmccO5m5Hfdv0
Qu9Z90TrWythfMlJX9j9lCGROimohhMS6sxTWu5lxSvY2XzOV77f0s2a8FHARllT5jn9+8to0DZa
VCdYoEzb1zrWtnn06hTaTdQ9VkW3ciCXV/XX2JRvXxiLq5AJOqDJRZwrrh64fVcxyBuvLGnh8Ypv
9tfKLLdtRjOmKhbIspzqpMLvwoG4MJ56aD70WfrYoukcIan4+h4sZI+XRp2pL3KxtMROBqaHU/W8
FseutK958fq1hYXHyAcLs1tgUiNnULOFBGF1sOr7NPGY/S00fqbZKSlXrtzirbaIieANxq5PArCl
TIsUieR04/qggyY5KDWhKvP1gha/04WRWexGfoBmuQH3ZOK9k7qvaedR8x6jK1axGctkl5cr5fEF
gxAfRNnENSBB/YkaiITEENokbhE5+UtNfuUKKrMcQFHa+3nyxgR5juXjf17k1G8m8CF4MgNZ//Fc
mFrh8LjGYSy+9dd5kJ3z++RA/eT5azMLxw9m/ihrw09+4ndNimx0VAIzIN8DUKmAyuHKkfg838RQ
oEF5Bi1qQHw/1e0YVOkgboQ/HR/MUwWSwU14VjsmvPABBNXb8fmXHegv0T8s7NLqzGWAB35C5EAY
gUevjf3UrrE/LG3c5d+fOQtL63XKTfz90sgOlkz3Vb2ycQt36XLf5qK8eH+7GkbRwCeSKeTcBabe
j4Ievv7+C24cJBXoSU7QGqhV0I/HjGelXmbMxossfydmDHA1mj7aRssPxRq9yOJ6LkxNO3rh6VCE
Yb3MGUg/0ACwm12knhu5Ev6mrzqL+B+WM7s1ld6iiyzgf6zR/C5L7bbSzH1Mipu00wOho+tP1vQy
F7pZDD1Dh1AkukiW5sWeUTMdhpLI1E16JxhQLVqPqxYvl3ctexhDn+u7Rnz7+rN93kvYNMCphO82
9dJm0bfoNV2CMhsB0djYSeU52QAk1NvXRj4fcRgBFzqKZy4Kx3QWOKTCbW5MECPrwE/I5zJaA298
/lofDcwc+djYhcooDFgtBUzNQIvFPvSK753Q9hMyeHm0xtH9OZP4aHJ23k0RA680CSfGePukQ+jF
aFyV4nE1P1rbvNlpT5sM9CI6g39IX3rtrVnzDgvAl48rmR31sGjHkfQ4Aqno9M2gmueilSDHT9rf
btcc3Dwat+jAYtY35QJ1D6L8aJTgXRJgSjCj6KEk5g8TrGA+qbPToMBtzweN7ToXs4sYW8ufea6Z
vqwNUKLmDTKu7HtkNtM/uNexMK/SNDwPNTlmDgDyhtFaoIkp2bbPDMsvShOP2jDRV3zi5xF4hlWj
qgqEyJTZz7nYeuWGaRMjmESgvSm83jfu4tvkNOzrbXk6l42fnJOd/mBesa11re/NFXe5eO8uzE8n
+sKHlegxoNCKr6qp2I9oG0jrTuVrna4FbPHHVc6CS6b3sodQCrpQGd4teChUR1vddtqNmRwMJPPi
HSQsnqNd2drZzoKyXEG9fb1MlHk/LjNSaRKnFS4mJEVFnW7sZuuE5uZr97JQIZhWCdJotNpQI5hP
WLQJj6tO4ltWABS5HvkenbKrPHvAkQqczSpUbPFGXpibXMPFt2u70OVq8ja2DD3eohy8JraGN+Wn
+PNxSTO/3FZ9ZchcS/2shQRhZWnvordrtL+6B4dLiCe5BHgzEFtuyDCUnmZhyls1feyBF/TeLZpy
39GxvkMedQMxCRwvBJZAgSdY2DLeQOAm+tYV4KalY2Z6kMH4XVmy2fB8uJZdesWpedtxdl9TSN5o
Y11sNAO9cksXB9ICZAGJPTi70XoFaA0ONk+f3JFuQBLTborKeq9MRQPh1hM2OW89CgB5lvDzEDW2
Z6X6DeH6b12l98IodXgQQbeVqacesJgCpM0U+Mi0p56jWBv08fjDaYHFMyPzm+XWLBBN/Y7G0x67
bvv9oIozKM+LQKPW08QeDuppVZ97jT2YBVrQXEXUQ30wxywaLQKlk6NmGo+pLN9MNmbPcVi1vmnW
wmNUvJq1EQZ6z5srFRVdkJvxuMll/mAJlXpG2vSBAXIsP45EERCe3NaWOUDRMLFvRi7UfdQ0Ymc4
o9q1oxzxdFHqp2jHyJdhU3l5oue4AAxT8RrXt4VCScvW8n7L4AO8WsToilfRuDNgzO9kEYPxkmZ7
1KATjEGC0CEW4e9QK26LErN0OUX/gRn1WeXkp2rHBlAXY9hSCzygdlo+l1n+kOpq8AtI8TiYBpUH
lYv4TkAFTnmh1Hc1x+uD0uRW9JZzFCJJNmkYhzuOZrWILM3LwMT/FkFR2dPSVtw4LYD0XlhXpSe0
VmzTMY2CQUbkUKQRWm5m0kPuzQQgpqyssw4ZO8+umenRgVY+U1iFkQH0VBWT1zPNENjkdPRkO7zT
0XgZslzdijoWB0cM58q18Ldpdj+wtH3u4tbajsJh+7Sg1Q7kJWe71aGiR3ruUSiyQcAaw2LVaP8w
eq09tEb6ZHFmBsboovLb4ILkozP4ulRXJM2NY+zYz2bR3WXtcMtTq/XKVB0MrX3sCqPfYnuzLdSj
dYGiRzY8Rnbe78YEOxIbGdR37GL0HTRyA4MAOj6C8QODlYMGcEx/P3QtCSq7ORM2ZVNNyAOekRjM
BIIek47fWQMZ98ZI7K2etJiED63Yr7TM9qdinS8xCAJlXdvadJXKrurGqHe5Bp0+Lanj5zZV51Iq
Y6vT+GfLs3BfZkmD7oMQ9x1mRt5sA1LzGnO/dbr1KioAv6GkC875NgWaRwKUOITRz9I1eOQVeTfk
AQNPGm4Gc31FKeDVsuQHoxoMLzLL25HL4aQP8V1bNycLlbGNlnEMpoC+ENDQUMOmxtXVEKsuAIfz
u47v7EUhk4EbuwczMSMfn2afKYykJQX5FjE7Ooqx/d2Bx/HaHCz4rsZVwrcyBe65Vo9CzDQADRQM
4CWwNkNvPwCn9wzCH7BODWBUydCk3zrYGC+y3Pt+jOWhGqt7YHke8Z0OsSMoRnSsfW619Xm0xLjt
k7E5y1hP78EaBKaSUBtjL2w058wxzvIQ07DZFkbNTxVzC7Tlc9dvB8TKsQcW26ieY16Lsya5flXw
PvqlBtEdO7uXQRPrgHS0OgtoigQwMZ03wCWUL8lY+lkc3ogG3M899HuQe5IeIJiw39mjhlRU4p6E
3Ix3+A5vndWPPxI7/ekyXqC5mN1EsQPus8GOr1oTXPeD6f4eBblFgZxtmglKl+AZvjEnJbluMOPv
RVfdUto1Z91N4gNTFXmMDKr5OZEU8YKMR9VVNtrFg3PVR+zQGQ3fSKPU/K7hxVZTveUlNiTOiF6B
mcSO7iJJUMuPXOh+Q7jknTArxsN0uJlYRTfAzIDnP4yAnImG7A5yQibaw0MdhIaRBYVsdK+U0ZuQ
bNvZkAI2UxhJaEGObs6Sc8dFFMRFrTYOMGh43/AHUEBLT1XaXcYAGHDa6nsHpo1vPHQAksgrBy19
4tzSOCEbNc1MjyKMweU9PqStQ6ABQEt/cAyMp1j1sZN2fkfxoL7SRDmgb1a8sH6MNnFd/y5rutWb
YpOSzNjQmGlez8hZkcaBlncDPnip6b5kceXTovkOI4aPyslTCtHv3dhghFJLs3LHndDdx6Hd/zCj
OPKV5pQPxK6NLavi9EpaoeuNxfCtJsmzbcn3ONJOTJj62R2jR7R3dQy2t2c51g1SY6G0Y8WZNQ2y
KVSUpfLMPHwYBml4eRfv2iy60zsG6uOc7BrVTbOboCbutUHsbZ5Hx3wkD4rYvZcI2A0HsitFowW1
HLnH3eRX3wNkwlrL9NxMO+gOpiMxifzMuA30ddueQP+YHppmFF6Nhe+tvvtNtHSrcXmC/96PXGMn
4A/jbYRmqBfyY6PpxklITByFBXGDyqxBOVDZ9p4DbvZauOEZo98/G8vp7mTD7mRmRX6EkKd50hjq
cxrH496yuXlq9CgKEj2tIC2f0RZyTRUX22rIb6Fy/tOqDBLYWc0Og2WqBzctjk4V/jBAVzIJu/0y
USvZduF4tgYcP8wOPdGuxQx0bvT7qlJq28Zls9UyOhFUt+EG8oHGdkzUTRIWyRVm7Z5QhpNbQ2mY
buqYe4oTEFPqKlJ+rppbxga8BxAAdnkura1B+YnohX7OOO50mjQxpHgrsOBpFDPuGs/lTrHoumXd
ySowbyNMYBYD+744NDlIGJy27B/yAjEpZ/TUtZAdyaKK/IbGaOH3LU/OPCyvCK9r6GcoBqmAzvKs
oUv3pYoHv2X9Y1818sjxT17JDMwXhFX5O9HS5Ll2i86zez0PWglJ0LRxUXWBU/WTJEquYuaUt7Io
EP4QGfa20/CD6mICzbjwd+fqjR9Xybkt0TET6KP3uMbeUFDjiBm2B0OhCuEAcxLWIX3lJCquaR8d
ke2oTdaF/YaYo72xQ6Ft2qFMr+pEQ23MiAb3EHYy85xapbcNqkLgQLTIr8YMGdATrRR+a+XZptA1
C+zlHA112tm+mVg5lFiAjAwLGZ36lkWBm7JoUw7giElyVPlyYLf8oqFpYKHtchhCUL0iaxKAZmiG
X5sV37kNHH3KpI//qzyiFPFihiBxbhNVbZoyfqwrfPA+o8nGSVp3U3Rd7tUsvIK6/BEOtTqYvXnX
A6G1sTOj3IMR5aeTEx0Nf0AmRcSeGwVhKgmxj6BTGdsbvT16bu5YqPQnynNC6PPxVJ6l1JrYI4U1
gsHKjnDaxmM/lPcg1m8gCAe0gCvdeMeF0e1cF9+s7bThdXAK09esAdKrU06irOKGYKjAK4ak90RD
6VEY6EERmr/VMgTeP9Ju48J5loV2QMgBgAXoq+s/yX+TQuldstTcc0rqW16PVyx0XgCNfeJ19MSH
DmAwTDqhNqIQyzHWF4YRJgdoeR/nYQ5F1mFA4pZXB5dVYovwHW5r1OARpcv7iunX9WDdy1Gew9Q4
kLw6iSG9NnuHBKMzps/SjIo9G5r+BNXCfCPQz9lXbhN5Q8Jc0HdXNy01j1at3dgG159CKW6QgstD
Qrm6phjBo2U5Ip9iHJsNdjqr7g96NuFDbaQPJdreTsvPVluWHpcY5yAt1KhDPh7QMki9Po4e4Xlk
gPmj75SCi4LKOjpKt31oMT0RNHgUnOooGSG5qUB7F7tIf+DZ/DpL0qNOlBU46agF01d4N4jaJYkB
xZlisKMT14dua2fwr4ALW+85xdhSavYcQxjgXCm05g0n1NzoErmxarorpwAajbjqOyLXO8LyNeuB
eSqYxnEXrCwIm/63rJ03WdIfI6rbXhI5JwESzL2bpDcaF8kmEukdU1YPnR0yBINC5TvR+YOuVxC9
a2Ok1ZS7pyRsXmvlxIELAgihQyU1iVTilaV+rkygqaoovSZjTe/A3ZJx42kg2rNuZA+aWfrghhwx
sJIcx/B71gLgpjWNDSpKbvvxqJIth1/oWsy8m0VRg6cEma1oWuIhU5cbJxY/4P37ADRgj8QoyYYN
bbIHMMfc5UZioRmfor6QA2iVWq66qZK8vunyBkl3B2EUvajFoexdfuZgxvaRJkdbWzOR4vVZtEmk
ngbu6FabtCrxLxRVgLoOCO9d2oFwtInAPq9DEx3vR+GTLIJ/FuQ4Kj5VoOvbsG1OdplxZL7lnjtK
+k5T435ZDCMzPXhmy675f6R9V2/kuNbtLyKgLPFVoZJdLuf0IrjttjJFicq//i4ZOF9XqXRL6J45
LwP0md5FimFz7xXezUYV19DOy72sBPOeFc1BG4LidyX52raNqgfkMAq8U2HokcrjHiiT4IXz4UFF
RezXkOHaxf14rylNjb5eRTFQzjUHSKibRmnLj6bJcIy3dYdkSDAvVnwIMaj8K/Y7buD69GNP70j8
2MeKtBmvQLyFZLsepCsjKQ5+x5ibFAZOyno8r2A32dt1qLOvLDLoqs9y8QLl83gVVdm4ZnP8LKsG
gVDaNW0WXEk+Kmh6L6BDm4NlSPD7W+Hbfalv4lhDYhhYX3GOZB2eTpsqgZZfq+mfup/fpEp40GiM
ml+m7HnIHjKYsd93cfSQmUO7iStcDr3QnrJeFU7i95uwJ09xSK4GZfgIhbiuS95cDaKq7SYIH806
+j2KMIF8y6iDa7zyGqmv3CRgwU1rlngMqRF8k0shX/FODeBKSHoQSazoGmyyxkUu+GX2KAy0eYNL
n/fBVY4Fb5sRTAtV/bEC4QYP0KZx/Q7zFzRas8LjVUfdHJL+Q5dbdus3332a3XedJQFAQp8omvqP
Q8keLleklipEk+peF4LFM6RohsRwKujuTWXh758tPh9VoCZlPdDmpTo1IZZiAZDWazZlz2F1H7eP
l4cxgzYaq1CwZ5VA2IMi16TIDV5Fppao4Do0e/ObrVy4g36IunWnuxXbBf6zBDhqtsZZigqUa+bX
Ivxr2hl+wdg3MIDYV0BOPK21tZnRgOaGMnsf7rn5ZvZeTJZwl+NsnfZ6TmNMugd1AskKwhCjMJwe
KXKoe6juuyS/EfFjld8ESyJBM/BTdGJHhiVaIqC+T+fV4EXBezgTO+qDcSdvw8ZW7sTvDEC/bfxc
oYt5WH/TN2RxLnFN9+8/qgF6pKWhSgaJuKkDAKlCHmojCj3obRV1r7W1kz4KFM6eUVq5FrDZ3nXf
nVj9Q5PmJO5kU6g8Ba+gR1w63KbSQwymR+iGcCrRjVWZO5dHOf5lk296EmyyQ8YV7Q8lSsKkXSXt
XVCtqBSsZFTYKWDaeb3EXZxr3hmwZDJlMD9hMjztf+ayFUNbpYWKh1w+htab0F8DOtzpUJJuoW6Y
aEDHcc3W8oU9enYUQHRLVSQDwhD4nsBKnG4QnTBD7RnUmVgL3gcSLK+XDXvwf1+ez7NCvq7AvBDt
STDlocA35WYGZZapNYMnhRzVrmI+R7Bi8ZccHWbGgiCgDYDYCuTHlB1chFEeS2abOZ3YaunbkEMM
amUU68tDOTucMRRIYeNbwcgURYbJodYMKPYJgsPT191YWkvW33+Rk79/jH/UHoBsJ16B4ZjlIZO2
YRz/0OFJABvkeKtIWbC9PJq5OVNUqBiopmFJUBA6jVYSosHRA3RWQ9rn5jXNvqLoXguW8MjjMjrZ
T+OkwSUCPD1Zls5Y1XUvMTQEY+yn4Zb4Tp/ftP67X9vEf748ntlAFvhFsCbBu3CqDaAMAO12ETpW
lQSZ8mDL0mClVy4BU65ZXQ41O3VHoSbnfkujKNMy3G4qeac6FkPN3ZK1QPIu+cicnw7j9GHqQOEA
K/bMRy/JlRKAchl9MNQZOgne22h+PPg5t5vBkcJV09uRtrDOzykWk6Dj+I8WoqZFxEoNnIE68N0r
Ketf4F3TrfSY1LhO63DDifHAuZ7aehheSYMaPeg12HZtq1te0xOycCaf9+nwg1B8w2GFTh2gQpO1
2hkQluEDGsXad5W+CsVE8vDU948hf6ks5MXMRlsixuv48neeW1LHYSffGZmNb+ktWDO+1LsoQ+El
164tIa9HD81Yi//hqDwONzlfih5vdgKgNty763XSSnbGhQv5ePfyqM6RoZPZnJwzUco0M5IrdD3z
NSlha+r5/R5l3bJbByBT9tm6lPDGLm3OP30LDaO74d2P8Fr/dfmHzF0Nx+Md//xomcV1U6HMk2YO
2K14K3DjC2hcaMB1KPVcjjT/ISHghF6IBfPyyaWe5LLB4shHBmH5dh7ukk0beArdK8PXfwpkTtrW
rCRlzCos1Fx+R3ej99Fw7V46+eA3C5HOcs/xI4KLg9oVkluQHU8nj/S1XiH9hNC/+NXr6wHeBlmI
WYSedR2tM012in86jJAyKMh6QYGC8u1pzLI22hI9nMyxRG9r7DoGwgmdi+YqrVZt7+RiXy6JIJ2l
Y+MwFag/UwmavhASPg1ZWKDqKwomlNADEho0eB3au5G2kbV1usidn12RYJLDJxiYJjqFPEIWXEiR
1aBBj955WNmjHV4P9vrlRTI7JghiQLkMhvbaVAkgM9FBHAjFsVKiQatsUJ4PVFgY4ExHKaisHy+H
m10pR+Em6TPVS7NpYB/nxMo38a9rAMQGN2gkmKFZqNqiFOpeDjh/XGvgj496AMhpJxtbiTMDajBj
Dp2Zv/KBeiIR6xCdC9GnX6g5OW1MbEHlzQA5dHVo3y7Hn7ueUeiCoiyWDMjGk63RJIkoMoaUo+81
eR8MJgWlbHRgQyerdYKKQOrkv0XUTlepzCsaZVWK8wVA9076UNib2boGf7gcZvxrprkURI9G+QgJ
MOAp5k6jPao9IfKOJryu2o+m/VuU8bjZjv7+yUrhMAKwUEXGxAH5gyaH+pDWsfGqw5N4L9WKvw3j
TnGyWhRbOZKThc82t/mA0NXRvpCRw02Z20qmirgfcEgP+WOFRCJvuJcEH5encO4mOA4y+VKRiDQO
KAWCaAHzrDZ/LIws9UR4U7btE+R9L4dbGtNkJ/DWCCJdwoHCRDryw32AJWMZlCrSBQuL42d+zlYH
npGjFB4W/TQBVptk0MrxOm1wbK2LVmoeUa2M9r0f95+KJpI1eqgVetVAxzEewHC8KoAPgH8gCnvR
HSQwDnHtF3aUWPBhZCYqjEJ+zRlKmDLtTIerxTPKfNquUsEslCFI8dChueq2Shg8BVSoLmxeewfi
Q9pmYAmkGUg02tG12ZoxqGPLif9oDP3wVBux78kt6iboC1fQ7G2qK7SRxFau0Qmu4hoOmrQmpdur
qf42Xg9OWYEUSktccGWlGm6WGmjbthGFwxkhAs4DJqChmk+LDZdL/bEcRZQjKBu7RUqTD6I0Glg+
0oMa0MStuehXqPi+Sm1YrGG9suSufXb+4FIGJwXYWEhV4QScXJOJkbUNutE5NC2gKxu+DmjehmKw
+ZIq63miPkYCRBtpAP4FverTcydPm67LGoM5rEKdfZtqpZMD8kQYFDQOJSRL0rXR4WniwGG1+Wvp
AwS3IJ6DE1YGEGp6jZFQSLEuwNdt0DYMmbmyZGGDO7i9vIXmduyoUAE7BBgWnMm8UCZlSg3VI0en
1VXSSXZY5BvUkzdmbLkZKiSXw519PJyBUPgAwhM0t/OPRw1oHfXj5RGrv61yZ4IYOGwWachz54Km
jtxZlPGAfB0HfZT6ogcsR3QkOxji3gp2irUGUffyQM4hnONIRoVU4H9+zoTTGG2Mp2lYja+4QxV6
0U7xLDeCXLVdrftVdGt5snd3OeRcYnMccfpe6jSdwHckcxJ09+PyoaZbAIRCbR20N9pSLfQcfvwz
vlEBFxBO5GqTOcR2SNvh57byEKXZAD7laHbn3RpO7Mqr+i5cZVtYQ4GCNgROvIu36GB4dNXY0q67
Gly2hueM+xBf8TsgbxYygnMW+PjrkH0YFIUCGWSk09kHZrUvU3QzHUyFdE8etCd0o7fZ42e2Nkbs
5+WZn9skx9EmL/aIyR16OkD2oIR0C73HDTffG5Y+DvUbU5vN5WDa7HcGE0mD0QIUaqYHnNBKtBbb
H+ZkbN7oxnVRw42Y0TR2IMj6W36EMxcQOSrpurWv9fAWJNUqM3u60qNUXxGrTF3U7Utb8VXpYDQ1
geg/2qhSqFqgADXltmDswBT+VJEic9vOt4BmtPEfZMzRYzz/0aKDr0eXqF4ZGKEnadUAZYVSdUIq
nsUIjdDCEjNRdRZkUwHKrntTWkHnu4R1qHTfSsx0EiCzPoHVE6u2A35DMCC8ur5cWgnngPFxJRzN
1mRXhMFg5QywUCd6fi+cYdu58guEIfe3vbseNp8f0IZobtjaWAWry99pdg1i+6swDFcg8zN9zjDI
guA1mgCqnphgO/OR5R1fxyicyPJL3gCum9YOmNgv5eCvYA2/1ZXXhZ8wt1Rwbht4FkIEAFrVp9ug
kAeYqpr4CQY++QHXVPE7/YbAk/eom/ZL4wUPWWOLLd02QCosiHXMHbKwg8HpoI2iitOqMM9EWpVD
hONIL3p4Cqahiyu/t1Nr6cUxO8qjSJOsslRUP5WGGlQv5ZqzTcG8zuC2HrkAMlji+/KcKuOCmSZ6
xznsJL/odc4MK2oyB/3RwstttH9eg1/7eJXbW8CG0PxWHdDAmaPddA66JF9svUTamp/aP7n6ZE3L
is9NMRZUgAl0SXGnqutAXhIHmw9iwssFFCAFBdDTtaMiUW9ahnGa2oaq7yyzLWPJNGguxlhdhb8C
tM4gv3kaI6cdUToDMfqGAXij7YRqXuflEvNsLqswTBO9MyxDCdWT0zBaK8zQ4C3uYv6otU5keRbf
K+nC/Tv3PjQhoSSpEBkcBbBOo+gDPKf9Ct3BCIBAX5aB6d8srL1xbU3X3nGIyUrXQepWAwMhBuDG
V+F17ihbPCeu2hWY5C6zLTd0Ky8Hdgvwi23gWN7CG3VpjOMHPcqcjLItdOBLwO9t47UcVBtI318e
42wE8PXxtWQT7evJsqNBQeJ6jGBFz2F+Yyw6S84tBui8/y/AT83/aAiwis1zrQSar1HQxtxBRjAg
nwl8Sv7TOH6qNEdhVAj/Q0wMnbcwetKY7mSLm2d2IOgdoWgwEoWnhZZctIpvZNg8hs9t4MXsLiB7
BdpLtZw+XR7MeSMErw0DGSvEwcYOz/Qw6LI4wuWM2gdaPK8dU9YVAGgl7ZHbZduuzp2s0zcyUImM
L5y3s6OEijJonejEnFVd6t6KkrRHCZJJNwVKjmNHFpDBlIbu5THOLryjQOMtc/TB8kg0KSYagpZl
6hnirSRL2qBzaSJepP83lMnSVvI05kUOwLqV7AjU+aUxGwBjj3+KpVtq9vlxFGtKHs551uRWh9EI
3c6+LZSnv6nNr4RqV7AKfCd74yFx/+VeOg46uRp9UTU07uHiojUfNOvvTGbBuOEfWucG2ghIayjE
gZDgn34ofWDodg4KRHpli3ryAJQQ2BLyptCAHitaIDgvL4xz2AdSSAqjIVnSLBRVp736zCcVmFFI
uPt13zvCE7/Nq9BND/UKmjb7t+Ir+f2i2MkDd60FOvPsZzwOPVmUFpfUETiWOrnNv0rgdIUd/E6e
1tZr/gXY5H2VeNb95eEaMxvBguA1CPtQNUMpZbJMO7mKCpTPUwe8o2yVGbEBt5ag/yAttA/hTBTI
Hs7n8Eb3lfzAG7PdVaQnm7KXqwPSCRVKIHp36PNGdgOfaTsS+2THLWlEG8kQCe1ifQ8SjNrYVtVJ
q5GSd0cpkJ4Wi8ALAj5txwjluyakvy1/UECja7UrQ4ZsWA1VhK0MxfMNtRrj2RTwzCNx77eOmpIa
iDBL2Mi6a69R80NeFqnXkibbYjyPaosquBl3xh10OesDhPkghCEFkgGYK/kcRJva+cC4F3H6HSfp
KBeUwGxygDQtGhF+ddAEi0sksxVqzHIK1FyQ/KqRiIU2GvCPGo4OO445AeQSpLu/hVPh+AXqAfVf
LEDIKEyWfJ9FaaMTC/KgrW5bgExGSb7rTX9BGGr8sifpBWxDZBS4DaTroIdMC1pEp4GWaSjPlsYA
LK0XAC2SB1tDsc12wzUvW1prZ5k7Aio68NgAQqAdM30itTrFvTLKM2nMK3XX92+b5DAYIIvEu5A7
lxf2z5U7HR6e6aM2yXiNTfuQhYnGR1dAm3lEZ/v1mqM2EVe/2+JTsT7y+hp5h2NkW1PaXg48N63j
t0P3E5WSsxpaL8K2zyukAoLGTt69lfUTAVat8Wii2HVwLfvdwpF1HlGBUQoOSRX+mNpZDTRPE0nx
rUI4RbRl3OXarTWSNR3NtAuxs6TbywOcSQ9O4ymnR3KCNnnaaKVw6h3g2Kg93Evb/lOyjRv49V2O
db5kULMb1exxFqPsOYXBtSKANApQ/k4r7UUFTmOKIyC46+UP0NpZvbAjzrIPlO6Oo03OXzCKQm4G
qHsMbbSOq/S5TVVwumrUs83N5YEthRq/6VH+AZ1+M8sSuD4aSo3NsGkU3Qn5jS8vbYPxY5xug5Mx
aZOiAI16WU5TzGBsDmDWogBjMDdEvzXJwfEyZbfuX/o8c2jX7FVhrQCqX/gJ43F16RdM8oQQcr6F
VXQFDMmtx0gBHlmpG+GYki+t/mVSTbhbWqiSoxJzOqlBXhCUMIPSkWS+KxloOtBGjCA/HqsewA90
oeYx/w3/hJsslwKMZCJkJKvcUtsDWjHSdWd1XzjdP5RELIztB/F2Po1/ok1WTI0eCLZCBW3JxA4d
dm3smKutYTFVbQf7Ntrq+8p7k66YfRu6hlu/fptbIN2v2xXY/HZrw5nRMf9WOOBnv/zvJ+F9czrf
nRIrMpypmSOB+FyQ5k4xhjVr2iXc5lmOMsZB6jNiNoFJMibfVS2IkodZi4duCWaDotiG/n555Zwl
65MIk09ZgXCXULPHjZ/u0uQxCHAbehJxyfAva+ZoKJOvmGF2GFMESqso6IRAdXXoAqoduGgLu27m
/juZtCk8pvTbhkcNiK6l1DzTUrG7tL8ho2mnDKokaBJ+IuAO/E4zAcqPsaSdcY58Op1Sc7LtldyC
XgD6gg4Ece4tp3OzvXxlbC20RPxrRHZkL9zVV8PC7TR+qbNt8meCzcnlJFspa0CsLp0i2ZgQZUCR
hLyibI16EOP/bdVMa0BBZSYMeQY6GtIdbWQ7TCvPL8GqMcBSWrgw5KWBjZvk6MZgGuNcDgYkLftu
Fd3rm2AjHKBwgVh2IjRjyFO21a4ENNLWdfYv1/DRpE4yUk1vk6SFhbVTD49C4NLnuZMUHUi0PQQI
1qHycHk7zp6sR/HGPz8aK9i0gVT0PkOrU98a6S89gZgAdBTDYUmrdX7jw2kTKQ3Men5O3aNIXFR6
OeTo2qrti5njEzZPKd6URbYFt+zyoGbvQWS9/ws1+YAdRB1EYCBUHce/DPCmJFbsM73YXg4zu07Q
poNXn4Su6jTvTTsZkiRdWIIJ3Y5kLHSsUx8ggrqPDgHJygfW4AUTpYW+sEJ/pK/Otp42bns8KSAT
OVklstJbSUsgc/kLLR75OntS7/tb6bVw35hjur0j26Ub7rSr1o4XpXrmR/0n9mTFjOWkRtVq5sDU
Z2Vq/DPVlD3Rs08FgL2exjYRysLtN3MrUVjEAT0Dr1mD/ijhHS0dmohB1bIYm5B9KRRpcOJd/pIz
C4aODxeKsgeQBz/zfRRA8rnc5vB7Qf1Xsn29fKtAsZbwZrkcBp4/c2fm0Yeb3K+R2rSxHyS4Kswq
9nrSbiN/EE7DUdYeILcKrzslvOKpUoH5FrV7qxaHuFX4o1oWB8lSQZe1cvAxpfZKgpgz2L1B8JUV
ke52utk/9BqDg4jJWt0xqNTslKDkD1lVmI9y3AeZW+lSv1XT/iB3eME0A3jZgd7U69zgv0hpgAAj
CuuDGSTe+kqJ7qfPhWkD1HcnylSi4DomumaDW0zumkynd3Toq+faB+kzb+P6IxZV9B3mjfoVmnlQ
2y2ruccjXrqdUpJNL8TbEMSQShkZlJkWB+C+dJob9gZ1gk56iHqfO0HtA4YZ6/h/BM0z89XKKZMa
t6iV1sq65GBAGnVDQaaHkh7wr72nVxWK9cA+up1EIFJimKHD6zq+KjPK3TjVQhcN7XBrZj4s7Iyy
XOt1Eq6jPnwMIpgLg/Pc7U2R+vsc/6wHqe8+h0A3QTjX8qtAE0+UVsazqI3PyJS/crOV7wnN5Qze
hcxf4fqVDk0+xF4UZOoOIjS53ZaZv44tiDsIWQ2vQguGNmXJ4fseSNlTbVrtOgC7dycNPdsQS3m2
uq46ACcCHr/q8zVRLJPYudy3tg7ulJf57BCarbLmsm7eaiQwHwjUyFye6u/tAHmhqB3IdRRX3RPa
g+C9xE1+TfDfb5qoN52+Qz84hSoQEpCCKQSUTxP64k3cxp++YpVXQ1tvE6WM3VKuhmst14ad2aTl
AcW75AbsLwCNAmyHLtReJFKtswaUt8iqolchU2CUmNaRT+hcQM7DrL5EnX0maQLSQsm0W7OTzAq8
o7DG74iCTUUo5IdS0tBVDEy8GwxQeOwKZaRrY7ha2KOQSoNnHz0R2Lbo8W0fWGIXi9y/V+Ih8qKo
j150mnYrgRRkVYLFtIMGogl9UvCmrJIbbzHxlde0K+RPyKoEXhyy66pj6VXqs9qF4ZjvgK+7hQ46
kEQsVOHYmanB77jWLK/uA/IKX5d43edJ8drnbcEgZpw0KM5R1RaKdNVFkNCQUI/dy3lpbcxIqrZg
cv5q1M5YZ3HLIckj0i2zssy347D6XYHi+h5ClrsNrTCwq8qKAJYwzVWi0eGbZHnpZIR3dhFkEagI
FmbOkmIVyDadeElXPbR1U4DzgUqf1NbcoTQs4ekFn5SyhPhJUQZg4UfDrUR5t+7r8nasabnwrxxA
KlNq9ZFCqd+TlRCmav1AHaWVTehtgK1Y+anqpXAs34o0e4HMtrGScqg317qgtkZRT9fhKaJnsC+z
avCnpRDSNBwaoHZC2XANmR/uVVymr2YWgK4HV/A7JpQnJhu/aA2vXF4E91Y4YBEAD3D5MJ05SnFW
/xAG0UaFuvBp5pJKoaQHrMGF1zwY6a3lf6PVD4EqqYUKwAOj5UK8mUzJAvJWhdUK+rYoq53GiyAL
mcKsL3d4ei+HL4TYVeuCeroQZuaugxAD+nNURgkPyP7TMDqppT7hUF3JIL51XxAYeVs8rteXJ+8c
RAELAIidI4GwgAk7yyDAxyW8jxSgd6Q17V4qc5dzz+h2xFxHya/BGFvtXXEPhN1C4JnPRoHyBYBr
TNDQ0D0dX9lrtQaPAOGQzeBy5Cr5DkoN0Bn6vC4etYNlw+Pk2nIkF+LeC2nTzBdE6J/6nYwZnuri
dZyUXJWQW1vFShQ3kBWwRSdjO75dHuM5hguWghJcMoDhwnc8M3OJReKnrQahDp0n7S8ew6XG8uXh
txSa5raqOxnU8DbxOsGhDhTW8WfbkseyiNt7eFrzu9FP+Ctru0OXp3wVGiisKNkg7/suDA7wF6Zb
2uUM7jqkBxgSJLrHKO70VaxlkhfGPg428N0MiVe5GyhKviM8kHcskj66tmye06EN3VxqfpMBglt+
ly/hN2enGQhKGSqqKqpAky+MPoYcByo0IKKsKA5hVHReKRNyywd6J7FKWUj25xYUQPFoH0nw/TgD
CCswj4LAlVo4ou4gDZTlvs1pveq5VlxbOCQhc6Ye8LAdr7BWWgg+N9bj4MpkNftY4VoJ7m5jZS8W
r5qNElmlZ9Bav/PRClrYPUvh1NNwIPonVqXKudNVyDOuQshwsGE3hAsv+7l0eISngOqOnjQ6c6dh
jKaRzNqCioE/vIUxoP+uIl4v75HZkRyFGF8ZRxm3EelI6huIB2ZJ46r0SqlNV+arXlp0Vhp/7OSt
RPFogMcuaMiAPkzeSkoXk8SS6XjgQJK28F7ZynqDpMsaqcOGfliP4rZ9Kd+X9Ofn5vA47DgBRwMU
IEASeF8LJ4fkY9TtDOU3Ut3Lkzi39I9jTL4TBMS6vgh0GCBXHylEI5i1bhovHLao/Y796JR8XQ44
8/Y7mcvJV6PMbwMe6DlK3ImdJ9uEPynyqw9xHC6/k0paqKzNhQNrCVgMGD2jTTcZH+krKGRRVJh6
vdmhmrfRG122SWE8wkXjWQ8i1wzMl8tDnPtuxzEnQ4QyuKU13CxBqgvXncRvYLsHYabg+XKYuU8H
UjfKrKifg0g+2cl1avUZlDqEU14DodVcxd/sOVpRbssLn2yuOgiAyZ9I2ulCbI04komCAZnBMGoY
unDe/FQBbqfme2+aoCnGq3RkvTIpvAdN4QZIhLVkPkmpD9uvbgen3hVPgvvL45/blce/arIr4eHm
F0OCJz0rdQjw3ER+YKvSHQlf/SVI9c9cTk8AHcbQ0PQG2uCMmQaJSGgTRRagXHtjHToxs41b6bZw
jc9iBUmmNR6jlwc3u4bQWKYQ6aAU7tSnU45mRedzlZZwWoKUmwl5qOJWjcjfF7ghJ/snyuTu0QPV
LylPUT2IK7S1ykA56CoWrZWbt6AXisfLg5o7sWG9B38cHKPnTewB5DOO9xySGtI6VRZvWv4iYFiK
esTC9TMXCZ8LVAXoK5xrUecmz/IoBusjIzdmi4rPAeQ3my7d3bPr4jjOZKsDVsUbBvMyR0qRJSTb
sgLqe5MYbqNsc1QvULVvxCrMV4lv+9Ac+/v5PI4+nhBHF4QKkUWJsDZ3Ut2D8bXD0t+V/NrDPfly
nLmd9ifOmeY0nhOsjiG651RQkWIh+o/xyhgIWDSroDYWBjW38o+DTVZ+mZWp7ENI11H1cpPG4bYT
X4nI3P82pMnKzwUTdV5hgRTdvg73bXUQ1lNB7oL+1+VAcyvRRH8TgjtIEc6b4lBGS2WVAHNc+Ogf
qTat8KHy9FbiS2Oau+uOQ00WY2OkaoRibwkf9uqhkSMn0oRX1Mp1rPYbFALcpNO8y6M7dxAZrc9H
c3noUuvw5p0cwi0pOqXmGF7OroTyrtDbjuxD6TrTPkGmVYd3M3pRsm1KXyxrQ6Ff293QeL3wI8ab
bno6A8iPni04F+dYFThllNBEx8eE1sLDoNy3zFhXMarYTeKo/YtFgw3xw0d98F0awWiiipy4jJ8u
/4rxErz0I8aFcLQZlWpAnS4zCyclPpyQBluFetPlELMf+Gic4z49CkEaQ8R1gnFWIvRykJRV9Ssy
lBW4DHYJ2zQYfK8uR5zLMY5ndrKkei1TutrHkspg+JeAp6yChIp60g7HXay89X+tVzMup6MRTk40
wAfbNi0xQiilQa7cgxhdaHIbRe7L45qDxcDgHm0XEOjHev0keULaFFA9wCkTaY3Nk0NW3Lb8rjK9
QCo9ER8avo+WZALmTrbjmJM0iqPSozYaBleWxgN0U4HKNfa8WlLjmT1xjoY22ZK1VpsxphAPyrzd
hiXzfNpu68bacFEuTeN4GJ8terzQNQvYd3gFTL6XnJhQv2+73DEq+qkpN4UhQYQ8ONB62IXh8EAC
awWkIWQc3ysIly98xNl9/yf6lEPDjZZQmja5gxYWyAOKsmu027AHfFzBawJCMCB/dreBRhw5uwnj
heTp/7OG/m/w+uSmYkNRF1CvzFHo+iTmm66vlGbTRU43wI2+Xoe63dH7hSGP99KFCdfHPz86AoJI
qmUWIGYothxKjWWPeqw7+Nt+UB2p3LXSU61g2zxxbQHwOr96/4x2smPiIc4gRzrWZFQU7/caHHsh
4rEwvNn1BNMcmB7JcJ+wJusJkqvwmRklGVIkpRW55lCERZ8wyd/MJLXLbpVQl/DrUFr4lnMZDmB5
/4tLJ+CYqo9hf+QjrmxslS6zFQhymmD6c+zPBRzC7DyiigCBC/zvjLwDpUtVJKkA1NwAKE+2HFVe
98rT5Ymcu4yAFIYYl4zrWZ4+e3PgblhWodLcJO89JPUFas2XI5ydMmijHquzTQ4zw1B6no5+wVnw
2qAnFAHrJDa8ubsc5mwgkzCTw6zMGVxd1FEEjq6tAJhCsfBSOPvykwCTa7vs4zwWvT5KR9wn/ndU
jn7nEgAbbOGsXAo0ubzDUlfDrAbbsYXTKvMUlCFSqKgEKm445lyetbM1Ng4KeGS0e9ECOIPFV2nY
SlDdAGhJbCXjiaY2yRZykdnvfxRikhnIDXD9+ehO1vJ7vfOC8fO7abe+PJC5KKDRwnYY+n+jLt/p
cZfC/6iKQshERGXk9gkEmRp0gYpEQJ0aPMnLwc7SK8yagjKHbIDdZEpThFCiNiNjEp0zLXVNdBHy
0oZvQ+pfATCXU3PhG80O7SjaZANZnWwAto9oglyjPNqZd371mi5RkpeiTPZPAmELP8HR7eTqYxe+
iQhnjQt80MLUzS3u46kbf8bRtVRAHECTWQadF/OJRG8VdSs4esvQBgdy7vJXmjsRjkNN9hG30kEN
VKztQFY9+KlC823JVHI2xCiaCLYgKIPTvmAAFpURMnD5FOSeVvTeL3Xoxmvs5BYfV9qfAD+ZxdF0
DU1Z5BwWsE6741vc5S8oE3jRagnyeZ6hTOJMMhSj4cAUSohjPsirZgM1kZVvs+d03S2wIM4LIZNI
yukCqEoGv90QkcCbhpiyo9toTRc2fep2li0Ohi0Wbuy5I27MEiS0AGEMOxWKaMBuj+oY3yhTYdbg
7yrqqekSCXZ296AlNIpFwHV5Su4oqdlVnEFkUJa/9fIBT5+sugrEws0w/5mOwkx2jyz7kZwOFcYS
wgVJjFLqsB+AdLUcAqTTwkCq+NatCpgQS1+4X2c37lHoyW4KWzZAOwkjzNnvqoQR8nWjXVt4fJXF
0+V9uxRpcmFAS5pUlEGFR4l9IAcqfLSNHu6GZFfmq8uhlNkNTNE/RAEQirzT6ikUGiGBIIGHZu1R
OarviUNuMge+lnvTK9xiC3i1hzvroXXZk3YduNa/nFFH8Se7IcJtVUO5BbPavSsoQtAliZnZhUmh
NIfWO55e0zxZQj+/k4Mctk/4VGa9MwzfThqUcdeXZ3IhzjQvVgv4dw1th/SLvPfKi98TewCxDeoZ
l+OcA6BxfmAfQwsXt6+M7Pj0/ChUiFtEEiQJinAfNpBc5F6XPZjR2qLrRPk2tD0A3pG6kIufYxjG
sDqcNC1JBT18etL7YSpytcPOE2nxaKGZsBFCXpnF8GrqABHVqUAHB48sN8h7ddeJ5smkEfwWeDUs
PK/mkg8MH/wK/Bz0TCdHdZrznCoMv2SUfGSqF8OTyUfixlELUa8S8/HyhM8dn8fhJis0MWKSRjpK
uXC8GNJ9jWaN8nE5xNza0aCMrwNZY6ETPBmRETdIeQOc0H7yLaASTTRXK7ywW1g6syNBjxkJoqWA
rzbetUd3qS4UuQ6KnxdC5yW8RcUzsJPu5R8GM6ofop0AFV1rMhhFiP9H2nc1x40szf4iRMCb14Yb
7+iGfEFQNPDe49ffbEV8KxCDGFzpaI9OLEUta9pVV1dlZXqBJtJG0/xXIHzzUE0a5K2wlOGbG8xo
P04DA5WJ8d0ByqGV/54jekqYA+N83h/KLTidbnpEuaAeRu/bDedCx4WpKkKAA4BHdZcgIcp0z/4Q
HMVGvgAnuSsA6ki5B0F9SkPoWoqgS8gyS2LRFVpLxlBAQqBmNnU1LLjtuQ0jyNj+lBYbrCiTOZa7
PKq0AsF+iZpX4hqBdhoCiFLL5/sTMDvJIzuTvV8OQV26ECHUA/YLICYiv4RLJKRLQ5m8W1pHSQoI
FOHdwmtrTvkuhv4jYgGDk9PN/cHMXXXgdQZ9horHHjoof25/t1UqPuhwkJP+JLIrBVCB+wZmZ2tk
gA51fL7U2tfyHgZq7hEypzHbEQiV3Lcx74dBMgJuTCQSUf75aaQDI54XOz44qmVwT6EH5AvtPeBu
IpW45zXIUO7Rc9qmG5ZfsDw7fdDsBMwI/afslOYk6dueBR8VcKbNS5pdtHoJPDLn1yFODyoViLjj
gpusTwXmWzaX8E5WpF/o9xSHvQrZQEjEaGD/dBce5bNrNTI2WStHKSXedZFjyNOvxN2Fzr51/uXw
jExMAkbI1DEK0yDvIxRo97ai6AEiT/d3w1ykOJ6ySaQooZrmQw0MU8YHKwVsDIr6LgLEiMODmzFf
2AFLczbZej003nq/BX9G8dqjHYJTzbZY2mWz7uDPpAmT6AYd8XERs1gXtCCAvBop1ENU7XC735+4
haFMVcF9RuQKh4cZlgV5CjRSGZL4S/1986sjgwtYBv06AMuTo9pxYt5yHjZAfMyLE8M95qmOfg2F
udwfzS2dE72ngBb4P0v07I48T+8WrFi7AQKIp/AdiqAQXSPylSet5e6EAxoUPviPTa0Lx3IjgtvR
cN6X3n/zfkkDBANRKZDk8uRKEqEP5Cg1tiKzArT/nYeaGwCWprYfdPWgdiRewnzNu4s/BvmfY0Zg
maUCA0dYCB+R8y5gVNol9y6RvyqqBW/xmy5imoYQWR4UkjJlLpjSSfCh0HWug5iTb1N49Ty/Rgk6
fgER7E2fRZOAx+d2Ae5ZaKcK6wooP6OFHuOqSzmAKRw518Fm+sKARMyuBHUdZYhZs3TY9QBWk6zM
/D2LkjqD6h2aIjSCByCj800GeUtQrUB9jntNVHklOepCa/gtsxx2zmhg0/MGoSv4CR7LNhxZiIFf
kgY1GhIeNHM4oCy+dh/ztWBCYas1PDPaa/bSxpk78CDLxJsCRwTX2cRLFlXip4mHmfXET8dZud6F
9yHLt7p/QmatcGiEwwkBbHWaHXVCPmRDIP6hsHocJFyW1XslHCDRu+BX5jYlqIf/szM5iF5fBoLs
uAiYcrPtj6ymV8pDmR5j12iXnmSzY/rzDpp2xLVVpPhpg8ipZk4+NEDjF9CQoRSkGffnbnZMf+xM
H5yQrdUCRcXLVgaksw0OYOJjuKeyNLP+3ApL6TF6idyctNHzYXqsgbHU+BghZ2c5tvSgnj1Q7gG4
52+yVR4QKNYrm+6dvYLf1yis+yOduxWAg/rv6TJx2KrTQ4AvhhsFvwXH2oW2y4t/SMZR8SNZQdkC
zYyTO3TQWIdPIEMHTMCu5oC1esj6haBg1hWjqiGA/wSAeDDS/fSMA0AdeRUqSDEfE6OBVCPJVv7T
YLeW/4kWDrRq3p+2OakueWyQ7tTR9VNFKlB4VBKss6KraNcQwLU8XTPdylDOroVonnLufy6xk91C
aqjzklWeA9+LjO6UyZ3DgiBV8yMt0tnzFVqee7Ds6s6p2KLBBtnb2AJdfL0VPhdGS3/qzQ4dWZ3s
UDCZsxAGhdUAqubYpBDpPgtv3aBDFhNVqoXTN7snR9Yme1IKWyg0g3VLl5+zBExYzYELft0f0ZKJ
idPKYlBfFzXqK5DP5gMFjYckiP8l4hIVPFbR8QnG1+m7RYD0l+BBch5ihBAk2cZUF/nyD+P4Y2Ka
ggP7eNbHPHppFOZNyW14XpAy3TcxF9KNRqFNdhwvswOyBDABetieW2nVsyYYPWcgPfu/GZpssrBL
FKaSYSiXUSxMe6LiINd7OA4lGMh9W7eoZXqONB4oeVDmAp82uYMhF+hWAk1zNB/cQ7YbrpyRVSR4
aEh7LU/iw0NtQNN5v0QvPTuZI7P04hm5Dajco6MOhHV6isaR0PMRySEYEg+BapdL74rZPT6yNfG7
EIMHtXAHW5Us6qjW67F/gdze/Ym8PyC05PwcEIckqCwHmMe+20MKAHxiYnVNEytpFsK22av/v9Fw
UzGjCvzwTN9iNGIKJXGXAyOxZNSKbDGssnBhzb4tAKzmQAEMhDCIE38OCgLbKHLUGBSC+MFSHiBn
STiXAN96MsnLS23sTNOUyapfYmeYLfbQrjWINiEfoE6zXFordV1G/VLYvSXlQ9waVXVSC9KU2wy9
HgD0uNmSTtTcPhnbnJy7gRF7V8pjBFXKCfUlHLtD5f51NyXO29jIZEqhZueXXt/DF/ZHqCMppekK
lsY9AnoSDSvXeby/LWfv57G9iYOXkK4H0zlurNzsjGabQTeWMv4q+ot7lHR2y156tKj+w8U1Nkpn
enS6OYDl27RG2AhNcKOudlBbjXJhIWKbi02R0VOpkgk0DKa1zRjz3ChU78p5G4zgiJA+Ja61RAk5
F5OOrUwcVVzHgM1WGW58dBSqpNaMLiHtsIfacQz9Zqda8la3lIl0h4zGNXFXQ1fVmYPCAyIq8Tvc
dgajD3a6c0+MXekQpVsvbcmFifz9Thyt1jAEnctTekjOS8iQmShDyLVZsye3sovhen9Dzh4yBKc4
12CjBCfrz60RRyyThQn0GDp+MNqShZD2Lv78exu4zwDpAjMzamWTO433UikEAibWB8kjiXqQG1vh
FnbfnL8f25jsC5EJxJKDaLKeKU8tJEZK1CEC7blxzAE9t/fHQ8/oNOoc25rMWRlLg+8GsOV6IQHD
/FC+3jcwOxgUFVAcQpAGfdifi8KGLsszPBRVgISCuLnhYu3VV1APeOICkGzWsSPQ+M/UxB+JueQW
rgNTHQCntFkwlwmLvrZUXHntSxtbtWMJyUIOZ24CFRAXqhpL3dI0QSVEXSGgyoYUgPASCpC41+SF
JZqbwbGFyd3RSz1biB0qszLa+FX+o2ZydO5/Ruw6eb+/VnMHaGxpslZ+obkNuBbABQ6plh4Jk7rW
xX95qoJjGnlFDW+rmw5uXo6cVEoxHK64upxE0IURLPU4zg4ERUL0b6P/FTXQn5sOtCse11GZr8Fj
9TAYdqhRopW5XQhilsxMNlwgMVEgeRgKz+4dbwMQTBQ931+S2e2FnjfakMOjSD55GcRlEEq+D/hY
VdVI1GnnoVjK9gtzThqSzf/ZmGww1s3AdwEcN2aICW10/ChmIXvomPRUDf1FXGoNcX+uhuSSRY2G
cnwKsc2m3iWsmEIku4zsoIg6XW6ijmh59uFLzqX3xXMopvsYP87g3DAyVd7fi47cmWLvQfrEZ1jD
5ZiCoLC7q0BJsQ3U7jXXUkUX6spmMvmxK7pqXboAZ/IJp9o1I/N6kBUPqBE5xv1pXpqCyYYBo43r
sSnoWsB6QMLgUClPuReQzHeI1hqqsvQ2mj3Toymf7Bwl4hvHa7CsWQLMoaKdxCw6tgK/5YLWZvLI
vj+8WXSHgrZfALZkYHKmMW/AVnEPIgN4KVy/MUo4uXhN2SvNOisOZ6r4NKSEticksUDmEv66b37u
XTG2PtlgMhOGTsMAeQS1KDT/fDP5pwyGPe37vpnZSR0NcrKIZYf7WqD+P4/BisLpHfiHUrAjNUT8
6xYPBFLjEU3Wr4w6tojdINSTISCqCrwDBAa010VFjaWZox5oFD/FXdzLgYqZS5rvrgOl9bo7BGhx
uj9xs35sNHH0U4yshKC0YEqHAQFviQJPt3HChjDMwh5cMkJXb2RE9H2mgwITytjDRvZ3vmzn2YKJ
uQ1AOVGgtAwqt5tiUeiioyGMRcD4wlUj2Q6oNJpWD9RT2z3fn7E5t4zbBU2FtPvlpnBTClqW+Qyg
tYXoQ6MuBynzQkpobrpGFqYVlC6LxAC1HmBEuG+t+/D4DXq87w9i1gSA1gJPr8mb6kUVlm2jUhAs
fFCufquCR9jyX9ALIMwG7Q5oGxAhTQ4lHypp70TwrCpP36I5Z4RLhP40Rp3GsGMTk8MY803lQ3AW
ztt5iYKVC+BzilPpgLLkvRRk1EkXYr65U0kRCzxQYhqQT5OgOR1KQchFhBe1dBoqG0x6REguiv8P
bhOUCZwmySh+4uX288TEgMv5ToipG0BimyWW1tYESOhe/YetpqGEBXY1VaW13p92uMhpJZqd0L1o
lyMdI4BplFsILWdvoJGRabmH4XgGkRo1wnQ6w+4cUCbUiqm6ugQ6KhXS3Vx0crva0gTvH/b52PQk
hpLDzkeZFPOY+U95G4K37z1efFrP7ok/kzhlUh0CNVCZEkYaqz3nz84br6MnB5quBn96yQ792jFZ
+19gruORTQ5XUfZ1XtPDxSc9UarnJl3wqHN+bmxgcrRqTmnVPocBLzcDpwd/2lID85wTGluYbvIw
A3khMvgESFeS55asvLf1P2S9oWcIlBYc0K1QYynFmuD2iUs756A7SIqBDP4p6k2RX6oz0hm/8UUj
U3SbjG45MMu7XTBgOOpTZaWkMZQHfpP6dmmBvskuV0t8WLPTJ0IPiEpdsvK0ZQbyMrHSFLBXdA8x
iEC0Q9aZ96+JmdgYBP0Cz8kSpUybejsZqHEhH1JP71Dyk4WHEv0rQMJ7VtIabLb6a2PQJAQ7Bcsr
IpQTJ1FCF7tC1aIxB1qvJZFKQ4MUnIAe8nVGJRAW8t0zu/uHMTry0WIFLDQy0D/LEFfZ5vFRqZZ2
w0xA8sPAxLNqiczzva8yJI7NzmJNQPciS91Jl4i0O8VOTO3crjo7MJfgD3M1zLFldVIzSPsiD2W6
DzVeb8/f8XdnDOSr0rbt68tgxuuNZoRL7VtzqI8fRieOVhDTKk0o6SUwxznhN5klnipiVxuoKspE
JU/SOrHPwlo9MAsufq7WBOA62GiAQOYBYJ14wpZ1RNmRMuT+rN7MPpurZLnvGolTq/jlnwSz2mu5
LqyD8xJeaG6JRQiagQgMrew3jQBDyniJBtF03MwHMR1I6V36YtUEW4Zf6vGa267QKQScBd0wAJpO
zkbP5chV1+gACKQnqd8LqKneP3zzBoBKB3QHsuxTqKRSZ13E9wnodUQ90U7ZUi8pP+NKVNQ5BaDR
QVx4k/vRqlhJlaL29B51Z5e4drKLLOmwr/UGqWjXLnb5XiQx5FCFjfoQXeotNDZJvpIvsrmUfZ/x
nPgseAqDOwOu5ndWZHT4eTXQUHJvgU7iaVfrxmNNMTPuT+iSjcn5Z/oEZBkBbEDF0ovXqbDzlsDk
M3HHeBhTxQoxzfwenL2oLDmnLjrL3lOZEnlYCEUXBjJtJQiTpJT6vIOnFB7L9qxk23RprmY2H/q8
QGUpINbFTTOZqzYp5YbxfWSis0PKbqV24Wah//3kZh7//ClXAZjc3Er9DUkrzCRbgzhVQpWg0vnQ
9HmjLOz7Sz+z1fEERTSNBmDIcU27IoKEy3IpAItxANWj+D2CZrOIwqKErbau2oUreq77b2ztd2p8
tJkbKdDQCo40fspbZXVihysbrATh2Gmkh1KUsJazN6+rESciEQ/ls/tjXTQ/cfyQjPYcnjaJ+z2J
+X0LOGJoJoyRpitZhIqVMXjH2DcqKOPWxYLTmnHAP4bO/7zEc7TyV6wI2z2/ybsVm68GHx0vOsiq
F0Y5t4NGSzq9YyTgJL22wJIqBI0ERIFyCMgfjPzg6d6v2nAsmUC3JTUcnSdBSZYEz2bOIMVRAPEL
78zflJ7qpnICvtDgsOKNlJyGkjT+wqadAaTiZpHhnTnAfvkb2gKeimSoaMrSYyJYvS2kxN+q39Uu
JmfV6jco867TvfjNmyKpU8KvxStgI4HObg6QOQa/UqUvRjJ07/w8t/hIaAYHEhmgMwAGfq6vNkSV
zIKTSh9AAkpibzhqQpavwD6nQRCt2TGI7Kk2yCUHHaWZCdlV07SFQE67nXvafwrqNWRLwD47DbOl
VKz4qkeXAopkUMYkMel1qyH7i2aG+toyaojd0n8q43iNyXW//5WTIw25LieL7GzQQJsvJ0zabkde
zybZmbpZkO3KNs1DQg6k018K0zZ1EpDVdqOvPp8FEpKl16I0Owpke+Bmga646dSqkrpE1RyjwEd8
Y8jb3gJ3b0wMKH6tTbK2vgghL/hsm5NM6Ie0I0LMzRnyA4ph6EvhjHJ7dWFS/3ycqdPSxKgDAOT3
pO5D0upXA3ABcgXxB1GOvb5fX4J1be4N69KQCz4asU1imvRfiEVsIhOQAOL3q6nrOqAiCZ3WHYWN
mCvj8/7Zvz36Pz/qxME5YYoUlwyvokSueOYyTziXUbmtBwUCJnnog0uE+5XHfbNFpv3jvu3bixEH
ABSTCmWSuG20TlUBDPFdCYwRJXxEa0QqPN+3cOtCaUsHj0OPDBAwW5PRsWruyV0D3A8nryLxOUyf
aONPvy791/uG5jagTHl+0WAKZY9p9TwQmNhBYRuIsPYhh9YM/IuytK2g8TjjMcZW6NU8ugzRyAo2
05xqytUy0Fglo3cd1SxhRLB0ZV58qHPfW8lt+ZmDCWYliJ1oa27WHvykY3W03L2oLvMRlmoOeh+U
xcRCBoGRGED2sEl4C00+nJlpA8BKbobsrzZ43x7e/JvSdTZ5CJYlv81VEoEM2oQa9VcWZuVrGHLO
kZGz57JghbWSBigY5LKXmgKqYVulZpnHRiieBNbxt6ycSM9BC5GMwPUzO88z12LEuthxbn6ppToy
QIug6Ek5uOuy4OOHvPEVkE3xxaPaK6nFCv4ejqww8pLtV0rGQwgbag++4j0lmZDsvVp4koAYJnIZ
Jms3TTdZ1qcHt24OjOw9D1L0BCp+YQ08qkBENgCqTdOA9u3EykAXw1sV5gDixsGa8wuW1K3sGE5a
S2u2VlrbL9l9EESu3aQ9cywYZNpapkhQged6xAOD9xrmubMCh5Kng1zmWymZwvRrVNicmAF3U80X
+Urto18DKohNB87ToBN/Acv/7EpBaMkcE9uCVvNo7GtUXQuZnRLkgq4AGHd/r84g1Ci5KdIetFUT
l+Lk4vESVvYb2jgGzdY1i2yepgdH+fQouaRZQVY4e2ZAfu5dHoQNCxlMA8xMTbAQ3MxEVvgQClYD
XcmAnNzQ+2l14dHamY7MiN5KRp+vIK2Ra5DEYp8cCX38TxFzaloIVHEpiSD6d38WZnz0D/v0+6Oz
JA6Ky4NPLNab5C1Wj2h2r5ST1iwFkDQdMbnkYQaPIQDyaBPiZK4DsYdYRwCcUKPaVQsURbYKOqQ0
uccMYY6MXJN2YOuv+2P7fcHcs0o972hwmcZAkwE8PfqgVXBEol6LED9F18NXE5opY7K86S/1vs5P
6J+RUuc1slloncMHKHfrknbseqC7HRAxfOCJtzSlM079x5ROVg5qm5yfcihRsbby4PmkN9OLtC33
zsnXq+/6M01Jb6AQb+R/jYqgW/bPCOkHG41w4OtaBAEmUkDo18pXfmGXysI9Iszdx2BlR+JTg37h
TaWPKXyZkVRcJNvr1drvV/vr/o3GDY/2GiFLbhzI+sXkdHNnfhvn88IA5/YNCJ//WJ88OYYiSdCM
joaOcMhNhhWJxOZbTW7PjQPVVMVBhQEceEMFuUp34TzO9I7TSJRDtRZd8EiTTvZPVispBB2RYPNC
dTWISCT2suH6zykjrORK2jDqA18xEAgujZKCCPHQBgBaIMGQ4Og+iYG3EmtglZeilJl9DR1eCAYg
rgQXwNRbakUOduFOAF5CdE7yUH+XXLbtwiR9ivs6fb5/cpeMTQ4uREZbASwD2NuJW67kwTngi3pd
QNaHtJGWGvfNiTP20PcCTW0ZASuUMidbukTwh+cGtCsrAwBhi7cja7BE3dk3PO4C1nxzDcFSjj6p
tiJYTtAmKxOIjBAPUX5DBn3YypZgBxfHQGX9XF3bXWLLV9pNsoIw9t5fClfndqiAEIv/nZWEtO7k
A/tiFPVejzMoMw8Nv0N1n4BJKevfQs8I4hrScFBt/esqC3bmaAdMdqYmpnzKSYgiec0/8rW09zTB
lh28D2M8jdylwtGt9DjNhY7s0UUb+ZlarDoJkRb6YFEWvbB2Y8DBrZydv5NRlyChLh6790SPt+J2
6SU1F5KPTU+m1xmg3VaKyFWBUeXgV7wtN/nC5TSTTKfDQ5isIoGE5pZJUJ6WfhZqPJ7iwU4wgrVg
dIZqZABmELCs28G3+6jsEQHhkjS6jwwg6CVPM+djARfiJWheo9trimystR6qZXgxoiGJf0PLfLbL
0bzBvoJS/tqgcWMFWdyXp2IvnLyvpZY5OoGTm5kFghddlWBHF6CQ93Ntq16sQHOP95YvSHri24Nz
1KLWSsDXN3gLzoT+rBtbKovuYpQHeXbquQI2HwDlwDhdsF54ua1WHHH/niVCYgHf+8/IxGMxCcPE
Ij0cA9qcdVZtO6tNgnTh0p/xUz+sTKYta/M2CEXegQoVglSZO0RddZG9X9wQLUAgliZtcvjKQVaz
ssek1dohYvSc+5LdhUt+dv+NpmxyyOqwAJ0ZJeTRulPjbFnIDA0rTt6E4AVKUCXIFvzXTD8D1ghv
U5VD7UMAnc3PTVdwYMxhC/QbQkS+NVsbj5YDVDWzLXiyJMJaUkYSm3toFsZ5mymW0BsFsioRLuVW
xqmK/RAPDSB9lJ7xbZaveJOTnXWWFcXa5YPYwJI7UL1tmqUB0zhlsvN/RGqTh7IYxWHfUWaR3Dnl
TYQ8tVmiGTZLV2W2L9xz1qx77d2FBufSs2JubQHRAlu4TBHbU0EXztXcAeoKDlGTgFSBpWRU5p4L
Ob0WdiIwLpm3cDRmKoSY5pHJyY7NOi+FrluN4PejlEgvoT45rAOjQkV0OLBHyRbA/mbqYItZL0QP
t7NMq9koNdGs7c1dLCRB3GmUWqUsfN3TUjNt/CVfPXMcEQrivsd7Vb2FCXOQIUmKHoNDBtQnzRUy
b8KqP0OhFbjnXf8hQOAbeWnZvD+0uefpD7t0h43uYEYdQnYASxY4IOpnXk+MFjlwEm0hTGlDva1/
LBdj75m7F7kwjYKhBUD9p7FYjMd/5TNwCwb9tbeOVkmg0LPxyePjr5L8OnL40rLIGilCjljIcW4t
gyOPR8BxiG9y+MOBWBbeCevcIA96QfTN09Nm88CS1ea7BzNdpnvkYfMQkCd9pa9a8oR0Pjls8HdM
/WFl1ORTXwgwZ5dvNKbJQSzVTK5/A++BqDbLOgTh4Efp5Jf7qzX3akIbKRpjQDwFefDpTadlVVUi
QQWn3YvZti/BWt/xKVQF3V4wu7qODbFq2G3Dx+JVkuuLK4dghyiSgqR58BT2skq4klLCDMPZkeP+
F5tWny4YkIygqN86p8PNGXXlYKZgK9h0DhetCglKzyUaQPSO0y6y7EYP2tBmRgwlEtIUak+gzvgo
gnnO7obQNwRQp+uCqOTEYbl8D0xiSaIsKkwhAOXN/fmY20kcSEbhdvGGvE06QGzNaVLspEhA64tH
vGSpeDG3rgILcCVQqTz26+RGyQLHH1qfdteAPdfHOzGESOpS9W1uGGMj9PujMwgGVj9PJVoAYz54
iGwq3YJ3mYkqwIj3ZxR0lCMDbVOEciXgXiwYeePlESqM2pPHskSBJt39JZmBCf5MHtCLY2QrcCpN
TSjfocJl9sC5O96VK0jniYbP1KixhRJIm3M780JjKMvPtrje/wAzKwYQJLwo2uQoG+LEfqV5it9S
3pA2+uKdryHZ9r5138TMeo1NTMseZd9B87JCBkjOn4Rkm9ff93/+/Bz+GcPv74/mMBuEVspcjCHQ
bDm8hqlr8L7NKLqjvCY4vZLusWt0c9w3OxOy/xjW5CpQXVGsMsrnURSrIngX60dfMB11HYqr+4YW
lmhaECx6ZhC1GOl9V90y/ipOLDk175tYWqLJkUJav2hUDdGtoqw6BTzK0RJvwcyZ+jFbkzOF5FDI
JTmqmp2yRgmbSMGqCQ1GWOiJm0Hc4Dyh1ZmSM0LIchpoxXHFiwOFhwAeFZ498QFBZnUVlaC05YEH
5WZTpLtEAEmV45ervlY6o0Tlx3Hy6DAEbIpGkY4zlVh5CSqhQbMI+4srswPPZhF6K8KvMpMOTFH+
qnvFlnqhsuuM36VdwUGjONUOtSw2C2szu/wo4UqaAMrJWyJIOeXqvsJLymMPgWNk2UlNFnbY3PJD
XBRyOhx0Am5IJdqsjaqcVdGA6T35taGUC0dlbgijnz9llHADx3G0BpUFtKaBuOIs5Aop/x5PI0Fw
779BTDklUDSopSjGecy5Y6ohTeAtEKYujWJy4IVWqIeQhwER4h/dtSuJXD/fP4dLJib3Zxi0bCgL
yGGD6lJqvipF54L/0cTkqNcxC6J0KCno7ABC5E+Iof2LfiVaH0DyhdcdijjowqLjHHlkD5KWAbSW
kfTPxEuR5KTrUyP0KQJeM+Liq/Yly0sutdyYofaK7kWdqV9SNnmEuibJg5QE4lJ5a+499OMzUQ81
+kxpHGYQXcVnYuOtArDkYLiEDWjnBHcBY/hJsmUQdLyDImQh7Jpf1D+TMXnXa8XABBn8B+TaPBLy
22RYD5x9f+PQgHn6sh1POP3+aHAsriKWrVE2K03FqvGkNSX0ty+93GdHgpoVbTkHqnGaIWO4puiQ
yYET53eyhsYJ7twJS9Scs84Izxz0Z0Ag+6bZhE04BOYBpqtwLwxz9SLz/lTN3URoYvm/nz9tNMqE
Mg05DqU3PnjpGptv7dC/sEtwuBn2KByBkZlJOjOGBFoj5vB5YAT/ztbVutkCid8VRP4IjfjXEi5+
JsGACheOGpL2aDyfJhDbEprKTI8NwNreKX5qNuicM1kiPf7D5IkQNwXFDdoqpwE+GLO51KtxiEJZ
M3OOITWXrcIQimCQyrhvanYfjExNHBXjRmLYt4hJtAiVO3bAPe2R+ybmnvOYtT/DoRt+dGyGmK9C
r8NwglO+T21e9/AgQxdLBU5nUq/Q68gvQPDnKhU/TE7ckFzkfaVSk2wMiIE8kLxYtdqzKF4C8aX0
IBXLbdSluZxLrv+wOvFBeFsWRdrAamUVu/jwyG/cknAvkI3Us2+0NSDzJ+3zD0F3jTrQhdf78zwX
Ko+neeKdHDXj8rzCUqYBqvmPsm9GYLOOTVdemN1ZNzhaz8lrpvaSwJMcRJkp/9hmT763Fl2DbTY8
qLiChVBz7oTjZmOR5KIl2Rtwj1hxWYI+6lAfXLPjweS3CyG0Exmx9szgsa8mT5LX6nKyKduljSvO
HA7YphQTyGpoNyTMYsOmXN/C9rYyrm8AkwE+J24ouC3ZoS9w85gDsPcW2xVyQx8ZgqEnaOWS11c8
La+SXVsFMXITMELgzzLkyWrSWZ9LH3LmtqDFFHTtoYqoQOb85+FKRTdEvwvak5Fd6fKOcFVMGmex
l3dmc/0wM/ETKRr5tdj3Qj01jcY6+jq/Qd+W8c1u1oo+WOuK5MToN8mufpbtNWcrb9IZfKoomnFE
+sAcuU+yIZLCzAjQrXq/4sm3kegH8zW3dEABEbSs7h+HmV0KP43KqgyYG200+jkxudMqieigyRk3
XOnsImmfcGf5KhRvSbEQe/B0kieBwQ9bk6A1afAJOA0bBfypD7XJIXmomamNyqwskJfeyMjpJTA7
O7Raov5/dOzN3Es/7E82QQ4mr8wX0YgfQyqi1JQHtsm3PZ6YQ4vzn3dG0GHPquVCPDTn2X/YneyK
UgS8UEbCX3fFhsSAC2UDToCAZ8e5QcirUEaWAcnj9KkG6Uxj3V/h2eOJPQ8TKLHcwDVqUAqIfoqt
z8WQeHxI2qUunNmzNTIwWdbAAWpMEmEA9SQj6RzCZR8C4uv7w5jdqCMrk8VTwFdaZC2y3QWwQll/
CpyjV24hgKB7WQxOlm5ht96GZoCNgpAFkQUIjbhp552XiUWGl3iiD8mRD0+FZ8WNzkgL7zgAyG8O
hUr5RdAEA5ADui8mBxCY0zSTKyfW9wbQthZy5kcLaXT6e22t14+XXM91JM/xJ8djCf8h6pZP1utc
Xz8+4o/2GumMtyP+S4AijimxOuOYI8f+eHwErtgkOhC67++6pB9e4Uc2B/1wIPrObMzD4bDRBV3f
POgrY7VdAQH9+2+vnmgGHr89YqxWwB7vCNH1B/wt3TN74lsPif59pt8wFnzR7UaiklM8Xv6QuOIh
N/bTF6EW3NQO0iN6VNc+GdLyEKMZseqXqPZAJToz6WNLk8AnC3JGdkU51o0rLWTEZLs3QrJvdfy/
wdtYiW2Bb0lke5VIbvLnPZDarb5/vh6P6+PjBQWO3enDtIm9xr9eUM8AQJqgpPFimwdz9wpY+Q6z
SQh3tk8vpRUBh46v31nUPFaYN8PYLmxXTp3bsLSyQHEnSG9NaUaGPPS4vpIwJvz6ZVm1vjW2FBBv
WMYnNWlsDePZOBsY1vWKugwGeP39UUJyDXH54ttb+seo66ytq7HfY17w1fprfbmQL9u2yWn9YX+J
xP54ecGIAKt/2em7F+wPgMIvwIWvbVr6wf8wdDB//N572Fy6QXcYLG+N+z4Bqh2zC/ln0BPfUwVy
xzoZBr3fPsdkjxFdn7dYzmc6HAufv0eziISWgT1dZXwN+u3fa07PGnn8ArjdJh+KfjoBK/SFL74u
tn15semIiEPPI/5abGMxzUNGVjgP9B/dOK8+V99nnAocEawoDplJXkUCjvYX8gLkG9FxZgzjvDDe
mdgZRwRk5SDHhcAhKtc/j0iYVWHn1L8X+ffybDEgLPHWaABToa0RGCkYHbHAWD6s5ep8xn7Dwu73
8BoWnAj1MFBdQ4UOnf9H6iE6QpfNpiv3+5fZGvK1MXUUnHQM28TYVgsLN3v+/gxj2iGbZAPPyDGG
UUIVO3dS5HrN+1M1Y0ER0JKJiIbW9oXJI4Ph1Varof+rD51mAeN7Eor44b6JmecTMrvoCoD4NweJ
xil3A3TMS75RugQU/dE6O8qKGRHeggiwo/dLpdcZ3zi2NaVwSKrAddAFkwCQQ9JDt1U/PUs2aou3
+OPhWz2wL8Pn/zY8ZXIzcb3XMm0Pk3lst+Yj855yxqurI5G2sBtmFMvAUIKsMsiz8ZZHJ8TPXa2o
YlQqTY38xBnRWLS7YkMMhDkMl8ds120VXX2QDomVG82Fe/UtVY8tgDuXuKdvg3dVAdwbDcwqPsmN
/G4W5qxf9pDBdctLDb4CvL9zM4sg0rYQysyg56glwLrQCYT2/ilCUKOdqepQx7r2UIIQwSh+NXpg
qHBBNfS+CPP/SPuS5bhhZdkvYgRIgtOWQw+aZU2WNwhZtjmCAzgA5Ne/pO+Lc1psRjN878IrR6ga
YKFQqMrKPNJb9w54+6g/2HdbrrRyMnC5uihmgZQBNIqLEBJbpaVZVIHxXXt0s71TbbxFV7YR7Cy6
C4lfKAqfJU41tZpyhq0H4IP41CSN+JC/6ZrjIS9MqmBq3Y38euVoYHAGDGqQ21p5+zq5gcORIDMc
lBdi4GMPlvbQrd2NiLK2LosQBBOCnYOA5VcntYtGjoWOjzboATdAXA/4rx4VWdCxb5dP3spNDjkj
uMacekLXaHEcdO6JwtRgaQYATtahrsJyesni75fNrO0b+lNAXEEqECJlCzMiZZj5MEEK5fVXlS3w
74fXO7vLRlbXcmJk9saTqpYEXNoRDEYMdmM6P2M3iUov0PPNMzVHo6+PS/DnnBhafB6O3KEnDgw5
4BrhyaHEPIiA3md9l/d4X94Mjzr4jYW24RVbmziv/2R9o6pdQxGUVrVeC+OaPuqo79TmFr3q2qG1
TTziZo9wkAF8NTNY1mSQWeiqxgRM135Lxo3UwpgzpeX+nVpYLKQphnJIYzidKIv8kCZOjAZyER9y
DGz5uK57H2SyYAYYEsxeeSqONBlDr9MAPRLuRs93R62MkrTor+JSuGFP5YcGmeRQxU4cIKkXkEju
4j2nLt9nfJQbd8jad5hjN7EwqUcRw79ukOb0DBOsOoJ3+aeGpnB61NUWPuJ8UAZMWjaqbJgIckDa
uLBRDCQRrMNH0I1fcfLH9m6zD+emjKQJdS4Qa/z7yTm1tkhtq7KoDNXjOqpK9Pi4d5sTO3KdFEzk
zsbDa+2QztfRzBiPXVoCLwrDzixeoa0bl7/i9rMtELzBoGHrr5eXtNIRxw7+19ASfjEN9uxYMKR/
es/kjgTgAghUiJcrhOhCEfnx8bMJyfEzD4Ah50E6QDpX7f9dNRHvo5lyE8VS4CCXLUG7dmqlIEsV
MHcSQH26+tFok58Ob7dqP2tueXqq5kvlJDxMfZxOXgtqlHK0AGRtbkd3OjR9v1FrXjPjEDz8ZkgV
RjwXZliMEt5o4gqMp3SXO8aOjBR8UdbGTbuW8f7NkP7/KVsWRTSSCSt2sZxxP3324Bv4rezQEjtt
p5X+Fn5idVEnR3o+jid7Z1duMiUzWa2bCr8uph24EndGSY+XnfLM+QH1x1T2PNc/j+AuETtZnhQW
0xvUbPm1kSg/p7pvi9o3x43dWzWE+aC5W4UKx7K8IQ2hyqnCR6oUG3yP279cJZxA61QCooj8/2ht
/jUnu9cbJHc1DfUr1X5vsv1Q5/4gDwXbCB1nHwm7B6ZfUDMArQFpmvn/T8wozouy504eZPhQ0gXN
qP67U+5GdD+HVc1mQBWDUo4J+u+/0/UnZuLUQhM/H0EK36RhUxwN8GUO73oSlM0VWs1+qW4r7WqT
SOS8rzLbddBWMZErz4W6r8vL0tIFmRNF1RFSWkkXNOLTUfedaUfKPIBRc58Aug2kjmXelVP0744J
qzPNIbAwAJN8tY3UrBqNBjM2PIZhK7SKLlTtrjO2pk3WvuGcAs6ZLZnX+9VQkrepxyuA4rT2UGba
TsSJX8itOdOzFAZbeWrF/WoFos1W4dRGFQzFEBSxfe3E/4zuW5hYfK0my2fElIYGwwgODXbD5Mbb
5ryF8dcCJMOhKAVU+V9ahRM/NDoXJIY9tgqM0fou89ofZolvwgqM5YKw0vE7GyKHtquJA1Fl873O
c+dQOLbYU9GC6l8kPeTD8nuOSxxTr+LKMqsE8EqgBTtmy5cGhP13HsoOe3CDJtcODta/O9X/TFgQ
HVxvy3KzoZwq4TWvwDF13w63iVQBMwNM7W/YWfWpv5Mc/2Nnkb2keufRgQG36qFkfZ9sRJ3VeIB4
jToxsGho7C1c1jRGW0sox9lIPQwiQgBcmD8stHYkJFTTQj1isIkGvLX2I74TTbdmKM5vwtkRgDoB
NhfjqGdvNMdgtphm8Rm3S2WU9b1xwMv3Z1vqIhIs7m8Su8yeC6vXfVFpL5YY3y5/yNUNBrh5fiSC
Gmb5ImB1YgvW5xU4lFp/TB4bkUS6+PG/MDLP4M9JxdzZ/HpmjSwmpic8jPORxyn5iLPIyzbZO+d3
5peXx7yV6HxgI2c232X1x1IQfm4cvQq6uPedFIM+IGy0Jp/WtyXGY7KoacOx2Hn2S+yCo6De2Mj1
Twl0JgiFZ+zxss4FXeu+gXxLBZUECKjIHXXuMrkT9Zuh6og4j2USOlu6Amu5AD2xuTgeOe0k1wfE
EWzLUVM87OX4o4yZj2LjRulwjqvL7bUwrYHg+5dwbXakk5AFsGM3mR6Wxw0jNLM3yyRQ0/KZfPPI
q6ttCSat+eWpuUXeMQmMwTkpkoFhGl4UK/A5pzwszXrrxTf73qV1LXyT9F4iNC9BCCimSBU3XB5r
/TGF/uNU/fz3YwD3AMAB24/K2eLh11NrGuSE+mRsThhXMHEDVyawetbG9bK6dzACfBTO21lpTuop
4yBSyjCIZdyqHNJdfbav+y3Y5ZrzYV5prrfqs278wiMgYj0MCRVZUE/cvGkadwpryepgsEpyoFpp
b0Tr82XpwGhBEBSPE8RMuriWlQAH/SjSGl+q9Ttrn5GP2nq6/InOveGLjSXDXNm55WSBsSXoM2ha
YXC1h3wCizSc6DS6bGptOWgtgBzaBCPV2UwZqSuueaBZCBqM9TvdEPbOrTU8Xzby16fO3PsvHRiE
usA5MEfNk2ML6CFRVY/Ms+smEnjOrFUEyCh9Lnr9l61nWuBAqn7nJhl7aaoCRZm+Z8dG6+0D2PPL
oFNpBX0H/qlxcNMObZ5E06TsyHPSz8aNi11sQKmnwTj/Rq6+5l0zc8s8rI98fXkxpW5ZaLVHAE1W
j9S8a9qDqL51xkZ1ZPaZ5fbMDjU7MFC9y5uJDR5XEFEETDzTHpoK09mt+2qkGK+QIPfx9AeCQGA4
/UZas5bEwiIY220U4nBIv36VkVGlqbKqA4NrVyWu+WHaIg9Z8WSCSiYoOl2AGs8zNAzeQB8cX3vK
recGJIKdKKPCMvbQ1b1yO8xkXfa08/tBxxArZvog9wkaqiU0ajSs0aA5nhk5ja8w4lNj+AYUVHn3
0A8jtGc3gsHq8k7MzTt84te2wwbCKpjrcvfW1GwM9yrtYSzi277DybX4Bn3c+Rf7urxFsDPNVss0
cyqDOGU7PZki0M5szGOv7SC6V3j+ov+A6tbieiBuT6txnvPAzNk15Cl0X/V5KPIalE/PkCTP/GQT
dHPu/zryd8BFMGsEfdvllUTMAiBGF3n8pCXHKqO+2YNla8oi3W320ri3BvdN2M7G2d6yukhbnH6y
CR75UC3A8KDeIaL4rJG7CQzo3vQJ6q9jnW0c9BV/mcmXUHY152nX5ePUzfI+HxPAKNPqoUjB+jJc
K3cnRHtdeBuHe211eOIDQjn3c890q5suJZ0gyJQ696WiLKhFxFMnwpxbaUERLlLOhuOsrc35++5G
ifF84C0ptbyGasOMYbdjPxvUTczVIalBMxEDOw2HvXzU1+wBAeaB2QKiENbfIfyTszclSU+4mios
pg94BTHwWH1zk+raJinQf93jZXMrFyXm+f9rbpEKgvigoHEiahTw3iAUsa9JtceLZsMnzZUTjpo/
8KeYkpxp0ufPerKqxs4zWs7kspY9jUEhrBYtOcx4gJ9/CN00qf1CI8OhKQx68AruBm6ujvFkgio7
kTbEyqwmcIGc2Q8N1Q9Z0z4YeQHVYcIfpOm+1VVy63Z1EmoibiNj9L7xMXdvkB60KGN4DxVYaJEC
VN+VQ4FhNfi9mfPxYPP6Y6pJHsTSfLm8r+c3LK7V/y7YWsSbmVnOyCuK/iB7cNkfIpHWX7Xjr8tW
Vr4eLjjc5LNOuIWH5tdtFXk84PGpcBpaBOmm+4QH88B0N87AyvNr5px30XUHdAnI7MXn62iSDRho
RV0or3a9p/asjJFW/enBTwea0UJW+6Qfw9K1jpcXuOE3y5RRr+2YgKgdZS+aVDuQBnd+3Jd19M9W
ZhDKPIOEM4dC6ddtzMpMLyRoBANtdG88d7oRfON1snL9fLGwCMox5X1WdnYSpCXcze6b49w3prIN
4OP7gv1JlNjIttd8A7MdGPBAUdQ564UPrmh7IawqoLhQGbr6yvQONLU2UpOVL4QKC4o86NIAMLG8
5EY8xpSez67hCu1qkkaHqq/1z0hPRPtTK4v9k9oAyFWHp4NdXPXd/WRf89rn47fLfrCyZTZOCBpP
eESeP7oQhvpBizNwbWDyaoyPvZ74prER4NeNwBtAzganWz4ahgT8Uqj512iCZ2FjO9fKIzvF6UZg
XzuzWAxKQriRUZleOvWoAWoBdUfg2434ETXL3ZBDHrF1P+0Y8l/S07934BbJOx7mdKuCub7G/9pe
fK5kGIAMlfhcHtuJzva74bYewssfa+1IoeYP3mOAVOwz3uMUDyV7kjFcwsBwiHdUejCOQdNB8t65
1slGSry2olNr8zE4ucAMSWMzV0kdKPeqqK4GL3Dd98sLWjtJJuh1wDULuYSzXgLVhT0KnYEDZYwR
UseDZ27xV6/UZAG3O7Exb+rJMgSSN5pXPZ75PKqPcQQ2G+8beciLHd8112W5ka2t7RoAYyh+QnIW
SEjzq7k8070062DOnW4zerDIo7NVjzlH7iM0YMQQ1X68ZLFzizsQIC1TQsgDaaeJ5MwShO4gcYYB
HiLiY01i+6iskaHbKrsIeBpnl+qjeWUnWiV85ehFSL3m+fKXXFk2jp2NiAUIqIuxvsWyaevQZkK1
tB6eIHkh2SdvossmVpzli4mFP8bcLYmTkTogCQRMtOteblGrri4CmSHUQoB0OntGuyaIS6YE7mhV
g7bnw0SuhqwEjl/DUO6/9sbRPHMgNo4JF1TsdbLIQgGwmmQmOVZj8CuN2t8727g1abI1oLAWFGdU
3/xIgb7qGW8akhXWggoIhsbab6FazbKI8xB5NZYJlIGfDsDuxJ+XP9ZKqPpidbG80UgSSSQqEpPG
fZYIn+cR5v5Fe8OJHVhbz7GV3BNcOQY2FGHfhSTRV/fDOclpz5HOdAXxTe8ZEtMY3T72+b83JWes
E5BOFNUJJACzC51Ek6EZui7Tuhr6Q7sxOXjuk6hfLm/dylq+mFhsHaNcszQdJvCACEBr4FeT8L0R
Eu4/Lxtacw34xZwpEdQ/USX4upg474RIFWJVyWrD78iv0X6v1FwjZxD6pea9l7xq4OECyHAjSq48
+bB5poUAiVLS2fMZE3vguE5b3C3aY8uexvZelHvyI98KSytu+MXOIvi7caObPIFfZNhDU73q1Rt1
fbc5knY/brVstha1cEJLV1k2Yqop8Dqr8TvpfHqlY32gi6MHFEcwLBOyNbO/scAzrZc8t2NQu+C6
0bW9tLOblneHxhh2HZGgGLJIZEkUsC47zkqcxP2DOuoc6nELLQ6BoBpJWjHUgRXfcCgDNzc2iS6b
WDkEX0wsDkEpKNCzDUyU8hdToWkDLPnRiI0m1MqV8sXK4iKFSmSDLh+smF7u69CycdqNOt/WVi0c
MAHE0CU5LHgoTUF6ykggk8E2lrG6Wai5QX/SxIN12T1vddknpjNWQR7v+uE9yY6lvSs3ARkrZlA9
h97G3HQCcd7ijm9tJeWo4XpUJN9LdRghPa8bcOtiYz0rm4b+Maq+LkVOCDHVr3GJGxmS37mzoEDC
XWAuVo5P1hZpzNpqUBxFwwQZFPKpxWmtK5t7nLlVoLF6n5PkqR28sGt7PyXJxsPkHMUKyDlmoCCj
gJoCtm7hZzofmyxrgXrqwvSbdz9icKEQoapAO9fiQXLTh+VBXdUHLaqjIvL+uD+1cGseciVr/Poj
Fq5IB3Bzao2D6Za7Ype8UeljegH10h/59ySKswNqmVtCPOfU1IuFLzZZ1QbI5GrYlIF5iA86Rr6h
6dW+12/pjXEwH63MH/fWkV/rZeBtlXDmP/61GXO6YGghfnWjTmhDZtQAf8lAHJvb5Ihc2fHZu/XN
8L0X9pSG1jF9n97jJww0vFyOX+cu/NX24mq123TAoUzLYOT7EvoKQEMAqLsRh9cWiGUB9ou3Lpgt
FuekGWzalSPcqtH3On+W7r5y3qh9jFPw9BXQYd/8nufLgtKNg8ob0gUgVZfTfHwcdaCNUWHJ258a
fW2aY8luMYvTT4EYXgwww0wPhuPH6UfR71Ptlm+Fuq0fsHhme17ZeplK0kCo/qptoOtbs/66NbyN
nvdZdHAhLwTCN4p4h6fpcthBNt1ojQrPeat5tvhLD6kFs/hV1xtIlrPrezaDBhcK+xiDBn71q4u2
LCs1KWWN98yhhYIGgEEkAPBin9oQihVboJYzh/lrDo4ys47inljEoYw6rGiEwlugN+86zYq09rtK
nx3jVUnBgfL4mWK2eMNLzz7ZbBQAa8gVmyjdLq+NIe3tduiNPOjzp744NvaLttVmP2cuwlwPJDmw
IgBl5vLI133EqBajwlSA2OESx2SUU97r1u8UgsJTfJN0e1d/i9kLmO4M8mQ4e2UHVXpd1w9iI9Kv
uM1cL8aUFjSaQbG2iHdkANuzpumYak/6kMTHAiSPxhCOauOGXLMD0AI6UHjsgOJi4TfSy1M2JTj5
k/XTVY+W+UNrPsd+6/G4agY3F9DVKKid4Uxpn+HN34Bsq0al845lneOXoNe/NnOhhW7cbTV9zyeg
8R3/YvE9NBEBcF1EtEGNsnAGtDBqK/GZfed00DiPiBsavIU20Dc9vm34se/3DYQq4rtsC568ch5d
Dx1ucKwjzp3RofLWddtyAKC3GPPA1CPpvoz8YJVHUmF8B3X/y7fE2v7OvW2KsTcEm+WoZqt3DhcT
yuJZJ31mhTmACfmL3W14y+rxOLGzHNNM2MjQO7LKoG1AyWaY6KZTv7R64UsFKveK7RjX8UDKO7AO
5iiffnKrRPmK7YYRhTMGwU3rT46hhMvLP6fXxueGejDx0EvFhMfSjVmNRkcGyacgUU1Yt1dQBqIP
M84XIGMf1ElAI71mtAaC6s3s0sPEh6OdtbuakePlX3L2EFj8kMW1MpLGYJklcZOWYGWV5i7vsm+X
Tcyx9Us2sjCxCFHoTSStqgZkBJnt192HNJsnxyzDLKkOdDQ2PvmKI4NJ4G8bfpbPXCJRG0xaaIqh
iCCKewVAn2PtquKZe2+A9qs+ury08xorYsSptUVqCQZgEP3OsFqrfE9d16/4t6LN/Vw7eAjBZvbQ
alGXBqa9keKtXC0QQJpxInPXx6CLPUUUMvFOrND4b8prAR54w8CQxBY73ery0CrDSCyU0DDLuYjq
NlRziBOXWN5kQD2TV8TPFfJ2AEN78NHM8i6mqPx+jllUApa51QtaubcxAkUsJCJosJ4X/pOsz6cE
r8imf2HVr2H4Y3SRQ7+jvjtyDHqFl7/nSlhCMQ0AXhxMtGyWKCY7YYpUNswRtz2gXx5ZjR0atUCB
+Z/HfuE5p6YWniN71apeB0hl0D9rcqyT35eXsuYhp39/8ekGWxYC7OAoNJkCPql9TFa+M7QtTMFK
/MD0LTYLiQ443Zf3ll2RptJ01Jmod9MPxb1e5c+XF7JlYf5mJ4VHTxIiqhwWPDsDkkfkD2OlNo7T
ORv4/DWAdsaTYm4zLd+pDqkwaD6XUVkpH1UGFTcvGe57q8UEQQspjFhSccyA2/Vj5j7GffU7o0An
q0Jeo/zgYjjdvS1zOw+Twf1TQmyWjiXUnIkAadQAjWfkb/p+MuwePEMMl/xofvZl8imAjghbiz9q
huKQdUcCp/e6fsiHrIeoAymPrdPqN7qTQT8p4xq4P40hELXDjhr1biWZtgB1q26DxArDPdA6OSvz
qjFubVnjYmZ08K36ypgUmDA3akMrN8Lcff+PkcUndXK7bqEeiNufXRn1K3FunP7FmYJY2zjPq6ux
wBaJJHx+kC+yRcPwRgfqVMhqAI4yNPWtVe+D6229DtfWAyozHXkToEpnjGsWG90i0RE2kuzbmKFy
Q95p99BZO5PEweXTsBahEAwR+xGNkZfOP+XkNLQJj42OA65nki4osne33HUYrinq/WU750UTnAiM
36FsgwB8Dnv03Lw2WkbB/FDm0y+dS/WYNR5KYHzgOz1vypCW3IRzSK/6OXVGdjvabXUtR8N5sp1Y
hZ2s+MYjY3Wf//4e7DR6jYuYBgGtrIpdFM+7MYF+YncPpcmoU/TK6Fjo8HF3eQ9Wzc0PmvmReo7E
5LnLKWFAzibxEJBU2+Eyfs4JOQBYdOs1xha76VpWCCUCAiIZdOFgcXGrF0OnUTV2Iui+4+n04VwP
/nBVlUHh17720O3J2592Y4h67YJ1oDQO+DmaxWfvDhoTT0goUwZ6dU/ch6E89h3eHWKfT7dTjRHP
jaO/mlJg8BswJofg4liW0LPJ8uIkTluQkVr3cdSFWagV0QTtJrHLf17+gKsbikon4jpye6D4Fw7T
0DjFqx/GOMghovqeHuuDce/eOIGIFMizklsHUPuNI7rmNkCdopUFrXPACRdBx0nSTlUTKmC2/pxj
+Ixfs7QPSr0Esnbj3lq7G/+GUTAGUvOMVcehdaGbo10GmZaBFACiUO7Wg3vNQU5NLPIUzDRJUbtA
CxTefY/TVu4cqLibAjeVfu1kh2mTDWz28sV7AQfprwQvCN/OaMeGqiZW0VsimIYqJOK6Ka4gFa/3
KL1VvpTHyQl7PVItIJMm5sSjyz6zFmBPrS/upq43bOlNBGdw505BBdYl8GNcNrH61fDyQxMJMFrX
XRxzs3M7q5SiDUy+U+JnZjxd/vtrxQQPyfJ/DMw/4OSSwHk3kxyQXAz7qWukKb9Ln4fQZYZ0yxiO
PrDeW+Ieq8f61OR8E5+Y1FqSFrQdAIPQYu4b2a/Mym8wnHbox/wHKEnfR+b4VcuOCfgmB22rrbq1
pYuv1k/EUHFNUOKv6g/TTPaDabxu7Or8FD7zy5Ndnc/9yRILM5vshGBXJaB91yQQkOieIITbhMry
MfOc7DcMrmUvc/DSEUxAlb58jZhUlKyYGhjE2EwsvjfVHfj3xurTAvwS+ovyk9LPqb2jLDQtAYjD
a/7P0BNkAag1oNxmoCZ01pCiEvSptEd5IIW0RNm612zcIrs4n+le2Fh8Ox2zuvZAUNIDujDMjBdP
kIAoHmWMP3imgFBMk/iuaSk/M8heATBcNPpG1WDNfzAtQDHbgymPMxiF24yWMc1yZ57zIfv7ofq9
8S3XgtqJgSW4lbHMFTnEIQJ7X4dm2H/ECKB36YMWVjsWyWMcbhicezxLb8X8P0rQ6FmYwMB89VY+
QuVncCYRGDHqW/Vea/Zl9mQMz318kw23fxkPNm6jcza8+Uue2FzEnZiAu5q5owhYokfMfusl6gSJ
EWaZt5PNpwFammZA2EYdPne7284cKdACZNe5yGMfi0Qc09y8qlR2Twj0pDfz9BVXQ+IMJLg9Q2WA
mVlsCjL4vGwcuLMFVn9xzUEv4ejgWuw1DLn6HhO+QXZ1dm3K0OuPl7/IeWHqq+3F5tRDkpJCh+24
gYpPSqZfhlY9jSmNCodHnTHubMY2sq3zyxs2MZU1T8YjA1ri5QZQqJUj4WVgiE8yPnaAaIDkVtOP
1vA46N+9LYqQ+ah+dTrYA/8EWh4oagIj8dXpCuYB1a9h8oUKO0z4vdfeGQONMnm4vJfrdkDPOk8o
g6B08R3HOh5jPEFwwTURBszH/mDosT8zpF+2cw4UglAMmjj/MbT4aI0UCclT1C5b8dPrQNydGqC8
eOTpfVb/5k3o5t+HfGNxqx8N8QyVCJymMwB+7CVGq88TUgy90ywNRYZZiUPcfKTNrVf/YVuv8fVT
gRcyuDwAqTyvenVT2YIyq4W4aXxHoux+2rshphWzj8wv9uApv7ypqx/vxNwioywdT4LFY64HizRS
st1zZv9MLRaO5p/Lluam5ZpHnhibN/vk0uZirIe06uLAZhW/qzLCbjit5DFrlLXLc/pYV5P1pFo9
yXxZaWRfej12vXPBz6LzuPJpnhep71lVHKWZjI/gYPRCGsfPotK9694QVQyBAwuCtHl10/QD3lCk
fdTt1jxU9nSgbhm/1BLtnDItyhAznuzVrovBBcl1jNZK7NS5iNpOuKVPjeS+s/Thl1uJ6RBrGQbk
uINyK8/sKK/1NvR0RqFn2h9BX0RTX3OUY12pkhu1bzc9uKu7XvptSuOHFgQi/uBgeErPQIvnlWmK
kY34oyW0uzeLOg9kjXOaclBtD8AC+YVpjYEOvPijJGMf2GPl2YFZD0gXMWKJeLWXMZIMx3rPuPFN
B0fJtzxDhC4bl+0Jd189zYGAnTsEsQ4mDujgTFJHqrTLWgxq4S+Yjfnkdb0JDvyc7U1l6CBxsVmU
GZh82udApYQm5P6evCQubN8bIJMnmzI5xqX5bMuJHW2VsgBjze+WAPNLNg5xoMe0wZhQ+VpzM/cZ
68kzhL5flNNq+GVwtEf8MRLGHav8uC0rYKlywJCMOD+0Sf9cxp11pElpHrzYtO4llzQsvEm/7cYY
T36n4PqLR9viNddcGxW4XkKdAErOx9p02ZNRuGzXlEUdWpWQQZ5bwMuWrLwrZuU2zBTQ8piKMbnV
Wuj+FU2xb10Z9TRmKigxqOEEhlM23mHScu3GdrNkhw8dP7sMc26SNLeSF85Nn8Tx9xLaBZAtMPK3
3O1baJd3KABVqAUFHkjfnnPRi+eBS/FaDib3qV1rT72yyiuD9u5vpfVTqMv6wZPmdMWrGoq41uS8
A8ltef5goLFYe/KhTKrpU4ECBSlK7akjeOKcA2e1VH7cpeDxYwzFQQzBzh2qZjL5oRdOHQFli6oy
aAT9cWK/tdx1Dmb6rglHAFrr3NXcEge0BX6UBg44cjcUxwpg5hI3QcyOM0D3umraEyapF0kGZeWG
p8MNrxuKbkLi7grqDDvVu9Ux59hpRonti1K+y3y4owoDUDmVNQoztMdXj2/gEC20/1TuV0aMuTqB
qXotgZRqZtpdyIGriwbisBdkKlMZdgMff7Q1nSDmpdnuh+TC+bBiHU+lVPcOnaiNo2U2desPUBS7
mqDo4NeWXb2V+gQCvnTQrtEqlA8tmRJkDpjDBIgaTbzBbkf0gpqceH5VlRQz/WZ9GI30maD6eJSO
NmUBs+MkajMpboDI+lBuq/mY79KifOJlZDCjAI5XWNdsEuC1K7R3rmz6EmeV4Rde+tYPvf1auFZr
+hpwBoeM9PEzGkIYecvKAgR4A+pGnVsN+O2DgXYmbc2ojoGTk0ySfZH3TMd8bD9EwLqQXdXV95lD
nzO7q2+Noq73YzlMflKrnxandmS5pXMgFmdByfEnG9OUTw2zDRawUfudNwAoDincF3T9gNFanWJW
INta2xWZoR8LN66AY4Nm8JQU4IDUUhbZ+mRd9TpvAllCa3IsVBI2Y6LuNdV4Twzj4jcVkrUa1WeI
aIqWyGdU6pKDMSAiWtKMr9wW7Sc96+MQAmU8FFN/NTPJBgM1MD0JismuwNQhkiKU581cBgMilK9i
6e2ZSZyQuoBz+kZeIxaUDZjgMqWewSA0NJHpNNcC7IIhH9zrgnJi+X2Tl4cRJD2K0De3cl5axy18
xxvUrS0wRZQSa3gaR/d6Mql21emIFKrQR7/KO+3RAI2nQ6sHHZSLYW4UD3ZqZinGILvqtWLgCkiq
ynkY6NRd6bl7ZGWRfPZefZMY5pstB5BrmU3VfyMVyyD9nF01wqhvm1aY1yX66KUvoVF057wNPc6V
tuMODVKHm7gpklI+TJRgslRLkibstTIPSV7eWHrnxr4rB34Awv/DYAUS4tzBbNDQ6F2DsW9n/OGm
pfnAh/TOiflwM3qpXezNTFxJqxhfaBLfl3Etb0aL5ccSiiP+hB77gKcGE280QefcydE70I1GHFta
31RS/dRb685Rje53fy8mI7nmVoWDwooXw+w+mEBIH4b4Th9AZSmo7K+yMYmvuFNY3xqn/95N6U1d
Wp91Pd7Zk51iBc4YpkIlKDsIuk/bCkCbHKhcjWbZIzdHyKyU7i2uiubGqpyfbi0xANDPd0LfaOQK
aDV3pyrkISUmK9HlqVCkSAkU6Fwm7mRF90XNs7A2QCmJ+ctEzli2/CUG7WThc8LMSLbxCPSsO9wS
4E5TtEbVa4VMMdDL8j5OPYceUoOSSDfkmEOqW7lArvTONW3n4Tm7cA+jyujREph99GkJNZi6Sbzr
xPPA+aXouFOQe5/6acR7CgyqNDaS16mSMfhUoeYCIPmNXYjMN1tR3oP7wL5iiNufmmg8AKGL4ZCN
6Z2s6dG2q2NR6/fp4NHPJtXxpB40CzRxIED8KfJGPI+MY3mpp1o/1SqA6FKJCECqLH5VmtU/yBL9
KQQXlfptQazRR9hP9jxV47EYjuZI8L9OE3Tpp4lHjhjbUHVIbIAyjT1cqOYdGEeyD4yX3lkj9LSF
5dzg1QIlZuneT970w+IZSXYmM9sAlJQvlLb4w4jS3Nezyomc0v3Bhr7ZdwDpQ8yGpj+TobQx3ZYZ
iRaVDmqE6EG/WnX3Y+SZdtsVir1nstBCUIfR2zbTJ0jNiFu9xcCQx2yIM7uj3MFv7hlJhgfPGOkN
g+4uziUYPvNWG0H4S/4fR1e23DYOBL8IVbyPV4q6Lcm3Hb+gEjsBAZDgARAA+fXb2sfdSiq2BAxm
unu6Uc77eIrxbes0qTJj2V4uiUkqipXlGJbDOd3SKftich2S2tHWNpWSvTrQDF31RiPP/I1B7vHT
NCmpQkrPc9cGD82kM1IT6lZXwUjinDdYVnxCs9i/yKntGuy3TeWLpNOw01yp7UCgCEGdu7NLqqXb
ZpjsaYwCXTnNOUVcebOEFdxfP4lmOW5h4q6EdNegt101FT07xYQ+wGgGku9+vT9oItqUTWZrfFZ6
qkbH+G1dsVHHo+5HLkVX+cHhvU91iPMAkQEzA6unNik2oIvMoSkzJORNefskEtuTTR/r9DwP6Fc3
0yiKKms5gDEB7jQR6TllTtT9WET7onn4fUANz39LBuOOSgxDuNcw55KwTIhKUqWs/Ju7EF1Gwgr7
o3XB3pku4U2BPwP1mnkeEv8Sif7RlRO/MaCSsKynCI7BYvho88BB5CMREp+IZo9NvvbeTHV72/Hu
rWj77uDgmPAoZW93k4J7b7DEersOWXTwuCi/BxUlbuMbgj2r3jfbkmXZjqdDi7cm0GxPTXalSTte
+2JpNhmI41rDGLOaogZu80SaXbI4+oYdOVYD2Jr/5SIZq3kVWe0TytC8rCt4Qf6apDKvaT6H+zII
v21ZnAhLvuJwfeVCvtGhV5UoyFDNnflYJ/cnaUOk4Swwn8m7Iq5GRCZucgnnqF64K3KoVJVp824C
9i8drcFL3M6/eirzx9mN/zoS/6g8+qSzf2590WKQVG+dc/FDng/nPMr5MabpYyE4uY6F/gFJ7o7h
GqI4o/l6BoygDlMuMRPG1L3DIjPmlSMh1mYXypE529orDP7TM2nt9Nwp2l9HP+BhmxyfAN/HzHzA
Rju9wJ2ZHuXIH3KRCmSVz5N6oGNyMt4243Yk3lUC2tAKPpb/yOrjOuxxWQCiEwgLxZ880cHTONj9
Mid/0MU+Noha5bG7leX0kQbDEfBTcqCpy/e9MK9tIIIbdNB/88kdYiNvGSmvTcPdRqgy2Ux5uYMG
bXwCfcm3DgmbW7QDZEOJbRCBKffFOHikxic4R3r5gv8vysAUP8080nXLi+vSi+9QkwQON5zfS3VB
Duvq8LP2d0c/1Wc728n0lOMFuJS0m3fw3X9cFd2XJvssJKybwXEMBsqa7prkTvyOG65/zXb96Mwa
frSUvvQBI195saZv/dylz10fYd4QUOX6VkKam3fBFqthL5Kr6FWlHHY0MWSYz6Kk+6zPbwBwv2d8
2CAymuJ7ndC5dJZGvxZ0ABCmYhzW42gvSyP/rlFOK5F10b9iKoPKmzHEcfLtji5JCpHPEBWvHjD7
KYUpFrLoRp6dVOnzDWKcNHC0sdyjbY5eFkSfbIhd/BbnZ9nnmHQOGWmXP9rrMzbyhms+x9MxnPJd
ob2/dS39C+OL8TeUKvedr+SpU6Edq8ybh3DN6ROuDVAJ07ZXDhvVjbFi8TWU4f4kyrlot2KSQ21W
dNYTpshwmyarX87LuDJ0QIHluxRCLO8a9hqgMEyVlUmvaj6btYqt0EEF6WXJKp4EaBnpER39Z49P
eMuXvHsLmy75tzYdzBAkxiuyZdRBTyiRhuO1s2jdxr1QzXKJ+ZpMVRHA9woKPl4eulE/z1EOSwtB
3NrWWbRMxzLus60AS7F3SxheQ6hIdgT347zCQYltpOKIi9bC1HTqUAsHVQ67nuPIV03iok1ktPmT
mgn3xHfKM3xInfjDOVSsiBCdwm0XqXdsrRXbxQq+t0noNw1pkzpWy4TRK18/5nx9VBNCcFEC+VX7
4IjbGeMIjuyy0qx9cgP5tDqWR6FZX+fTIDY2g4lHKvxHlkMtvfD2NesRbdy03XMfkrIa/IpUO2+z
TwarqanGo5M9Y9gzMJ1qzfsY9rDaJNmraFGmLArJbho5ViCQLnQH1boxufKxxarE3Kx7iaa2Qj6T
AVnUq/gcDPn6khcSo03e9XDnyx8GkuyZitQmDDWKTBRzKOE6Nrx3glpo7/2tWZG2V5jyJhFpi19O
YAOCzvefrEc0lU7RjGwjjQ6mGrO78HNxH4sRTTVNVO+D+7Z807YvaSj4EfGVz20R9ujLicMWvzVn
2fsf1ZmzpzFmjqLctpDD1YiCsRuleYgqsWRPAIiAn83O1Cy1/FDEA0IYRMDDH2bhaahki0nELr97
TIfPQnpEs65U9LxarOmgM5LdRZU6m7epz6/wOR8/CLP0gDCJDqPnLJ4RXA3YwSy+yhqN8GRrypqa
YN4IbCtt7GQvsUlzXy3Yp7TY/G/iz8ylP/00xkDAmYbKZ+ni0u+C2NMTDJWeEyvQs+XoFlhR+Jci
VOWfIAsVznU5HmBKV5zcjD5jIFCJtiIDPhYgtuB5zFT5Bh8+2NjMq8ZQroEbUYrKN4ynddElgtBl
f0wT9SZ1Er3PM9Qd1Riq3zAYLt8L6vkfmiXR2xzPOgHFNVl0uZ0+l2q54TV7TjU7FmtwLXDN77ZK
eLZDun5nufwASjCbDcSQfgNdDISsieCHwZT8AUZl6VeSzDeVJkMFp8m+Hs149WP2QriEqg/a5gCK
1ARQGnDycTPzpf2HTBQszgz+r+aGYrsjk+UXTTkkwwYQxKHsY/9n4dkTD8WzC/GFeG6ufUzJyyr8
eiCcg9FREwayu61rRsiJiGLYejQPAOhIPBYwb9GhgFcHthYNC7P3cmmbSpfkHcltbNdOwbBvlgXu
0EOBHitb8+hp6sJXoed7EerFSRhcG5do+LgV6ihZXIxYDqfigI0Z5I8L9gSbc17WwhXyqxU9gnij
JU/PI1G7eFDkU056eiaDiH4Q01BcXUaiGgkoWC9p8PpBrdC0fzDDxZXq/JXpcPpGiqKC+DNBX5h1
7Zua+g/Gre4qnXRpvlum+BA4MfsNifMH2wXNtmjD5zaYobzgHCP72Ewn2ourtuiWYh4/R56ndRO2
/SZI9R5mhzj0eXODDTGKWyFucaFv8NlDUzxxhLAQCvUw0V09Ns1FTkZWggoCZWb7K7Dtg16w/C/b
90bw/Bgkft3EbIJbG4Zs/0wkC59sn4S7cBogp17mripDBcTUjViTwGAE2YvLL56O5ryGzfS++OQQ
2LXcpYI/whsUUvjwd2qnny4cxJbjfB2hImiqZmnooyeG/ESxBX8JQO/KU3YDTKFBuCH2PTXJ/Dem
/R8QFvxt5S1oP1xtkev5IABAw3SOXyEq+xvLsPuQ3QjMb75E+aIfevQ7LwpARI8W3q/ngQTYbELb
m1TDkkQ4JPDhSgEzXLQ2ArNYN+PDFlFyR4Zn9NNu3JQrBteKAL3DmkvQ+k1BsZHep020tQt0ipq+
WV98Be38EI/dtbDBZ1K6Q8lNtiOjofnWc3/oS9e+Dwo27MoN40OTrDMG0uZbwD+uh0nre9OOEv9Y
Ny5bhji3HbyhHoyjQV2Q5rlAVBJiUNdL4x1k0aXU5RFgAflcdWxvKGiwiRoQOqut8FtdWHHiIX6V
AHD0KaLz+A33xWIzze4yDdkITyc+7NcAEzgRu0UC7FuVGlH/KOA2aW2VlaPZIFHgn4e9ex1NLHqL
VxpWpYItCj5YD7AImA0NWXbIw+E2c/Y94PJv53HCFhdkBMoFAK/H0B9Eby++Z//yZZH7fMV0nKbi
nLU4Qd2kgJuP8TGeA/6WjvPZZeWwpRDe1vjWwfSR4Dyb5qM0cHjNsGiOZaPKYSf9pu+/bip5UqFj
HfbJiqQMbD7Btb8pi+PgM3uQZPwYwzU7LkWxXAMawd/fTdg3y9ZiqPqoCx5iZadz089km0W6fYmh
yoEzr5SYLxBbybCCvtHUXvUyPbG1+HJTn2zx9CHiKzJo5SMII6FpHG9zhu7GxPQ3FOfwoLShq5Ic
YB7rRYvGSix72Ms8rham5ypfxq2deLgLZAorL8r5tCUiusDO/4rNMfSZCn1uWKp/RunaRDhxLYmS
UwBA/7b0RvybaBNs23hBKYo4kKnpnwGKUmnIC46Oa3KHJafPXErzjNe42RWEnUYCuDYwfXrEPtV0
Wehwi5dRbgsNyEjZ/tsTdBZoNvB157rFOcHskFCky49Jn2ya3JrN7N1DsspuZ7JhPmKkoXCNhOS3
kLThFYxDQO01FgbRoIX4S1boBV3e2BzY0p07hTMdU/S5Y85eppw8hkKSTVbKZEfEagFdgkAeRt1W
dsFcR/JswW+Ee9tgTGNiOWNvaTvCXLwizH/Llo11MtvmCk2xfRK4VPjhsfdhkXJZiTzEWN5CZKxh
wlQLJmApWGJ5Imldeg0yB1lwxIHS6fAaSAfy3Ijkq+laDCJ4O655Uqa1yczD6ENTl4R8rG3pziZi
0QbQRLdJ9Fpil3mRHHbOvKhgCI3JowBlm05ImeMzYLxQqn2yWBQBf9/U7YAFWKMAhDq/PAxxh+zk
fnTVLMqPJjDNg+uwW3dgrnaRfWhbfbbTzE5qnl+DJOY7BTAWizcNOQP6/Jd3M3KJqdkPKi4uSTz6
85BPbaWXTr0i5SbfkoDb04TEE+iy6RFTo8BT6s4lDy829OOmD2es++sC6Ws+geVFRtOdjQAkZyk5
T7pcq4Km86YcDDssTqTX1gdvyQiwVKkCPCf6xB1G+4doiN2xs1m4ixlkCW2S/ixAk3eUWvxRD4Sr
kFDukckjTqiw8W5I6UfTebojDTlQwQ1ASP/SkTYS1UxS9MmEZdOm5ZT/4aAjXqcCy5S8mZODCfCy
hl07bk02PXZtZCrVeL4d4uYHVy1CCwBpncqIf+Qw5QfX5tpXxClOH14M9ogodZjYrwva2R6krFnE
WLcq/g6asK+lIr8XPuEKClppGbYVuEiJfIng0WUR34VLgTjCqRmf0YbSTUeGi5lsdJ3DMf2AuT5M
+ZiE2Gby0YzW1zxHrRk+NBvzWucxPcCc7dVFOPQ4zKYNK4YyUxM3F7+8m8tDNEj+nK39i/DU1Q2Q
gSr14pfG0LtZgKa7JHXbomnOzsh8n44MhFhURLyKhm66qcKa97IJf1Bw6THOVrLjHWWncC3zW5en
OCcZnKVK0zyqIhg/cjcUOwl64QOjUPqRz5M85K3D0Y2X73yZ0FHo9J57W5x0bJ5t2MEbxRUfHWpm
22l5AN4Ha8ByHj6lW15Rbc1+LZ1B7voCpa/KnnKOTyQmzUtnE7/hvnwJ2QjYsO+zDXCNjy7BtugM
Zo1vLMvkkx+G8rk3FNr/IK2n2fZVk0Hyjx1+ZPfgyp8XBY64S93fhCxPPXCLGsqGdzdRuc8oG9Et
W3WSiT/5cShgkqzNvhzdiDV5fI0A+rpzoBysf4AIqZJF22As0ruKxpz6jjabUqi15g1LD0GUPyM4
7yECX7hJPWY1rvAH0CmGdTFiHAB4TR+JHp49UBwDnLdcYaDBw20jk2wjeY+ybT06XVMEVVZA1QMq
VcrfcTLMj7OK9ISrCIe+aCjksuEw56pKbg0kRet9I4IBKh6FOULk6K8+KVWlU9schsLdwTT9zBbb
b9sl+Zy0hp+70902AcqwkWXahBvg6yfI3QCKRl1ZMwWcmiwiPRQs01UUKmgYURU2WGGOK0roUt2D
kjZJNOV7rErMW/iTwmGNpdEps/LXaOKgYgW8gU2Yg1JvsPTXrmx6TBbf1o2Jn0JYpx2dZUeq4RIU
0+KQ9slLqvF0YrmiPDAMuViqBWsc8+ltpSDzlwX1kCztflqiEtM1SR5nbuR2nv1FN64E3KVolQyd
rwbct5Zn9gjmqocVC2zR0UdcUq2yo52xHJAtsL1M2vmW884+E97aOpxs+IKePdqORfJnBu79R5ct
po8IyRRACR4T1mUnAUXZtwpSibmSJjvQvRDD0BUPcqz+QaIPqrQwZ4IkgTrNLcxLO/rd+CLc8AWV
Og3dv6jQDOhVuoIrVvFmHdF7Id8k3ocAUlQs5amnoONalvwsyE2oRwqjvEBptV1W8gPviPEWT66o
fVF+mdX09Tpn/l3jvGKawhOPKhAAXo+Kpm51LzYBgS8n+GqcrgTuCzmf+J4A6b9Hd/wDHLnUjfQe
v6aGXEFECwjSGBKBGP/J+x54bqzMbuhj0ENp/45sj/OEFLPaxwbWEf2IzJcSfUtb8HnXRfQvEKSu
RioF3eaTXZ+sLsKddyjlXGFIhDjsh3DYM/KRHjDE/WhJ/IZ1jtQR5V/tCluUpVxgpoiO4V8+UojT
jb7vAYXdVvK7uDudhrICkNtfAz4XVdC4HoBXkJzYInsDpkBiEB9GaDU7kUZ1CMdnAAOhyquhh3ao
6aGxx0Ju5Zu52ccYU4DBZ49xPkzP09A0cO4pFYy63VCio8SiDKjJqLKKTwqI710EKRckhoT2ggdD
AtrR0bVJhwdmVVsZ3pgq0D6rQpXM2TbKMnaLLeLVI2Pb65xabDCvvCivTBa/qB/Tduuh9QDu0su7
yx5y+dQMvgIPKRIxjU9egLbiTOW82LdiAa85ikxsVlgMD5UcgLJqML4J4tASiGP8d2dgQMl70tcD
a9PxwDISn5e16DVUNGvz3BQtv58jrEYmy7cJUVvh0CWr2aRiO0Tmb8RAuc2Wf/YGz2Tk9N85H9/h
865qa2Sw15JPFRfjSjAXpAdnMFe0C/9nerhfdZiYKy7RRTUznJ9lsOTbLJNAinoLtR8pyxOkym8B
K9KKw1l451JL9+sy6Qqy6aLOhmm5zGz6aOCPcPAFojyaeDR1r9ivCUTQljP3S3Y4MYEoDMyXbbzR
TfMOz4+3AkLnR8CpiAjn5bCPejGD4uLBDnwtcPoSihglwWi09CmbWPsCv+ZoozOBfdghTPfrmvlH
EYeo9MZuE5LwCy3hIrbIZSg3HcpFLezwSxEkxPDGD4cCHn+7xiwQhNgAH8aq/9my/QOnml9j1vBD
igH7NPoGb0IfnEgX46oX8FgIzNS9ryj5D0A53d8ApNLJzgzt5qqAW6GfLvaMa/6Qdvgw8dJl+3FM
CboBPNGm0PSbDjSBKL/NmlMwoc66MMPCJC3EFimMpw5TZMWB9FZC9AVssMGe+Sy4CKvQ/0gGw60E
8qGW6Afv/SfopOKp0bE7jVL4Y+HUPTdiRs/iFM5qtiSvAYJ6MFDAxY8bA90Di8cVcMM8gAP0aXZI
8l7C1aWUahv4pXsQM/7JBCXmvOr+CQBRckpn8RIaYIp0WBBDY0Osa0W+ThbN/ukIigrQq1PdRKl6
00qmO4/Av60JRv+KfR2oQspZYBybIQ1a5VQbL5ODWjBkpyOSGQFxQUJH7eEOlhaZdnWYLkC0AJJN
3gJJyv1jz5ZbngbhsUvmV3JH7TgG/nCaI0y7il0Gap5bKE62ADn+YP0q2qcwnDr2CXAPjgJ3bJe1
r4gFDBN77Hxw1ds6Ry5M7QKkBDrDwxp2yLdhjfPNMiLZqJiVBuWF27kuNqgitbIzL5pLOkQpyNoG
9b5kXwGHYCUjQ75jca8uiwScSfPhD3f5T6FgCUCgDEK4AY/3ji5xTWKwo6UFhdAqPVw6BzVLlcPx
Buqv/jMN0Rh0RDpslKfkJKUOtpAnNXWDAL4Lk3N+jArsEg/4svC16V+qdxnYzEhWaCnuJhbpnzCz
kMuBvd+qRuKVIeqXjMtma1ja7tFVTBsrkgyN+YiI0by1u6xNl6c251m8GXpbCqDuxi9bEr83IDPv
9qc6q50cfmOMzA7AYZ6TxN6X2gp89qwttrOcl21gMeErhcF/Aa9UgRsN9+AQ06Nik311o8UaA6DD
5Ik0s4GvlSDnInjF0wfxSd+wfcsGxNUhzrceEhJijHLjti3bmxZlSfZT3IPX922jbhk616+xF9MV
GsJla2KbVRJfxWaeZ7SF4HCdDy6omIhTAApzb3aOgwW2ri14ijRxX67LCaRn/bca7lhwEZ/SQGKI
gLUdHqJy3JASxWtN8hrWwJhLuQ02sFfO6jKAIeYGadx6O3lG3rFTR6sIbsWAHlVbu9VfVUgxDmrV
PXG8qpsG+HaNYsHQpoZvQ4ABPh7HU0Nz+TUpbISnKWUXk1KERUKR9hZ0UVCZMAX3PMJWojJZicoP
jDDHPiGGasB+mOwSrY40jD+bzImz44zF1RxAALNl7Ww82FNqv5CssWLVLyZfcOKAITQWZm+Zj5ca
EQnlA3KGgYo0Ypjh5LhQupmjJkACU2luFvsoT2MYrO85u7NJVASqTqWwu2HJ/BXE0C012G+sJrD9
79q53+GC978eBhawCoQXf7+7R4ptOuvpRJbEXYSZ9JGrcjoPUNCvUwaNC4vEWHHt/Bf4su4yY1oc
8egOxQ+cWeJDY5GfNNrkgfspPoo8xufZz3/yaemfgpV86AiqCUdLcrVpAGYlYd/losjRxWT6uJ/f
fRv2Lyqe2RvFDt+rjSCwnBzGswYPD8NdwAyZdf1LMgdvAZzp9sbv+IB5p0xgidSrBojsMrlbGMBO
pOUIPds6wiFlssRChACoGw3033g1gEBK34sYjWuU1l1QmNe5R1sNgG1OKqvn93lqHuNZ3KLAnpos
eZIZZJiroLqCPK99WAp5mHhQ7jBzroBC0FLA0CKpkaqUbFKH1RSH7gVGzss/+DH/DGuISSZPbhCC
SCx4mQXRYLE+ZCaOHxOF/efBmuIM9Om3HkGRstQjQ0Q3zxAMRnWAfdQdX4Nv25X+NbMZgUSK/rAO
6AZACwd9w5RuYMwOYNkEUFnNwCBKCAqeJfxjAWIAKswii9mIcNHVwLn+jGRJK8CT4R62MxnW9oKf
IFXtQwbECzqZoMTX48bukTfWfvZuukwrLot15bhPVXNqJSB5cPsMIrcU/kVlhL+VYw1pZ9jAHiDB
mLYrBEFXQqFDTaF7Oq94tt90Z9ujljaE4DdRD+BKrrZNAICy+NBLkEdT0E0X1izFT7nob8gbnnoZ
NteOZ/iUy6g/sTZ8kV06I+eMrLXGiVwrX0LJNDX5fAtlmFWdYQmeJlAKtpXZ3qqZvIFbox/GqvUF
zMi6XUzzngD1rQMNYdUE1+qzpstjibibSvLya22Sm6EIdHL0Bp0XeKhiGm52Ghsgbjlsn3Ps6aCi
W3JrC/N7DeRTQ6MP8OJm42h01guoY/CxyRsa/O6n5PzmKY9r0LQ3IfIS6IHKNk3ZzQ4TQXILIG/d
mbtNnYW5/jHre9xKkv2IeRQHyNU/WUa/xdQ+4cOId5HLi0NI4qdiXMczqMVmM6fd71yg4e90fCvc
BIlq2LDxCpQ9Daop8cFviI2uPeGINhuX92Ht43oVLebudZ3qMspD2HmQYTdhx/LTdXGHiz2Uj6tr
l0PRY3udIIiu0p3oqwHyecza5u722gDDBau1aQH8+iztKou1/joPzCNJRfSgBES2lSjNtItGC9cO
PXX/4tjrFHgezk3OtKgbN7u0mkSnosrl3WXl63iiYYQZT8FUDkB2b6H54eaBxcI+yTy/wdYeeqss
a+YXWTTlD1sx2ZTWmlevMvVs8Cxg9mHWnUo4XXE0ORMSk/JxuKGPg5Dl7haPotitUG8Wv8IFqA88
WEFeMz7/Tcty3sXp+jmuaCRUNJf7XJm55p3+gBYEHYnxcFi+K6D1SORZcdYh33SZkYUkvd3h5Y4O
re1wAnriLr5YX+gwgFpgJgBQl0ebFIbbH8saw6+ib9cnA8cDvdVJSP8WJHvqDQxf9mgRRR2z3D0l
88qOmhWfgLQjKBMGnN+ZB1iwLXvshxLx7Xu4CgVe8SOktMgGG8VodkvIZeVjG2Jhbi6BtM5c/gX7
M36jbvnm2IYhr03ciN8+zOtlAbi2Gnw4pA+HOkRujakSRDXdcOvCrV6xPb+DlvW5pwzc1cIMVNNW
znsBiR3qN4S6PIrOQXK3/KfKPjBMgHD3sXBMSVk+KLznqURr1Ycvc4p4JDEu8esiCPkZZlfENSqK
kXU3lGHN2F1ndRccYgyIMQiEvv0BBhFcKOrROW/luk1ZhFxeSKexaIzmVWA91p2pZ8G6GTBkvq6Z
4xcno786z9kx1msXbkwImTDsttLjOKTorjsk5bxC00S/BxLRHg4YZDzmzi1HAmGBiQDldXEkT9ab
BLRIFP+O4qGF/sWId7Le0V2xrm8wjej+BhljW8Qz3caWuGMzomMHOCCLXSqD9De2UF4inOo6B3A4
N+TBKpL8KqlTZw5etEYJBbrv5+gWo6LdxeXzMbHJHdaASiUbffY3BjRwKsCIPM8em8CGkvzUQjZ3
XMIUkikoQU5hXvhNmFizReoa6PCul2AAFRJ5tG//BjzXlyXG/5sa2209MCJABLDnaFVP3q2JPsgy
NBtkqt91/4RNT8Mwz4c0VaKr+rafMfBquqejdMDTEg1TyRUvL8VyRBWUM3qOjouLG7FhPnKwTmjx
3fqZloE4FSHxe8AivyhBmqKyEIatLZrLyubJFSoozFkGZmoCyCTCRESJ9ihgF5XG6M1dCD2vj8fm
bR6LvgZFDKbJxORGofHeLfwehrJi6wUhf0VQO0fMWzOCjrB0voglAjwDJzD2l614tMFY3IWmsvsq
Av25TgzMTwaOaeaNO01zKLdh/P/1DtqjgD63SucS8E6Tg/iHv+uWF/zgKJMJct701YehuJWT/AyU
SH83fQBVWQw8OQwsFh+Whd0SB11NHLTZc95yINmdjRFUDW8FCGSHr5BzvY8d0q7cMty1p9G8XZQk
v9JwCQ5ogvrPIGzUpmCs+900UX6CE2t4Snss1RAMhjDFWH9JDmMpcCiz+qNtnl0nGU5A3Rvz0lp7
pYOZtzA6/XBiDHZhPn3w0USXhanmGV+eP06F2QOymx4mBQewoLQx9J7Qg85o7KGihdLVKbZroHDB
tosH4lQgj3hLc0FqmUpbZ5RDFoKJI7Lxm28xIWFu+zMANIcywTvIzHAQuHKsBkr5AiKh+NWUkMKg
SX12a2yuwEHLSjb/cXZevXErTZj+RQSYwy1nOEE5W/YNYckWc8789fvwYL/ViOIOcQ4MGAZ80dPN
7urqqjcI2s7KO9MBDFQAHKaNRXLb+r7dlEG1RVNNVDddEsSPmQyZozLl9z62hAv0N8p9JUXljRTz
kRqCH5lOkhEmS4FELrQSmo9RuI287nfVu+WG7jxpzGD9DhojfqqbpDgAfDLAy/fmdUwRZdc9gHmg
zBLbmap2t5qk0rxqa9AP+n1o9vVOjIdbAlxxrGsQwIA4G14hxUUZav3fOvHc26agwTcWfdRAciJ1
jrryppCD7FKNTLx/5Ey4FzUvPehDHE9RE8mNkKCZw7zyC5mmG7jNZEOTVNtntOJIbci4dK/g7hKO
LtDULU8Nnj6CbD03ckGPtHcNUMVdvEMFdzuoYbStFL2hyzEUsuMiTRJuYjdItq0gXY4Qe7Y5hEbq
tfKtNBTAVbW7II/ql4jUEt86D0yPr1vvvLvdSy0Pr1Lykf2kLnNsqaYfJZR0DoaVeX+bCMjr9Frt
fibiQABsrb2XG/U2xjdhS/wB7iXCHHD78gUq1p2SxNEbebZKM0X46w/q8KE0kkHAiDhto2cqt3oH
UHmyLPsNP6SxwyZ8a0WU3nkJWODkwfHZ2rMf9gUHLVCnxzRwCwRZ0qfCisSjZVGrMaRa3FmpWjiY
MqV79OSht3RWfJGq4u3o0q4g53IvDU0F/d0NgCxM8TYT5fw2oLMPXVUpwxfwU+Zv8lzRyQSvuNdD
IGWlUgs33SAGuzC2LAdQJ+oCYcBeKVzhlUu5eefQVMcSTNpO0WNAn+A/9IPfxPmDilqln/rlrWiY
H25SojGWBwgtQZaGOaNmSXcDhl29Er1h3PmKmzrTx99Q9n0sqlF1oD5blOfS9jGJaNrLHC2yjqI2
gVC02m1sdHRiJb+wM6ki26E0rXMI1eyxCpLfVSmys1QXtL3ZW2ij4/kBfAoKw+DJDYOYhpO2lO0r
WQH4DN2DDrIL0LCjbWWCyt33apzsCOxAgyo4BE+5b6YBpBudTEtTmujoygUN6MQoHMMKaXUPbe9u
okZSj63fUNL21E7GkK4AUFQo7Amu/g114fxQaaQaMfH82RoNNNfAou0jWH4PFEUOg1Ze5BhkoZiq
0MAHeI2FiETkFjRfu0KkQNlaYIYzGk222tGt2KAQctfk9R83U8UNRY/BDgbOtZ57WOmGsrm1aspt
bhtQKmixipWqiFcrIHbomcKf2sqlXRJ30r4dhnhrRcVlTGJOX8asdl5aP+cQhwByBEcj8ORrD0zW
hJu/r3urBb5RCH/Krn1TWCdHpY+0HzTvJhnRHGBpAFba3kDivIHAy+N1aI2rbDSCTVIVYESiTnns
gFL0O5C41mNTEbhMAO7bqtPEH0VLmo9tL6Cz2HsP3LrjW5XA/gRKQfQfVeXYUU25kAuSK0Z5m+S/
bCHs2udYRsIbTMwblSq063wKaA0scFq8XknXBOQybDPXyfvuY+T1YVrCL2FwuWcxGnkQpeFFiBTx
qBei6CAqwAKKmJa1fdFdRkYv7qIcwRQ9cJ8jmcvBtOL+krzRPZSo0+7VtAp/UIx/EywPfcLIqOw+
HRKQvmQlwFY6kx8zatoNicR4W+eqSQNlJIzEYG21gnY4xd1ykwlx9OKF4rsM/RXOngexr9SIiaHU
qm/aII33ZWv8qBuKNabsIw8bbEDEQocYTGpcTIS97eUmvIk4yGl+FTlEkpACOnXPQePhThdztHE7
HbeWZx55RqBLid0a+QegCV0s0otMLS3SnKK/EZogfxmC1n9RRs87jFRJ7LanoZfAQdpprk8kjpvA
VvAJuKY56z7hqPZRN5G2yaKm3uptYTlNZrmwLAVSF8n6m1aybEeWQugeQqzf4gmW58J2ojSSwqbY
iDqVGsUfalA/pmHrvBIAKtAxhObbHcyKjqGXVebNmEI5Svu4fe8B+ONRnN+HmO/s0YokFLqxDmI2
iPythoUpAcGSfgN4AwAdBcNz1OeS0/iaeOglJLyToDYcGa6OY47dKy+JO6l2lSuZRg+RQfbrXy4c
NspYDXlNmyn5DZROMibT9MV3L8/fZMVACkUFXipWNXMpIYhA8q7lP0AIO7B+Oji6HM/ISPL6XYWP
pSMnpgltLApplEOZAPql38qxWF0aephRZA5EqOLq+JpRQnwuXFi9Po1zzY5Ekj4gq+W2KIqUKJIX
CBn2I82MOAgug7L7ZUWd4AM1bc1gq/I2Z+WM/IcMq/CKjMB1+OkY9pLqOGNoqi8UD9pDYEGz4hoP
ouukgAuvR9S9Bmt6dvhj8jNq3fHKzyQQX1HFc4ehf2K6Jr6MqfJX7QhTwIGG15idS/dXaY2bpNSz
x0LvpX5HNUm3R7UZdiZo42e/kqTbxEU/j85BeCWiIvqrbNQit40hAGYAadgGPA3PZABLMnrWQ0Ud
9dBRawMR4VrdcRBSZEOSutiUmJo4RTFOUFHV55knhi38niw75hY9Y1uPSvkuF1zxiSsgPxh+fB0l
CTwKt5OsPYecB6EpxQddjqQtRf/4fizr2BGMWHxOVViuiqdFJY3eiDhYgVaoaUBt4PxQdwNmrG09
JfAvsYut6Wnq7xgG0yHVq/yJ61nfG2bi/cg9E2qI1XJMaFQDSE9zah6TLjXFVvy8VFoVqa/kW/BW
t7ECUjiJjMuiqN4wuBftcJQU2rvsf0vQ/Rt1UOmVtSSPdSVgSR/AeNDjvkJmQruvYxSxYqLOFrL1
QLoUDUdfhb9WdmbDu0V4BzlqHsUupsvXq5SyfGLxtacY7VVEvL8sawQCIgkRzlrPrsNQpBuX9bQr
ZLN0sq4ad2rRolnWiD+qMX0NwHxz8cM7tK2mHF+jYQCFLsTmRTuYN6FGASmoYDKb5jX2CCEXQV/T
rSuTy1pMDLoCeWw33BA3nuLLuw7zj0fuPf1YeF2163RXgrmh/RiqLtsFRUN+nnswzuNu5EUeQtqn
JMBFjuihZUtjoj3KptbchrEb2Xnl09ijF2XYsPha0AJjvB/daLTHRrQmgJsYOLLhKTu9iv7Ubjkc
6H55Djl0dRm5KglWHxU8nylZOoUrA/fqS4B1htU0FE9yyCNh6Zn7oQAyZVaKvG957O/7AfQoltGm
dp8KaXuEmixfGXlcHdPUuC6VsXUM3/BBhaFvEVqt9W7mFgkqAFwHlEK0J011Y3pr9F9lwXoUrPGv
h3sFrLbc4PMWdDYF4U1WQZy1qeIfdCl+iLUcwi4rddByumRs9HceRwH+3OOLS2v7omdJqPH63baF
1njr8T6CeCFR1tFMmDYCGe70Vi6I6v3vKAut6wotgw3cj/yejKT4OXpjbTpiDf6oUXkCoLT8NykT
mCYALn+NgTJeJU1jOmGb+HddN44XAB0aWJNtydUUiSV36mT6Y/YvqpvQO4Qyfmxoy+/Nrgvek57m
NhtLwsFJJiAADNiGWTZ+jKRih76U4UyJirzBOpa/UXsJ/mR9aqxp66yISugzfwU0Yv2s1pJqQxCi
GLWfntA7wNLjHoVOKo9b/TFCYQ6U5lXwIa7IKX+3loCQPQla/l+5Dn2uL9eZZV+PTbkxGjvObPM+
vRujTYK9hHaj2tFP0lNMO2+TpwOyVLvzihpL2iRgGFCjAs+Jq9ZMAysoQSipkGg3fpk+1UUB8w6J
U4gfN0KcfAS5eQBc+WoWzc/z4y4KsZwOPBMN6WgDJ6GELJu6b81Dc4NyoO1Y18Kezvr5ob6rbkmi
JCGapCPNjUnOTFsmHGABGgqqWypvK/Ghjo6a9q89Fr4OMVOVySGZaWmO0kIqsMW1ctPo3LKQSddk
7KUlrZXTycwEecYwAVhCkrHpHP8I2/0Cvu2xfqvtbhsdq51sezv5Tfov05tcmw1d0kSUJb9qrhih
pxsp7WxKx1B2pHpDDRglcwWIyZoA93etRVbycyhldhL9At4jpj0l8ooOWHg/0p0aCFX1K4Czcn5f
LC0lDwRksDF+UpFV+jorkCOCJGdwjmr5r4oxk1jTUi3tzFvZ6uraQLPdEZQSZC0BfRxE8hEdgYXn
i/7fgA7PDnr/HyMYcker6icaGXRW4Qq06vCSaKW5SzrrtUo8/Vdslc2NFkjppdzFyS19xGcJiZtD
AtF7C1+JXoou1xTyMlO81JW8u1SqLqfvOvIYDtp3uRZue0ugjxz5T7R9A4Cx0YdPpQw9r1GG1h0e
qANEO5iZjSOjLrIrLKs+6HHZXept7N0NdfAh6ZTNFVFJNiS4H0BUVvbZwkmVFB1xSnkyP0VS9OsX
GcW0UVBJ52LvXAUoTq/tSw2xK8jwK6bn05LPda1kSUWLcvJl4vh/HSkyXRT4NcTUgiJh5dSXsWg+
zm+vpTtFllXsDxWqL9pct16NVfIImeQ9V/6WyE/n9ym1Z71CIegtMcb/splPRpuFU4IP8P0+x0aj
IiNS96HL0oEOp518floLwpDSpPOqyJoM7px/fF26UqCTNFYGcI0d1KuMF4adv8WXwp5nyL6qNueH
W/pQiMoqmjx5WxnzVezCln1uUGvNEeVu5KexDVdUGZdOpyJzO4gaNnDfjIDkVqeU3NQpEj7vZoiE
dXbjAkNNhb/nZ7KwuUVEq5H/0nVV/eacJdZ5mCi+N0nXAtUzfirDbSsczo+xeKueDjLbBgDz/bqa
BIelx26jDvbbX4Hy2r603ZXvsrRqhq7AZMcF+btNDd58gQz5luCJZ1LnPogW4JnmshWO52e0dIoM
Pr1i4EKjGvOQQNoOLpVyJhZCCngG+MzBTe7XPJLGreojEVXHu/MjytMVM48Npmhq7AXD0iRllhK1
1BPhqKtA/hFx2rDtPN02t82OTPWvtaOoQf1ddZj5zpdtDIsHR3JQ8lj5FdMx+vYr8KfDnZPGtDmP
UGJcAxZwp6zlXr8YrtNHoNi2ZN+1Dt1tG1HDDfUIGy6OQ5Vor2ykn2up4dIn5m0mmSy7DBxulmoE
4TCqWImU8O7kXWawhwz9WUnz1JayFaHJBV1nEjSJgQyFkyHP7ZyKsnBTVElRGykQ90ES30AgoOSV
ijrOD6vrHms4cB3sPyN/0DzlfRBz4PN25YLDzVa1bxeCjiSafH/Z0NHuns8cVk/c0xFm5o9b9QIg
+EsDBvJVc7rtcIyO+d5Mt+c/95RBzb72lxGnb3GialeNfaEGuKNueu93H+tM+1hOT+vhCGJolC50
PV/Z5gsH68uIs11emB5GSAbNYkEGkQ9Dc6oMNcnPzLg3/7bg8s5PcCkyfRlvFpmUwdUzT4ZIE7q/
2+ESfqodKdvwssdNl2Wt8f44nB9yYf/Sy1S5fE3YA+rckge9rKpPIM5s9KEBu3ZDh3vTN79VzVtZ
yqXtoqALriOuT8dmbpVlplTMJBNZeavQjnkdP+VjtbI/FtJiSZVFiZNITvHNJUuJUFg2B1zB0CED
V3yhQfDvKgq1WwPlsfPrtjgW3UbcFZAgN+a7v0r62gsboPSa9CGW7215kZi3OmgNSBDnR1ra9VDX
uEcAYBHiZnsQDHsiVfQ2N3i4oQtBn4YymtN1P2p1i/yGXH2cH++f18P8mJ0OONuEotJVWhMwIN2R
+Cl+GrfwPbc8r+0d0ns3MH03kAY2yia7Qkxt49s/q6vfP61jsIvsP+d/y9Lu1AwJIV/RAHCgzKJr
a1KZ7Rpcsz0wlbV7G0R/tArhu3xljZc2p2ZKqMVaIJy+KcrTwKKmMkyPjyC947VwFUnv52eyNsJs
UQ1M1xIqlegQkeyK8AtHcWX3L13JaJ+Tpck677TvwtmDSgcgxd5Zs2Wn/PEgPOC/GeKlMG7Ca+SZ
7PdHHlS3zcZ1hH8tJC19GXo2O2+AvKbkQ7LJaNRsjA4JjF5a8U5cSA1x/NNJP9mcmLZP5+Qk+rdW
C2S1q1DvnNjABu9slCYh2qzkUktbDlIK1umKJpJUz7Zc3pqx2EpqvFHdH4Vx59W3gf63XauFLIUP
a3obsOkMjDZmjzixzQxR8KbJVNU1tWx/H8h9s+01lftsRCBahar+dH4Lykt70CJPRF8Xp11eW19X
EOHCXC9pO21EbIWuwn25q3CiOAZ2eHWskNe0zScMnl+rLWVn7+lQXKKnsnLQlm44IrTJyuqGKJKz
fv0NYzzqyCWU+SanTVOjieDHqROPv8byjyj+psSGgEmiSitnY0nsl3MhqbpBbcuilPd1WJWDoQ0B
fDs0QTC/fesIIcDQaFZ9GLFwVJUJQh60+z57U8yOFra0cl8s/gLypCl9k3GMnBfYmlBJERLI4cOJ
OtXofVhcuyKKMzcVJGhjr2Qf5YgWMNn02qt3YWje7zgsEhcMdKrn5aKx7+DgdoBeAshZTfFGGnkf
y/kOSs3Gyl6Q5N1UxZUgBPuyxYBJH1b0uL8fqa/jzxa/yCskRwKz3OQBbRWLK4xauoxKZTq8nt/i
33f415Hkr5+5iZEHalsIKV4ib0shAzwnr0zm+3X8dYjZBnZ7OWw9vP02IEVF5VGA24yyrV4VtKUs
GEM/iv5fXx1fR5wmfRL4FHNALEOvqw1SBFcx5LIqrld25/fYOg1hquizUYv5VuB2h77TK0yLN+B7
6vYlzV/8Ul05+su74HOM2R3Rg1sQC10oN2L14Hoh6BR5BxIADPPh/CZYmoxOjMF4gGfZNzOvse/V
Mq7QwhALeuQSLeEKGOvKIIuH6nSUabonXwUBRI2HX1Rv2obWmdWozSNaSz5CL/G1R+P/Afhccen3
o+JI6YiIy2hIMJe78KDVXfofNiWlGUVBO53Ud54nySXKTlVP2cQPrkak/Uf1UsMeB+ZKp9yqpeMV
/sqOWahwsbQnQ87mb0DsQ6CGoGJ2P0Nz1wCzoGFmujBiw2MAGwmaTohdSG/szn/epQOo0wnCWphy
FN/468L7kLb0MOc4lLKjZ3ciPcugKLYZlWmF8jdYKA9a2vkxl/bu6ZizuEKncFCSAa14hTZdqB0z
JBfciMrC6hNwcXYyRTaLbFf+9oaJy9Kickg9YVTHXSDp1zAlnUwsdrnXgPvT9ykyKCJC5v9hgifD
ziYoBmoqFsjobbTmpTVvy9y9LSERpKH3cH6gpQitnwykfP168RB2dY/HBSIjzV/J8p9aTVvZIGtD
zOJlLgQDfoE8ooPacpjBLpL7lRr89/SNzX8yi1mSKHh1KI4iQ0TAhHXvUCCQB4lUTm/j1HDOr9j/
56R9xrNZ2qaGktImRVZtikr8BRYMuTZsxC+borky1ADdn6LUHThwuBDBQnOKbvhQa3Qqzv+M5SPw
+Stm4Tup9DjTi6zGF/1XU37IME+5yU0onOfHWTwAJ3FltkE8I1O1IJuSlf7WDREoMO1BxxDLxBny
YKTPpno8P+D0w78+d79+y2niJ4G8UjIojMMkXiK9yPDB0G1ATqo5Nu5PpftVFeNKLFm8nmTIXhpw
Tnra0wKcjEfNQBCMaXvG6N91e+BCdr9WKlwcQ0FKBKg/Q80bAoGR0Z/8J4oQpFAa33rDZdEH/+VT
nYwy2xIhHK20C7nRXTQpQ6camq0kXqLFZ4/CodSx0ctXzsLyvDh5BkKXxreqS5v6GuI0Ha3jUgGm
iloFuJgGw/LzW+Kf9sy3PaF8jjPbE5KO1F1vTg56yIeZva221zlI7IGS6rgz0MMNJoLui2vs62iv
DeLKNBfDiwLQQKHSq0vz7lHaJAIy06RjiupI3R+zvKAjpnsw6lffY1Ng/z7Tz6FmwbJIVRUJFuKx
qqGHLxwKHQG1P+aAGeu9YO6L5pjp74P0Iqn/urnIsYNjI2O0paq8g78eg2rMxDIaGHhorSNU1hdv
TPYrn/F7k+LrGNPkT46aaRSd7wYY5lAwOcJit33z0JW/qi7aSNGxRqG4qxxPWNk9i/fPycxmEUxE
xc8N4AluZJ/jrXUPva+sxKwFNMzXmc0+mzsi11QCq6MRZ2NjkuF4Vx/kP+4flAcAkYtgHIq3+Kjc
5qikG06yUu9ZvAxUXeMPAcZUZzGsG3MN1DUdtIhMs7QM1DBE3ckzwRaTYs2cd3E9NRHvV13DQHPe
9hANoY1Gj7km0XBRVVuD4Hx+o6yNMAtkZYJ+YaqzF0UJXkZY/ZEaeaV5s7hiJ5OYrViP8CvVd+pi
WQGsIL6K6xs3E7ZWtfbMkqft9e1Ef470T5nwZNPD07IgPRK72vdrdDTr18xWPPv1CCrZctpNu4mO
Bm2x/DncNxvlYkQPYWetzFZeDCsnP2J2uqVqNLUaEYcN7jo24ugwpV4AUrvh1rjpEPHc/fR/wQd+
Ki7Tff1s4bN5X1wOK+d/8bY4+RGz4w+mHO3LgpUwAHJWTtfcC+nD+Z2zGKlPhpid9aKRq8LowMQh
F3sIkFBHFP5aFv1bOUQgs4yuzw+3PCMFx6op+/xmuYwKSxgWaljBy7ot0qvAeA/dVfTU8pw+B5ld
fkXRCf2AnwW1SXMrhh+Va3k7s0faoNYORSTsk/yxbQfMisxtF+Qw1t1dCKBaVnxw89YDwNm7ISEK
nZ/7QumQmEeL9X+Tn373ycamI+GqIGq5FeUecrZox6F4MHsskGKjoOVNs9mC2dHf1hPF5fzg/7TQ
v5+qz8FnISJDMViNUja0ee3flofxwKvzkFzT50UBDz5zZgdb5Uij8DrZIWkQX5uOvHJjTkOc+wmz
EFJ3giU1sQmDg7qGaj3kOcYRDbKkkbxVJUC6/cqkFxrOX1bcmu7XkxUXYLmlRcikobZhiwWL5i65
Vg7RPnxTfkW3CvZcVIgL6b+kPyALDAWGNeiC2aFCiLLK04oNqOEc32RbScWSOX9KELiU1sr9y5v9
c6zZRYqsZB1rHjlsol3WstNL5Rb1yBBhYTrb5/fQ8hXwOdR0uE9Ws09oNiRg1IBTobbD1IBBtsYr
BYvz4ywHic9xZufXiAsCUsvyycklVxt6Uo8eypfnB1lw2532xucos9OIqoSuDFOrGt6E4yIOYZbl
dSDlyHspN3Xr77LO+hsNCPe5dQ3KWfghUh9VAmvf9enu/I9Z/IgIyIq0SRWAcfPbRsFA09fI88rg
uUcoUsCRRrQTi7r+SqawuLYnI8lfv6FXSkI3YBy4MWuThqQGUdeG+Lxyfa6NMjsAuByjKxby4neD
bkI/2lIab+LucH7VFvfjyVxmWx8RHrnWW/ZjHf6qghuaI71wpWr786Ms5lYno8x2fdHhcGPFzEVG
0m/w1J0s5ysfZblCcjLGbMe76Kl6iTWhBt2s3yX0014wR09fgOmaF8gVPgdxOTr9KCrHtoLugYT3
HbIB7u/zU50C8LcAffIzZkeiVACJq0MJLNeUNm7rotIKlSVTst2gFW8ZkM1S1I+5Lq58yLXtMrub
JKX0LTcgKxDRH0rTeNc0EAtXMY3Trvs+PVyDyFQx054jOIoC8b9qqvh2iP4WXnUR56oN53WrqOgU
xkjoN79RmX2vkK6zXM3Om+qKTtxafrJ82P/fz5hfSm5WiA2eScyWoRCkaLb18NYAcxrHlRi3fEA+
R5qFlV7MrXg0GAnNHFsVLzFKjt2CbPri/L5ZvNj1z3FmQQU8OQKs/fQUzuFADS91nWN/ijLfVonu
1GAtkVrepp/DzaKL0bn+ECByhxlCsol9468CTqZJUKVVPoyIQUVx26flypNxbdRZtAk9ePhFxqtY
16CdoWAHJy5QYGgBHJF/h2wTa61HsYCI4I46WdhZ7AHzJKaJSFtEjMV7K+gwfgQkhJJsB1o+7m+y
Lrwd6uq9VLoRj00wXqFZHOoYTWYTBVtPQEozoFVZGNo2ixVsAFvVsochI8Gz3LW6wfIx/vwusyiG
npcAVICqT9T8EpRXSb/rmr/nd9raELMI5fbS6BeFQJ9PiD7yOEHkV0MWS0bCcuXsLGfrYBtMiUe7
An78603Z4Hk0tmVOcTAIMNNUC1TUgvLKDIK/NY4AiG/CgQ0QH5InVQgeUeXHv58rpSXLmByvIS/M
lnPMVCUJEJzfyH12HQ3aNdpWL21rPfyHYWQZtSgQ3zoJyNd5moNSqjiqMU8kNPNcoRQSgy2I1hon
i58OR2Zp0jEH5jYbR1TGOgjqhn5b3W1lJGNl+XdmRM752Sye0pNRZleJkJc6pTpmk1XGZqSDhxD9
FPteZBSSLChe+NOeH3ExyJ6MOP2ik6x4gAFvGAP7RPLRydDMMtkJuvhUVW7xMIHvVjqli+nI53Bz
LITswYrXTYZD0+IKguqD5ru78zNaDOcnQ8yuDd1LY03QW54UMrRl6Ke4nEyKr7/yKsIgbqUksLh+
dBJkTQW/ps0npNUeauMIs22QDXZHDDtaR8wvVDPfnp/V2jizWZlRYvmuynGyxI903CX4+EXGAe3D
lf2wXDo6mdDsNrQizN5yUo2Ncas72Yv809gg9O2gsuHoR7wGt+0mOOa29aTbj/4e0zpt5RdMJ+lb
nnPyA5SvOzJGXygfJ3pAEDlu8ab3hyDq0TkT7K6TVvbK2qrObkUpRAqHTU5ONSYXsn9oa+UGZTdU
CVY+3+LBPpnUFF5OjpnUoLFayqzq0FxrmoPvh91DOC5p3D+VriOOsX1+vywn5aaq6NIEuDLnpElR
rFvJbEgz0AOOEYhqevLz4hW6PVY1mfxbmzxTJp2glWxqeaaf485DWJ80EmgWlhS/01y/KvBY9PtN
hveHEO0bBdOv1SC2GJxP5joLYnmmGugyTXOlPxQLmiP2u3DtvXZ+EEucVWNQPIblgcUSikAfk/Ra
KdwhyHn+qy3vx/8tHsSVr9ukDTVJTjrCY5tj1avplYS581OF4CZXtLlGKV6ekWFYvNpV+GzzTakI
SotSFpsy3iM40eY3dfZ8fkKLQ8CSAxqjgLWcw+5QnEtw94IqKQ36Zsh2mqKhtfdfTvHJILNTTPaB
cYzLlvOt4qko2OgSTuxIP7AJB3klkV78RCeDzRbNKtBbsWpYEAps96RAvLnfyhhTwtNYO8KL/bOT
oaafchI0fOpIPH+4W3LkmG/h+yhbvzJ0xxiRUKgipAQVycI4I+xC21ABObVqpqxE4+UPqOo0QyWI
qPMdiQcmBgc9cB9P/mk1H0F1aPqX83tkMWKAK/7fELMbh8umR7JwGmJMD0jmIV1V2xKxvtVNuyRu
NMktPtsrEXn5O36OOrtmxKzKFGXCw2GBeWcmqbfBQQnt8wSha/nH+RkuXmkWDHqEKDTAgrP4VCHm
nnXy1DfonLrZV8G7N94gSek1K0u5mPZD0icZoUEBvHeWpgIEb8vQoEiQqg9+dnAtRJkdTbIzFO4R
fNDxJ6nblX36D/R7fmOfDjoL+ejBGmgp0FyT982F94Itk4MUl/SuXaEzGdnye3vZ7cYbfIJsiLq3
w91wm9v8xH11QXPMxq15d369lzbt6Q+arTfOlVgEVCRLhdZflqhaoWd0E8vBWltiaQ+djKPOroSh
xnZKrakcxGjpaT6Z36+k/2HUK0nzynTm6OmqkRTTjUWIV2ZzBQoI2Zj0LinX+g2Lqd/pdGYHscLm
GBVjvmN5VG4Qd90Nd5WTXQTXyYX/5jv48VzrdrxHOnKfXBXo5B7Of7ZFUOfpD5idSbNq0FgceYID
tBO752JAkIjCBMMFO9+7dv1t6T8jq6NIKwd0eYU/H6vT/59E2jIIM5RDGzC+Wh3gBI4mguBWuC2s
FX++RwLoUboKm4inOXJVs53ZdRDZ1amA3Y/GHvQM5Zh7vNih1KF7RLt4ZUG/z4vhTIQzFFhf4Dxm
wyEzEw1xCUFTH1BUzlzj2fPTgxL/xFzkIIGsUYZ6O2o/9MG4w2XlFT0ZUJwRSuwYTAdrehpLv0aB
+AC8EmYHSg1fVxlBATmNyo6SQCztkUPauXJ4KOO1J+103X8NRxK4nc9hZuEowEZ7TBpK3rkcH0IU
UqwsWQkwS5/xdIjZuoqlgExmDSC1NuS7tKGoBVH/CsX0X62Ks5kyrPQelyQ1JtYp66aQ5ynW7GRk
HgZaasXSWY/lLva3uIA52J+9hO/tAXE+PFWbjfiOzuEaU+Z7iJsW83PgWW7ljWDBvHK6nEVndN3r
Rn0wPjSre1jZqcsr+jnO7ASG6NbVQc8EtXfVyY+IYsuO9oAeod1sx5c44SVv/0Ge/VpbyQMWwGZf
ZzitwMnZT63RzwyDI1lpNzKqhjJ6PkbsiN1RzBy5xLgOXVz5RQZeXYJakh/Pz3z5UHxOfHYosLnV
vDFmgX0D02WaFkghul3xr1ta0kTR1tAQoUbxTV8m9TMvrvSES7exdqI/HhHQsiX8X85PZuErmhqB
zaIYAkVsThJLPaGTfZdnrmX9NuMbvbsYVLTVusPgr9yJCw1QCOciAE5kOomo85cFRiRGig88R3Cb
3KDebmdOZkNTjC+9J2P/XB2GtS36PR2fRlR5nYF+nJinXzdKXIGu1wqMV1Sxuexj0cG89YgI+z7N
ENCViwuvCXduh061Z/3rdyFDA0ScFJhUSZundUqJBaHXS7A98XhHwyBtt0LmPWWW8dq1Qr45/xX/
Af/NIihBBmUBuH6q+Q0cGFdqG/STfXunYEKL9tYLw/502xLrxlaIngcBfXKMKVIUSmvBNgxc4Spd
76AeosieQVu3W117qHJZOWAbfsyLoT36ZQcfok8f4hpHYTfSX5H6/wkg/T4tERiUNE3f9U2jHb1a
uLTQZKPkj0Os0FNFCK+kKMHvskPQvIsE3JoM7XEIVbw4RuNoxkP5Szby28SKk6vEKh4NbDpQvX1t
A+U+lCN/I2ZKcaXX/WVSKsOFUmMSXFfhxs2zQyr27hs6wkhHmvkztkBPoxmb/ILIuHAL5UHskRAx
RhqHgXccdPNJrb0at2up3Wiu4WJmqeQ7WSyusjRTd0mo9k7UZu6lHFMehtjzIY9Rc0BtGFmiZgh/
tV13jXjJzyJMmoMb+yjWlO86Amor2dRC5LZkhSOCd6wEE2e2XcuhUdRIACFQqbtcv5bEZz++sZqV
URbCFyK9xiROgpbwNxkCXetMK4hxglbiqNlmQ5rcInjrbxTI9CvBZWlCiob8AqhqWqBzmIFr4Adj
5jjc4lL1nHb+vYYGQ+djvx7uzh+AhTBmnY40S4SD1lC6gRcEVYsbXvqRtUHjdxP/xnF8JUObrs/Z
SbM0lZI3sAkR8vAskcDBvjFwyURBw7hqpI8Wp8TzU1nKHHgIQnEFziN/14nICpyU1IQdW30Ejv8y
aRHbOFuLj4a+1TbyTfQRC7Z/NG+qlULgwrNQAlwMTBwtMJ13++xmqyvN88OYIkxtuOavRDK7bSVh
XmzFSNf5UVK+pqI4Pvm91NqBm/wGRoL9Fl46e1HR30Q0cp2wr19rMX+zRv0dixjIP77b4LFV9cex
TSsHAhDpemRVdmb2l9gbIGAY9TguCca4IaGASAtmBFFjYYUNvbQXDfishGSEcqx5PpbiI6GE+gjK
M71FCb+l3Z9mlxqQ5vOfb2l/nI4z/f9JchIaAuxN7Mr4ajgBqzYikCsjTDtsvgP/2Rro7xvAMmaZ
JU5qBoBDg3I7DplqGh0qA5cVYOGobe5y6yOJns5PaQHWJsENBLBnKqiHanMpwVL1oMthBLkhqTvi
TWmnt+pGwpjrMrati+FHfCFddyuzXPpeJuRbisQT72N+zpJcqZJKJmHXjH2vXeneM9LJXfnj/NSW
1tKkOajpU8eVdtDXryX+H86uYzdupls+UQOMTXLLMHmkkUZ5Q8iyzdBMTbKZnv4WjYvfIw4xxOeV
FwJ8hh1On1Cniou8hN4g2nfSMUI0GRoQpl9hFJBCyLrb8GZpKmjOUSHaAvsNgnSoZk98PPeH2lDH
rj54TA+Bb7ppaLocMAZDHj67eAmDMmZO07NyaU75/n2RHIE6NMBZGUrd7sbC0mNU3XMEx2Jn9kvD
EXN7hjL7+PDrcCDT1RRYY7DOwZoaNrjf4VaHTi5Nf1CSerf3bfZIwgmbBurrOJPKZON4C569GMo2
gEV41VHaFUjQd4M33BlriB2exb6H8PpZPt02O/d2XlodF+DicqtaRkKocYJuJmo9SIBtIqP2VJot
BI/XpxKgfQh8jK1rpI5TPKekQRnF0PGAyWb/QILhBK5vkJ/K6PYOBz8hr3mXeyWI529/3fX2wSyO
5NhdQK4/dZFyFcR5amDWQ1Py1FUzKCUbnfWqGF2yx4jlYq1jdFTfD+d3exNXWQIx2hkFKGFy9Ghq
NE6SlaptdQ7hWyfXITTGMJvnQO5J8IdQWQiDZtIRBWqSiEwQNYNMZIrOCnKtiy0K673uWOY9xFYF
cnTr5IcPiIRBqZgziIn79/qwq8Hmly08ttdHCRRn4G2jJlgdrv3bIGmsB0Ur+Fir+kWpqgOkdF9o
JBbSyLk9taDHMHpuC/nI5EnPq5FaWsFRouWPBuKLxPIoM+0hXPicme4lvscwLbwUCFoAFPx+NawE
EtpSXyLWGwKX8HXXfbBgl+eAdhifunWXl1AncXpt4arMbuOl3cmV5HUuiS6E9KQqg1BN8VcNeIzi
cwVZ+uLYWQ6p9hAXT2WPQ2DQjKCctvALrl0sPhw6RBbuDkLqadRutkTNlQbnSJGepNhVrLsBuPZ8
T2LIBGxv39Dr4OK7rYk7TyRaNbIMKpcixeSZYjplX7q3Tcz4nvFejDm6DkEnc7KPeZgyTekhrRKX
R0OsoHRnt8SuOcCuUC8uIDSwFFHPHFGoy6DjSKmJBs701QgFKPvbBGSMIDhwM9+Drg9VqB2kCxs1
E1jDDjhAwegC3ser/KplYZeiGpA5uUhtX9nlLQR9fgbhZ42uR7ruq5UVPUlVawPHFrUQpwm9iL21
2oLnmaGV+f47JrsIXWIiiZbnTq5o4GjtIB0uOqWER09eOl4Vdo9G1xpgSijd5AV4+VOKYVRu2LzL
3iDSs4cGC1jVlOBdCsth22hx5IGqcxy0H95GYlII/gUUTbm2cHtmpW5bxnTBr8y4L7D9gPFHQuiE
l348RhcvYRdCFy3RgcMIICkmZ/4mlP+Ixiwc+JnLdWmGTvo1eOuiOGF43LWP7BDe1xtyJA/VwobM
3KpvRiYxWREFnSoRlJ9B/6Do0BwfloLZOe/4zcRkyxs9TKUowHfkD40t25bj37N1451LYvOFr5nd
GU0CdZwuo/A0fcUbHypBEpoGAFR/dEVuA0/umty77SWWjEyebsglR1Y1MnMZGOGyoD8FXS+3SJcy
UnVcl0mIMFZA//cx4++4OGYsAmmxzwB4qF0NFEyV91Ttemf1Cz1fwJs6t7Otu2zzETw/grPytXWf
fe8Q7sHte7Kenpco7GbPiQY1NBTYUNEzJh8NaRwZDJGoO1tCHTHcDma5bi/rjPPF5/61MPncIOBS
3Gt16kRZgMfsToFoSReAJd8vFYg01C6cWuBAkPTltt3rrEQBI+hYcDDBmHlVqOmltmrKDAM8YHx6
bDsVcpPJ2oAYYE8gFllrS82R68IsKlCYYUZnBNzfV2PpEm2gAzQOGlYed3JMSXWPiLF8yEJuSnVh
TWdcCCIfFQ+zhtGoK65fqdQhxzRSnpYQUPf3ZbmL4duzAhyzdoBBm9srOXsxAPimGuJ3sHxOkvOI
Q1maRxitK1H27dhDpf6Wlzo8s+fwwvdOYro21/M+1FrQ4rVkx0sDb/ISYfrcW3npsPRxVS8uXjak
LbIvnERGo69Y/RiI5kTaUweBUai2eKrC7SpBglztyvy99kGI1YQHiLtu0ZvZFYG1/odlBUYChHYg
xLzKLOEHMrlhIKivsh2U2groS3QLEezs3bswMQkke2RdRd+NgD9SHqnsr1rdAuFWBp2O+qWkX0lZ
rAp5AZs008tSdGQfiEYAvAfX2uQdZSSgTUoRGcvapwId8irzYqjssL4wwdLzBhZaaKluG8giQzwd
w1MYmNT9p9uLO/s6yWBCBs8deHIRy042OzXqwm87aCJDsM7pWH3MRaw7eiK91kPKPQhnPjGf7XkF
JvlmqCFchCHO2z9iJgpEKj9SVprA21wl9AEKCkOsYfkjEwL13YOBEKc9Q7X9tpm5u4MqIJI+sOld
t4Tkqss5sZCmpHm9MeNyZ6RsddvEDNcAnt4LG8r35YSMV9RVHe4nSqZOLzs5pJ7MflfHu3JYsRZJ
pZ1AXVlah9DUaeietm+adpQoFFxQyNDc2z9ndmGpRBHMYwAaVMjff00NgsZYhmCq00O9rm89LqDx
VG+7eKkmMxfXIp+WcI7wD7i1J8eo1npICVBgMrSH3nuCPz/S9Y9Hastry4HI6p16tBx1XXi/2etZ
Xf8Erfw/fKkpj0+Las40wURaAaQB+bW+jfam0FdBZXlRp2/KVFnKJcaYcBqYyBYqXbqKAbarNAnT
GQCeCAw40fRO5U8jvVDoBpZL+QYLUMrrxERTacELzm7lhdHx7xdOWZHlsuQmjGY89LoQWtQujaN1
scTiPO8QLgxNdlKq9NhSCNxt7yQxDo19KuzYLh/6fb5Zio3njw34u/BIq5CMmVa7IlpYI1sFYmNP
8r3cEx6zDRvkTJv6VU7twSl/ncjdV34KXeYAx3707WHJ+8xMPuHOoiw7UoWj1D1tVYUmJ3wIGoga
kme9kFZVyV6MNoMOdXSOq9+JTJ3Ob0Bv89UgcdP4DzX0j1ETjHJTZ0AMNBEfffkJ9SyAZpcYl2ad
1sWPmziUoDQbNdJ77tAG0LjMAI1AoixpIox7en2i/67AxE+URWaaVQE/AY1AVKM9Aq0iACA5QSKx
BMObiZIwEInqGggB0R2fwisjDlWu1kSUFJMjV19rY69q/7lUqxioYkCHBck+MPWTI9xqslprMQQY
Aqjy5rEPQapimw7BQh48U4iGHXCQw92h8o1C0Pc7qeFGppgpAXE+LfWnLs7ynd+DKBW6q9IawzrF
Ccp7xCZVQl+7XHz5CXsklVWDKEICm2ysi19gxtbvwlDrF4KLGWaT779t4i8gn4jxnWxk+/8YVsBd
BHYIbn/mRftg/Y6B8zd2MJ7DR2jjOtWO/WD9gkOe2+bLtZnsgZ51LRQNEbNozLe1vobkokWORkd+
33b8f27n5Ox+24RptFrnOcJuBA/mkXyZjyRw5bvIM93+S/G0bfJSqbb+wd3gSdpA8+OrWFvNwqf+
GRu69RMmgZyPcc18GPWgyD7e9g90XR2HVbenW/Ip7xqbu74L+kPPXwl3hNVGK6BQnJ/AEd5b9gvm
O7zbSzK79CqUaFRoPKNoOLnNTKZB3PhodKLE7FkJt5MSitpLONeZB2msLWNKAPBlpOmTdZdVzcQs
FdadN8+hhGYg2dR8S5fQwX8u69XiXtiZLG7pWwaHfBO8EXL+0Gk2hl3dhffBEcq01hpifivfM57q
1ZLhP8HRDcNTvDDKqwUhGp6FLoh2VpI5eu070KHPTxHNdXuQarLWLfWVxHK37hnkK0MQHBgdoky7
S6szoofaLTIW75tG8G3URWgl1H31mseAIOpca1vHDOkTryJpTVHLRg1PPyRmCL0+wqJfeip/KA16
WdRs3s2GVptG6sNt2XZfBQ3N57Iq8lOfGbJbMyo7DQforg6DhzJUxdoYqf3DNnkKA4RdUM52fMvE
u5rHP3gtvYpGB/1+xF77PDfA2tYAtAuC7bYt2xf05DXMKkCBmgfxe5Vk+i4lBMNltGl1O2tLsu0i
FbkggZZjVB+6HjT+fhKfgPximygDoUQMrLUNrdjnzIe+l9lEd1Qj2zIeZbmNRbjlH/2AyU6hR43G
A0IIwGeMyVFU4ihhVABX2ZhdvxHIUo74hUjxU7BhQVNynE3TBvVcJS3ED0kXQ5YSy50PPL1XjbRa
pSXwynJmPCSWvvNrjhwhr+RkVZp+uQ1CRXaVACpWYNTL7EgzIBRSNmDpYA9JAABRJ8dQLOqFsmmb
BvPTEjRxgY0uAU7s4we9rw+tmXUvQF3gxJZoOUFSF/qLqDiKDBSw4DGnjlkpkCbupQ8Natd3hdX9
hqws1EcjC6n1EHQnMwPPhZ0kFlS7BlN5aiE1Znc1Rhf9ykrx5FQWQC95025yYQ0YpdGQUxgU6pst
pNkhrV76pa3Hwn/O5bp57K0aNEAyKu+UDaD/xd606wBUmQ+5nmnnNAHlCmjnKsmJgCi7YwEzjkoL
RUYp1TfQN+qOYHZ+9E3pySA1Upy4Y66oUcARpdHYiswPcRFD4zphpz7XExfbY0DBV/mMaPA7h46V
i/qy/yiiJrFTSdtgMBloQJG8DSbr9wTD7xgLo8q7nmfczsOmekgLxdplTdXcUQuaDoUCiXlIeOt3
YH8K3GSI4ueio48FlZLXZCDUg4h6n3kQ/JQCb2hayTXZAD9VUp7c1yWRP8pasd4MreBQEFFSNK4N
aKg3GqgfYwZ9rayoUCgCfMwGo9ohVqDYGfgQyQWkDRep101btIrmqJE5uA1i5k0jYuNNTfPgyyC9
tleaQAIHgsw8TFWJU8x98MtIWW05LO0Ul+lU8vSyl48B5c/gudQdYag11FZNY6HmNuOqv92PiQuF
KrTfNhZ681bWblngxH3uWCRwWLn+zy/PpSFzUrKv9VJLOgHuDqN4EJpsK7g9/VK8PvO8fTMyKdmz
Rk3Q70PZRGihDMYQ8dMIiXCVwfh1+2tGt3HlVsC5OMaRUG+a1meg/tjmgQVMHg3Rno0xdCSAiuJm
u68h3dxXKtRk04WMfWasQ8HsESYO0KxCmPynaHSR5w1JVUCoVB3peWz20GzACHefudm+2LIN3C9V
bfkOzlVDThaduxcoB8c2f4USwu1vn4ttv/2OMS+5+B0d6B5qMQ7lSQ8QrJK89Niu4Ua4heYT8rDB
kWzLTVqb/ENQ/c3wuP0Xhmu5QzlIAeDHl/gb1ePWrlWxDSP5gJNEv9iu4uWdmu6J5KDF7/SMHdRk
7G5H0sPtNZjJikAsDepshPYGJFUmqRfREjjaUOUO+LXWEp5dlctrFRwufae5oa+sbpubqx0h0UOt
EVBeDIVNUQlg46dmxnHe8t7p9mw/PKIZgDluDAwqZ7H1N8rGctkPAXKIBQcxk2TiEyEdMyZM1zTh
vVxWmiFKDua/dJOlwaaMl8gSZm/thYnJYvaqHDUDwfNYiefGWhuFFwWLMlvjf3J1Y7FdI+Z7hi44
Tn3OMpAZIfL9AbV2SXrQtcQujCcTEEUJtAKNLYWv5XDPjPfbmzfrK/5a/jPqd3FqM7/yo0FBxdiM
f6spwqCuP2bRObXQJosxa1cvUT9frycwZOB8A4wGrb4rcIevdbLACwqCPxa7OE62xltb6P8ZOYnB
GeQQCkbSMScwBThUBeYd9Agzc6qE2MWA8h+tIDVu2GG2WFa7fqUw64B8AhunQVNmWqyUw6yQRYsv
albdIXwDSn2w642/QTF8hTeL29lzvRb7l9sbNzPG9t3sxNH1/lBA5QFmrcxO7wBzPSQraGfzVbo1
dsqGvS7Yu+5/fbc38W+qXoRx5sMe+8x7mwHqDVkHW7yBNrh21afb1q4vNnB3CqCiwHQAZTGtr8Vp
GCAWoUBvlqi/aqYbKEvI9bmDeGlisn5R1hiM18DFjfR1DUgOhTBcJi8VW5a+ZLJszE8bAk02TN5g
OkFRHkNF8W6v1Uzf6/tijQf04g6Drz3TeQHwdbgNT+q59RK8s7v4zdwmdyHxrG3mBT+rjby9bXeM
vr47re9mJ5USqxeWH1rAvQ2Z9BJZ0gbzcGtQaUEVQgP0jweOyekJYcGCy1rauEnWhAmQoWcxVpQI
I8AICETQu5waTmBG5kJcuLR54xJcrGxKAsGyGGXLQGkwatEfOvLf4VHfVnGKFil8SH/3LaaIKzAk
lSy9y3O6cECu44HvJiaBp5zGNE8bI4fLxQhh5Mrhe0cQiMlHaTEOXFgxOnkulbJtFGWk9TQDMrhB
EcmbsKJLR37Oyghcs4C9mkHSspwmGZfT2qnLM9ilYr5wtOeO2OX/P7lRgRlbg5FlwFO28TqI1DWL
P7Mmt29foJk5enWUaoKLQ58LfeLJ8So1tR6KduwixMwtzA99aF8CTjehX5wwrfcCGJNTlKi9QtT6
tunZDxwVVS1ETfSqwQbqm8pEtQ1CD0DaqLFsS3lu60tTj3MvI2ptkE4ErABP/cRDFEIwEY1PBh02
PvTGcn+j0ZeuW4h3ZxrSWMcLOxOPkCU0UlMlrB0BaIZlp2tgfwGxeQ9tKFEejCV0xtJnTbatrppe
1UqoAo1KvIkWrER57ONVuCR0tfRd07RUJjmPB4Hvig+aF9z5J+blR7136iP4EJ36PVlwd7On4u86
Tun6w7Qw8W2YA2n036Zo7lojdUUTPd4+e7PvFdJEBeySUMC5Uj7oAj3OytyonHZXHOSfoSNvKszF
nQ2o+vw6kOPwKb4wIU4WzvzstmE6FWNKiOcRf3535nSUdwfio3ba+BemdmwW4pXqm2cJJaLbXzjn
cJF4/c/S5DxKkQHIJiAJ0PA90vaojzVYyI/T0o3TpcUcD9v0Fb60NTmMZjxoei1DLMwttsb9uI6n
+ATy5ldtC04yCD040Ur8bDfxTtj/nYQY9+7vd/5pUF48j0VRWaU6DjSUmuboMdvKyauSyefbq3md
ony3Mnm+OB433yywmoL/jJmT1ocGwGydOGl8aEPi3rY275QvPkr5fkxY0mRGMaqvtRpQlacu1G1U
wcWw6URoMwVF9HsSdwutmPmzqWOM0tT0awRz3KlGEim4eSLT9zJPXdKxVeunrsWXWAXk+RPz19b4
Wy52LYvlwUI9vUbjyXf2+oH/SikSPdc8FOA3L9bPmN/mdvjcvqoQeF5Y3XGzro/rX+OTS0hSPaxl
BcZJs8rYQS9eefLq+5sWRVcp3xr+ISpfawyoL9iddW1ALGmQtTet64a9hXE+FPZH9hjqyW6+AVEY
uosb6Gy/9qfaw9hsv16Shp89ubCHySmojV416CMmM3VQ4sKJCBhl6VMdaHbQFate5S4Bo3bKMu/2
d859JjoKI/b0j7TY+PeLvbWY0IK0xV3RFbfi6GXkawt9jdtGZtAPAByAoh8Kl8DdX43jNqDiZ3mC
xQzfGxdFU7veF2jk/KBuvo7WbAsOGa9eF3a4I4fezfeoPe/V0+JQ4ZybBfAL2Hg4c2AlJ2cpS9U6
JhryHkkpHDP90YjKhpZPFZ40vsRYOLOwMqYJAUYy4W9Qvfi+sEYyMJBL8cLxTeBz2ElkK5ovaVvP
3EywN2FAF2B/dOCmDVCgXKM4aHI8jAA6xXnmdumbpKa2Wurn2v+dALLYMHnhBZn7MszOYmoRHC7A
Kk4eEMwZ1qgAwd9RhtdC8qpQ2Jq2cO9nboKMQqSkQXwSXzfN53UWqzXGbUDKgtksfThZ0YMwMbPo
iv4rDPsFWOTsJ11YG9OHi1sgJ4WZJtEYd/YbnvwAr0durW7fgVkTGKcG6wBweVehu1RFfqJ2+CCa
dU6FFhBy3zBoFwAhM3kOtuR/VoxJXyLISEJNkiL/LMo3KQMaxALN3cJqze0NSi24xqjdAm83abu3
WqBqcQMjWpuUXsaObaq7Sb+hAiPp+lClnm4Nv28v38x7N5Z1QKgBNcuxSPd9h/yWpgJEt6jvEK/l
n/lw0koXsgkLnmquSIYmP3wEok1kOlM2DeRVAZRxUSso3lIPtUzEY+/yXeGl2/wnr+0l9MqMRxrx
AyYOugEs9bTsqI/VVMZGQEV3QFkO2irr1HipU32lmv9dzRE0PRe2lO9LWAfEFF2CbRNKfod2q0d6
ZpPuQ6mDheBk9qsw1g8+Esx2alM6KbCHm60wcNaD9EcgVsIs0Vk86dUH2skLGzbnAUcGgf83NS1H
M1kvuByDmysqJMUWtXGXhNT0fNF+prH5JRfKUcvUNwNo8u3tEzl3Cy4tTxx82efgfy4A1yB41ADG
ScALDig5z96K1MVfFjoXcxcAVXDEe8iOAfMf/cuFixrUlqVURegsK4FdtisKShN0NuN4AU81ewMu
DY0/5MJQPXTMQCe8drh0z/NTFryXwdroviLtZ9ncN9XOGI56vk6KhQr8XJiJlB8fpwFlg4H4iVtB
3NOiewuupdYh6EB7xip0BXVSp7bT7TM5dl7xoKxSN3nm+3J1ezPnvLOGmZCR7gLvztS9xCEvw77E
A6DEr6Q9kN4GkOS2ibksFkxHEAvCnL+JnvfkwOh9X/K6ww7qb5ZkVx/hWX5s9gBHZPsBg4gOI455
F+4yT/+H+sM3y5ObD1J1k6sDvq7RHguOau8JZFJq493+wLk1xEi8bAKHCE+tjBfm4uBIQF9E3EKQ
zJvUK2u2S/l7UA0L6dbcPaAgS8AQzyj7Nq0XDmjfpK2AlUF+rYtzmGz6/qVRF97RuaRu5IpCjDi+
cFdjlHWBAnkOklGostGdlqhnmb/HFWbhU0ilgTmKKj9Z3j9oFftxexXnXvBLw5O9alnFmZkiVIao
lS13jxY7LxjQxv9iklLh2wDnVjGKqilT9ywFSY53Pc8dMhgNGIlDEJKbYK6xh1oClbYKjEHDreA3
oLLof0mlAJGCgUFSw7ApAfE7OAG6u14O21VXmAzaqBxrlKs9pmg1EGOtM0uqbdPoySYUOsiVdN0H
wUW1l4FIsRN1AMCZWwiCSDieQnAj62DeWJkRkrhaKeQTiIl62fXhhmo3h4K1U7HhWAXgrKiVSItt
M0jFXglIErva0PcPQinlVSwpm05SzAhg9U7kgHQF+ZmADmXX1aQDtiwg/ibRrNiVC0bPQkaPqA1x
+9Qk6w2nznL50whDZLZ6H6gIasuQ2r4cKh4yauoEPdfdoYpC4fCiUD+pNED9Sk7oo68Sch/FMqRo
A3j+VlaTtQj8+65ufK+Cxs2qjo3QltOwdaNulMdVgzxb1ZVPduFQALZVV6C/QcjohaHRftTwRK7f
tI/FEAJRYwaY9mapDwgCtzyi8R5KYobm9aMuBDBake4YSvNskcG8y/DhTk4bdFO6sjXPVhCQM0dT
1W1hbYvoMxplwvgRHFnW2ZLNAT1OkZWb6IGvIgd8qfkpDoNuxfIYWuyZqgHCFRjxqqVZ7mVKQhxo
rJSbmhjhmkdJuBdMV129RXoqkw6ALcz8Yr4DII0ApehVbiT1YyKR4BOhxxv0FH/K7RBsUqWRAc2p
wRBmDHlnV60muzysQowBdb2T8mRAl8YM1gnVBzfGow5gClBfNmBP5irmlQqV3CbYiRi/n2T9dpD8
ryCzmnuU/j97qenXmNEH1osV2ckHsOEkfP6pGb2yI1lr7HGz36KcGVAN1kI0zeMXIje/DNDbQTGt
Te4LA/iPDPyUdzRo2j1AcszVeFl6it991gZT79LSf+K9Hm5aOdFcVg3ShhkcYniNSEo7jMDIbes1
y2xIrD5ZQWykdgs6WqdsIdlU6oDTO1rSU09opPKs3PSPCCSCc9QW5UsQtMFajXzIu4ZAXEdJjPn+
Uqu+xFDELmiTchAb+GA8NSPwKxLW25VZPpCmvJO6bstzApEdIgb9Sckb6MS05CfQbrET6zHY1sEi
56RWBMlafxgDwKp0C9XAHaHlXTAIDWyDyWeps2cN3VuMkGv5Tm3Kc2mqDyAtKzzwHxDXxJCvzQ3o
CUFfWuyq2AfszTeqlRZlqj0g8/WCKuW2pkT+IR2KxJPBE2uHnEK4Vs0O6CXguBV+ePL1Vl8DRoim
PtMGr5GqpzJFZ9WUs/c6b/RD3olXWS6KHYivmoOEFu/BYmW6pmrq32M8kJ5bX6o3IYYd7AqyA89W
VDG3zIMCdILN4NbQKnOZ0tauMiodB1b8DjGoftUk0U9/qLpVoRkMGA1SrrlBBsAla8mjVgrRwkbU
0Ypl/pkXLUYgwP6fbKGfZP7Wg1r6qWCeH0Nz+QMfksjNce7dPO4iJ+qNF2yy7uG+V3bQmCZKjjHE
2WODAt+KEmEp9GKV6JF/h/SvsyNiZV7O0kcS9odA7qEZTom0kWSAWLPWMtektR7LKMXtSNI63rKY
3peZjkptFW3VjPwmrCUe7eUzQb/dLU16FCkVkJmwUEcB6/jR0tI9FQnxmBUHdlJUJ7SyIb6JxM4N
pfhsDXHtAaljblQMjkF/TmrGUf0YUylcStaYpou8PE24O5SyAHNVG7ttm1HATeJe3HEVBQYjkAqn
yLBh0NMlD2zorBSD/xFZZzoAjhaGwl90huk/P8vw/wj1pwLSF53TZ1C61vuYiDcr0c4cRCmninDl
CxrWvQ14t//KBVAw9gBhDvQf/TMu/pEGUHcY5Fp3cbXMpzoUCQ61X4FXrwf4MRjMR8jyJIAtNpa1
Bg3tV2zm4lWKwZeh9OJkGCATlvWy9spK9tmub5vqt4+RPVfpGXCTfQLOgYq6lNQ/JT/CNaXs1YrM
zFMyNVrxCJFaWchgNWgFtaUq71fQE0r2dYchIololpvnlQYfJKuHXhXKM9gmUqc1pGgVo+/0JKz2
nlFKvJqT/q6Khrs+72PHxCla6RqINonmBytdLnVXBBCrUxkxjpaRS16ng58iyQDgdKDDS0CdUyVv
SQDsL0GXey0lpfwBgvmtqRVADKaRMTypukh3MTU+Om6JvUCqXkJdCf5J9an81FRKseNGwtaICL6E
MCtPrvqfRc3rQ1D5IHWMKHxXpnzUPnB6Gs1APNpqvYuqAqRqVR8s6AiDEhJE4NRGf6RrC+ppKrtP
/dba9r7+2irRUevwVOhqsFAkmsszgVpDOQAkWihgTmIlLvtS4Eeo54nsBL0g29cf9V+qChiqfTtm
mg1tLwxNUpPQ4IPWjYCJVAI898CMbZIsRM9ziSzGCvVRmQgD49NWWiqE0ssGsgNmucCY1GJfxS4x
Pd48SNlbbi4kPHPZK0KKcT4JA7lXpdAkKSvJYmhYU/Jq5o8ENLr1Qe7XyW+Tv95evLldujQ1yQvM
LpcrC8UbJ+lRBf3daZETypkdq3cNWVjEueAZ/XHUJHVAma64/QqByxf1aPOrQmzMSt0JaUn+be4o
gMAeMFmM0qE6Of79IsvJFBFH0dg6btpzRtwcfKI/b6/XzCCIigzqr4lJBs7TnmamhK8A+afwoo28
Eb/rrekOO23rr6LQVT8yu5Vs83GRTHZ+Af+aHvfy4usUYPVDwI5rp6PUruvGkzGQx4vBjvvmmOgg
cs6rO4UGXoP8mAeKnSuAw+tfYN9dKK/M9bK/rcLk2FDwkEbFgGNDoo+g8eJ6R9tN2bwM3OvTdxM8
80a/BfkLqx7BrHV7C2Y3GZzEiqxZYL+c1tUrJANyp2IHLF5BRgO8sBokKhEe/YsZNAkwJ4gO85Qn
LwrzLK2CHBWBIHYqK/YUrfS0YYlleWbSFTjxvwnftEimRqrcd+OZBSnxM3cam943uzskZFvpH6pU
l5amNY46kTMpHEkUodTUrUL9vsD7Gr3fXrfZG3Lh+Kc4EV3NcDEx+Aj8Rr4PML+zAfGfG+xa2S73
gP9XX/GRYIg3e+iWCgNzN+TS9ORYKn1r1HmNtRSflgTv7HU7oNTVdbKLXNNrU1vmboOpmh+3P3m2
7PH3BTLG5+PiYuZ1ooSgrgQKFglkjcNv5u+ROIts4drNvQsXnzdFkARd35Rmjn5grLyk4U4ST2G1
EtkGEyNGs7n9TXMPw6WtyWEhLQdqKoYtDYVMyQicIUiORDYdOSjXmbHUtpit6WBq/n/XbRIugCCl
RdcCHqU3ExdjIQgfwfUphve2LmzhZ14ZDe4QgfAj6h9uf+q8QwHNoQoMlWVMiT51FqKxMOLPMtmV
zAPktmj767aJuRMCTBP0ksALgId98jAxXx5yH8Ntjux/xFAaR28u61yNye5tO7OfQkeWPTy0qJdO
XifVAlWPYuFTsGiScu6KF3jqf4i3EANJoAxEuRvd6e+nHfpgZtdGcIwoY2CA8Mzy9zJfcL7jjZlW
wS5tTC5yoZOYsR6nr9RCp5bAZYMp6k9kBmF+Qu9FL/4BsgH2vBFPoMAdX8G+FeTXSPjwtmaglLKk
L4N2D9TqTmiN/MMOXRgaXdiFrxgYg/ymhGi1zeWHLB5cjRRr0fkLmzR74C7MTA4cGCqsSGj4nkJp
6m0dJl+VipG0wcx+qo0aerc/asna5NjRJC2NYURYtuqu1J6F9pVBTSsNV/9ixkQApkj6OGf5fe18
1P0Sazzdcr8CVMjITmXnknRh9mf+Y/5amXgiHbUEueZ4RKxa3YcEgEAOVnf6O0uXZCdnLWE8CJyV
YDq8IoaqkbUM0LpD5sJPRQpSNtW0s2Ft1cmCW5gNMlAs/5+lyX0alIxzFC0AmGme89aR0jVRtkrx
ghHOAUOHkrUKas9HlnZ7w+YekUuzk4fRF2qn60laOErxFbe/wM6mm5Dl1VeQjFzoe892qC5sTR9H
Nc+DVK/wiY2fHWrrnUK/u3ge0FJVst7tjMhOVZRZzdgWtFhXWoX0QKybVF1XqLFbllhlKYO0rbqi
ZCmWnH/dLPhjkJshO5nO0zWN2acdwcltyh5sFglEgxqvxiRLU2G0rjLPWpi7GGF46IdwfXsP5oIG
0I6h1wsuCtAOTS5NWvthqkt4WGW2KjPTVlJMYWNCnB6iZh2zl9vWZib2cJIvzE1uT1ToFQdj3khl
uCIVKlZi77PXEhwIvt1VIAh/BFgdXJ4ommHc2FGirUUXHo+5KPDyJ6jf3YQGNougHruxdX9OyYou
Uf3PXtuLT5y48JIFah4orHD+j7TrWJIcV5JfRDMqUFwpUpXW4kLrrqomQQVqgvz6dY7te5WJ4iZs
eg8zhymbDAIIBIAID/chjkGB/hg3oZv9rtiv81MpWzghhCtR0ytNj5nsowdSEG9MQVSPMrq1z+uN
SSSXoPUQ4ToA4aP/iegicii2mKkXNQ6mzt2Oxrsyb/ohSMi9k153EypPwGq6N1x2zVwf5H+tEgET
w2rAp9gCmlfBWpAiL13Oi5ROUPJDlPu6TAJm7X6Evtaliox4C8D8qWsUUA/IdBQ+wHms+9qwiSvi
1YbkNNTWHPDIiqh338+pE9XLCyi/LEA6fOmAikND1WJj3DNIdB7MXX4XSYxKRuYK27xz1QFYVzg9
bTUWOs6o3ROl0aCblcsaAcy1RTsen7DHBzdC5qpAP5eidu+NpaU+am3Q+C1mA8xXEECr5+4XncZL
0GHVHwUvDjwqH1CNmgIIddg+hNhpOBuAplEFelt40I8+4zZS7Yqiv1iuovt8aD/Tdrxk1fA0200a
gC3tD1ofdJ/q0T2lGQTIneIiAvbB6rJ9Tpw/WkIHyDbYQ2AU6Q0h6FBFn2D6oClGsqlz837WomQX
EbQLT4p9mc8891q1fiaKw3fMmMsrXDsbDvoGLd+d38qyxREi0uAC7Kctlz463ejKZ4+UfiwxsQoN
WYivQTu2vDLE3BcbdGQSEjgA69prQujVVKBo3NDbuY3BGhW92Y6yBc/s/ZhFqMVRrzFezo9y5ZQD
MgvqFsslWiU/oEUgsqNkNntAOK2LZgZMQ31ya/BP7IkFxo1NHAeJJiXvWubu9KlwYlTMn7i2Vuc2
GrT9Pj0478or9fJkmzxUuy0gq9sRx/4GhbT0oB36gAwBrjmef5ARs/58r5x+hLD7CiWPeGMDl+OC
KH5AufxQg6Xa7e5BmT+ASYUTSS5HZlDYgl2rdlNsk8WjSszwgRfzRlWQFtReM/tST28URYZG/nns
gbHKBTZmgQHhMiE4sWI5dVIaHEQE4NYY0kdeJgCAbud42pz3oxVDQPo46CtWUUr6wYvfTBUkZE23
h37ctB0owsn4UtCADhI01c9daYKXyMKlGOyXcFrhIQsqhYajgNb7c3rJ+iDpqgAsbP75waykwyAO
gd4sApzsCrKoo46dTRasREYbZtZlDlL/hWZkmvXAbPPLOcrRXsm3CbhgstEKoXcDCjg96HErJaO6
jcYHrZfhudamWMegiQHyz5+kn6gHD+jxwloq7sHJtmSCvtR8yZpof370K26qH9kRj/dMt6rK5FGP
XAFK78tM3+AF31oHJTH9PLtwmCN56vx8cpjgcV/kg0Dh+ZOCUTHauGYqHfw8zgPVrtHP6hOyKV3Q
Zkj8dM1/jk0Je3CmZceyEaaqWUPJ8jCCzGaQAO9+XiVOhyNsOjNVIcbkYqGieTiMqFCPSSkJJWth
G1MGwDBg6hY6MJdFPEpJ4MRGY6HeIGvaP9njpeaiHec1Urd9ckuhpgjGDyqN2msOeGRTdIyoc80U
wm/It6CMVnGkGd3oQiHFlkd8hxzWpizzjT0+OB2Bara+zftpHzeA/DqVh3o52gAdUEWX+8juoav2
npe/SogQqTr6F9TkSqXO6OlO5tWTK9nP6x9uQ66D2EsNQggazdBjFtMBaWzQ+9x1NVSciNJqf1x0
pHmFHedP53fQipPBlm6C4QyMI+AhP12cGRRIyWgjtWJYuwxi09be7CRxcGXLLMNBIw2iAVKgwuHV
8iiDji3WIJmbF5VR36zcgJu3alPeF6AHOz+gFY+GNTwzCGo3ui22yYJ2JLacHhzmepJfNLjq06m+
P29izaOPbYhI+9nSs6a3wR3ZjRfAb2nchergg2aHY5eEuEyO9lUq0675eSlG++P3uGxhFutar2mn
MzzXci2M3cl3KCYze6wHdzMw26/SRhJcV6haluDw7YvLJx1tXKepIkvvsIkYCRh/Tco35Ew9ywys
2PIAmDKanQqomGFWftt5UbulCiCTXw1kJtDBRFVJ6F2pCp5+jxBITEXLwAGB79HAxe/yS/Afe1oU
EAMX+zy0o1vgr1WopavOU1F8ZtXj+WVfWYHj6fjRwMj6To1mmDeU+T5zkgOvntDxEKZoGVHq3KON
5Z23uOLLJxaFNa+GGkw2PeT+gMgJgQy9nuJZ5strR+jRIov8Px0Uw2m0XLsmd6iv3DEpNiBKtX14
27wByMdAchzIQqT+k4CYA/ESbscPWeO43jjrn0zNvkaElZA36ruBUOJb0KSBlgwFX6gmCVZrHoAU
AvpooCAJrLYYrSb8dyfSltof/UqQ6gKGx6dZvsvKZh+Zzc5w1QfTuteUDvUk3HNq7dBYRJLAXUll
YCsefYWwLzKFzlFvA/0fc3phjx+FMRx0tYd4dham2R+8FoDicT11KPdDle3+tU/AODqj0MSGaqso
Q1RqzAW2asQjqP1dma8m2Z7//dVoffT7ywF1tOk1RwGb4/LI0sEpqhaXOfc0oGPZreL+OW/p/1jN
76EIZ4+G5sNYJzDFZggraztQ+3nmhfMApQTuV/dlGsh4aWSDE1ZOSxVrhP8gNagBSQk+rbR9Aaut
lw7viRtKhrduDIK1BrrLFons05mEdDxUDJvl7rE1Am033t8wP1E9EAJ/xA+zbwftbeWb6EL8fd7w
Ssfl4p/fhpewcrSEelwZU2KgmqXs3N4roBp1Fe9MsMXqN/re9PLwA2pZm3l7cG6Se7xVUzAfyJI4
K/cKKL0iV6CiKrDogJ1+Q8MhJVdYeDa71b5CX8WXhaNDMk4dvyE8zU9sLN9wNE7W6LlV4vLod9zy
8xqANSBs+9G6dya19Ppqwc6i4NvkQLCYqBEgN6bUv9Qx2cVV6s8GeD45pILn+ga3q30K/KoxNg8O
GaAF6kplT1dvdngFQqgDPQygMzj9Wo1M6pQTUGzXVh/qeAjWqG+29lU7fJ6fl5VmE5yT35bE/GCe
KMUIuk7M/Y6OQW9u5g3b6m8RDciV9VDe6/v4Ujvo3izrNfk/LOMiiYZfFAREnYWh0yzbzKAAYACB
CN6n6+bWA4oYCPzP3LPv+ktwW6HUupGR1qwelKh7/MeusK+HylB4m8Ku0/5unAe1CiRTuvyA6Goo
eKNZBoT4LhH7kyaQfLuWAQOqb12ZB+u9Y14HsdcALeFg73Kv+B+W+9ErKhKJNPuzspeQQoBdDQzE
aCAS4mTfJHkfxUi9JcYlEAqdcjuPsruezIYwg3pZWXZNcb3UrWE3RtwzWbwpof/juMV1ZnBfsapN
V33N0VdvfCGHgvo/2Lbxvrb6Ynt+tte/BW9CAOEg1yiiGfIoA5G+jnRmOpjhjMJlUtGw6PPNeTMr
efTlSv399hECdAcS1GKYWhyl5ua5D3b9IZk2zeu98uw0IW3D6jmXPE5WYsCJRSEqRlFdO07M0cBE
+TUfoDenD4BN51sg5SWvrtVJPBrc8vej4DhWFdMshu5S26nBaKd3DiAuwJwjLyYhMFnZfCeDWgZ9
ZMkoKzLqDiKtqwNfBrbhsmwkJlbn7ehEEwbT6iU1cwWD0ZLkyW166vUszX2widQB0wrZ0b06d0fm
hBHZGNIAnjJUjeY9Wjs7YKUHyYhWAsrJGS3saUD29A79jkCg9GVYoDQB6g4LBwKzDzEIPZTP876+
wpQP/QkV3CigbwRyVcQ2mKai6n2G8rW67fbFNto+fllABGzyizToUy8K7DC/jj+Ki+xPvGl38Usi
GfDqo/n4C5bT/MhNUFdpomjs0DlefJo6+IBfSLpLe49xdC9c8sR3BgkWZm2Ojy0K+3uK8YIF7h+1
4urJmg9MG26LlAGgjzdrH/mjtCF5zW+ODQrbO0MvA3JOCFz20qk25EHd30W2TMBSOpPCbhgmUmaN
Bd/JgWFLlY2BjnVof8UQsogORYkeKz+TqcmuDw0tnv8cstBzPV29Njaijtuw1PGL3Ny52l3c/0Wi
ED4KvhVNQ04bYPhTG4WWlVltoHdLU9EPlzYhA5nztJ9oMOtv9bQb6uvafjy/MVZ9BPcGVJRwZQYQ
99RmXzLQik6orHD1uWN8B4Zqj5eXHEQGUxsYye68uZXXNrJSoNtFM/CCvRemsVQ7PelHyCQa2nOL
veCArJVGZkjYpkenXrrJFTM8b3J15VAvsyx0HoPRXvAWxa6HdAB0GybRRz30IJTRd+V4d97K6mHq
HpkRYiaNChuFVFxSzDxAvSig79Zbv6l2oPm/yphXhu4jqDMlRmVjEzzGrSFTpNV4DOPC4j6w1qMH
ejVv2SWYl/Ac2Ou4jfW/NUlcWV1EA+2skAFeNIQEn4mcrq95Dj6KMWdugDclqMjK7q6L21eqj9c9
1Jn8vBnmCxaraMeUjHlJ+ghXUWRSv60LQUYrqVo0KuAtEMs9zLUBmvbK/qWUqblp0Bnpo4UsQYoK
LZNqXqNB11S4F6XNzfnPWDuR8cJ0F/YZ0CqKadbC5mxoBgArOs4CrSDE7yw3bEcdnWFMk1ybVpf5
25iYb7V5V8VFCRcm7eTP5j6ZtbBX/j15M47Io4kVNsqAi2geL9dsw7lxhsdxqZ/9zUDwLDaQyF3S
00JCz0B/bzzxpY7bgrhZf0lL6mmSg3bx+Z/+8W1DOGedwil0tVluFsm91d6wKYyNFiQ9PrXfzvvA
6rIcjUbYBxl6qxVaYVlGBnEG2rha0LRTEjCQSknipsyU6PSNhh7MBBdnMl+4qIkgr9/WMnqB1bMA
pVSI0gNkgM6y07NAN9KiiktcZGsdKnaBUQVKFe9ndpGha11V9n8xe9/WxFd6PU4omSyJtrFB8dl+
ZhnI5p3n80b+gWX88IYjK4LHOU6ag28TETJ7Nrd1qH1Ed1HmtZ57k/3BemlBvqHbCPQ9HgAV3TNa
jPbOR/cneXY2NDj/Lash4+hTBMdM3D6meorbUY4OW3NOg5b8tp2QGTJDizOcG7Pgl4kOfjhag0xE
Hd4q7c5Em/n5kaweAEcjEbwRIpWuNo/goWizg1NdtvW1i1yK5b7Z5qsKTHRs/43BhfjCxHsYvH+C
ZyrmrEHhowKubM51fypyZ+O2AyTreHRrGOwqA64T9Uot8nPaMwn0dXXdvqOv+Bwfqxp6IeAy8Ed0
fUf8sWn/1Pan2jycn9T1a+2RneU7jh4I6JEl0VTjUqSQ6iLLx31J6JazZ7uFaN30DOZqJASeexRu
zxtejS1HdoVLxNwZmRrxxa4edg6/o4PumZEjmUWZlSX4HI2uzsAUQCkOzAmlgSxN/BrwbzuL788P
ZjX6A3kBQmINTxGxQjJ3Zs3NbpFwdq0Nscgt3j+e6eRhPifXGfojJZ656hxIioH5DW0NP1A7jqIV
rK6Vxk/dN1MbdlE7XTl02NStjJxodVcfWRI2XRNrHdrDF7qsqt2aTf4W4RFyfvJW9/WRiWUNj9Yo
chqzQdcfChKoLOo8KNUMWL6NQgH5az1H9UELct6ibPoEn8fdCs/ydlEhpM4BOITErnemeptSycVj
fWSLvgFwcyjCC8dAmzUQRHKWZSJ7pQ+ReVJSy59r1OJRMNtR0ksMrhbJloL1fyzqp3OJPiVDsXoU
ybTIc6N3vb1PFjrWEFVcX63CBuq3jnnTdG9/M6HfZoXY70x9mnRQ9vR59Th2AGwSL4JQHjJG5+2s
ANFxW1xIgkDBivuc+CCmfaeBBWdpuWoPvEn8EUeomezm9NrpoQr27sQtoHn3Gvet8XF0D0P5UuAv
579idbd/f8Q/IfXIYU1qWQ14ELDbQT5GL2Zni1ItmlchshSH502tbr8jU6IH5dNMxhTj7dNny75x
EZTPG5CNRXAYyNOk0JyK8SZ2Y5/ZYVk9pvQthhCsEcvysLLBCF5iJq6j9AvxPCHvo3MTD7L+qNWr
5NFsCcHKHQy2pJdxZkYGWH7oO0izKJrypqApqn2LnBDvyV/dEo6MCuHLMVsL8AiMykAXp5c0naeM
g9eW9LLrm8DV+/cCHB96bD6eX7l/ni0/LlxHhoUoxtJyItTAaPUret97/XsafGm7KPgAq+FWv2F7
GryMF/YebVWeNAmwerAeGReO76hIFC3OoLnDIFqElOqe6I6flfb+/CCNxf/ODVI4wM0urnMol+NW
uUVyKN12G+pZ+99NUPwmnvE5gbWueokUzwnovjwM4UcbjG/G/QcQChu2z/0xQLe8ZP+v+zGKUuip
AJZVzJiZGehQJiRW8QJ77oBkVV1JOF0P40v7+P9aEEZd6G0aU+Qw/Wh8AhTArK4T+61uRyhDXsC5
ON84vW8bwfnJXj0Wj6wux9lRXBvaYmqIgisnV+bQqZ3t2G4t96BwyaVsfZv+d3RiU5fDgYyBJBAw
x0Ph6ck+q5/shXGKf7YOqMy+zo/qH4TQTxf6NifEUL1Qc6Uz4ULlnoJ7yssAJIcesXpjedWLvnHC
9A7t48pFdBVd2yW0bGUl8/UY+/0BQowtaD4X9nJba2YIUQMZnLTvswbM8HXi3ksG+3MNCQjfkD2F
2he6nsXGsCjVFQr9aBSgmj6g4+wnlepnbfI0VAS5iTfF5AGpIDNHsm2tW28DVJkn1FwGPl4S5Ws5
1ezuGS+5Q65+uBreN+b00M1WoKjZNTeTixYSWGMrk6L+GU7w2ZqBUokBagZVBGDyFu2zdbJs8/RF
p8ikA28/qzKUzboVdGoDd4luBjEpi+xZPY0NHK9DbnSiz1PKPArcwfk1+Oney1i+rQhxmc6921Zl
giszvCmariCF45X9HQeXoQoFTo9Sw5Cc4rKBCdHYnEkSUT1fiCB7b8zbkGQP9TT9zcB00AE7QH+D
F1XYSHk1F2WvY/qibkajyb4zIN6uG17EOToC71xLUkxd9WUoNIBrCM3B+NdpPKrbyor+af5sh9/q
uI/Y1dB1Xq3J7iWrdmz0BhsAzhhogT+1U7Z9ZkYc0TatuZe6sVeYHLmZQ9GMu/OusbpOS8cusgpL
w8Xy96MIWwKlkg+aA+ZR/bEF6XuVJxA0/fdcKiDvB5syOEFdB9hvYTwglOmnQkGvczb+AiMbBWSa
9ZJs/NqcHdkQ82h5o7rQbUWqVo8TqD7sC5DjoBuulwWGf5CQp9H7ZDBiC9zYWaCbW2AJLBwu6y2/
4C/xF3TpjMP0CuGMwLwvP4yHKEyfNf+P45sH8HqdX7SVIsvpJwjxG4zpBYOgL+77M1Nvp666mjLn
rp8hET0n2M/cfdBxvqA1PqvwgB2n27SsjBCknYc+R9cam+fi6fw3/TxSlk+yNNBXgYbrB+QHnG9Q
fwWVoW/lIZ7MbZx4qC8BDWnmrmTXr680sGRIN1ggLxV8dkbF3LQ1pIFKHXR++W1XfNkgqZRpXsjM
LH8/2hq04I7aFXBaXPgWWghiegqosYz9+YlbC87agoz739EIkbKndNJKBw/kNgasSKu9yCAgAiKX
Y/e7HIcHSJPmfzOBuNIAho+yFdhCTkdm2xDvnRR4sMEeJ+rX6KccUBySIvOWbf1jpxCAbXHVxoqI
GNVO1RguF2gqmOs3TWeHAkKbtVa9xxaQu6nrVfUndavN+fn8h2P4nFVh3Uw9AiPphBJ1Cr2v+8JB
O0MZuamnZTTeWqM53jbpAMLBPLtpBwui8U3CA+ZC3N1RuvKQU2cCXtKoLlj9qMGNLf0jgjp10tmh
owauMwGzSdspnOI4w68m0cGOEjOsqFkGTI9UAEpVJzw/qJWkKLYXKuIoGSO7hoaQ0yXTE4Kyh4O7
UKIHkQGOym2fbbntz7qfk8GbwMibyGB8q1v6yKYQZfJMsVxqLPiCJA8UHQTVRaN4IAYKwdgTdlP/
r5uQTscovMbdSZuz2YQ9SvjN7Dp3NXSPJfO4fPMP5zgak/Agp5rVmYOKJC+bt5TdxuNb1F6a8WNj
mN4Qv+pkz/vbLv/g5d/ER1TewftjmuCRFI7AYdJyXiUA41qZtovbjZ3NAa6ffm0E1SAJKStJKaJC
MwMcECDwRYAUYspcgB+yT1CZ5rXiK6gxcuJuHeAvI73aGbgcxUOzt9Q0nFGstYj70NLci8fnCZA+
3kjwHGtR4PhjlgB4FEc7yJgXbbnk1evunSfa1klpMELRskJEbVvLM2P0b5Sl5O245r3QbwC3tWkb
AKwI3jQolER5hQt8l02vKbRdrEj5rRjVrkRvV6/IdPnWwvixOcGxjBoJHoPjjj0PPDCm7BWggSct
st8mYoPAF3lk25SMcAnTp74Munpo6mhgYLINjPJ0YmfFqflQwSRpAj29WHikgYSQnBUyI8K41FSv
IiPCFTtOqI+eJtR+DCnX08+j9nQky0ccuYgzdSQdlkYqYnyw0Vt0OVsVxRfJ9X0tQXUyY8LRMDgQ
g2+RkUXuxvWgLhB7sWdCede6LQ7F1txPhveiehAX2MRB1uEDfJni9083OR2psDNrQD+HSoVWRdT+
ovVzxzOgJi6ScT+jbYnIqjLL4pzzEGHr6ZGBfH+DeR0GAJSr0c9lDFoyC0JY6/FyNvvFB535DvIs
ITQrJQ74M3yczJiYm1GBKALfHhqTZqfzkunBSP1OD7hqADAVgGrQs9T/p0XhrEVrKLrdG3hJXaZe
bKF39ApJNw94a1QRiBUCBS05lZZfPLNOIomtii5pd5iRvwMI1EQvEQXs2PQMdl2xg84CZPRSyNzE
QyoZqWRzO0IEIW0OhTMFeSALFMA6SKg1wkBW8XF+eKs+r+EOCNTgci4JPpLRJm/6GfM5txdm+5X3
nt7kgdEHEb+t47/IGapQ4vuPNbEWkhSl43TTUvmZs8vKrC7ssvAKnHm9Iyv+SAb2T9L0KGzlhTLH
A2iifUULUU2jfaCWn1Gb75d2ViLVo1uNkkcj00+jpKqPYwKoMB6eoPWfr3s0GQz5hfZ8frVWfeLI
iuATHCT+ZkQwKA5OSw3kC0Z5z10mObtkUyccK0ZVRl20TJ1e3SqRGegQPXITj5T3lutFcbY9P6jV
MAUtHoJXiG5Btep06mJ7zBpitw262ZhnPHXO1/nfN1aj1JEB4WTREg6i7eUNQbzH6OBcabfmdr5p
gk9wdfuvvVdue/xXaACo/j7eQlzjN3QdtkDKbdqg21kPU5B7Wuj688EIe8jb0N/nP/DnbQhR9Oj7
hHOHkYzXmYsJMKK9NdzZUIGw30vmx6Osc32FIebUlHDo9MwBbn4GuM2uplcFMqbZVAZ2ah3cwd3m
hbUD2Cn1dArm1Pwr6btgQkft3wS2o+EKIWdOi9iF4GfjJ6DnoeBmV5AokIlpSZxKJBfguj7nLnVx
9sUMJGDWJYR/Xs4v28q772QyiXAWKWU9mZAOwWMWdJSpirTZZWGA/yF5zPvLsdzF5COSVi0lzkKE
QFPpzZxZULvwuYbb+YDCa4hgCkQnSPjT7fkRrga175USQbRur5pK2sOWTgHriUEyY3nJDAbdvyAn
PJ1KIeRArSFOk6oHGUkX0uGqGbx4rjy3SMGLEuCSrsYQzUDDc/bvieJODQvBpxiJ0uXNiCs0JhDK
JgGH/N/5WVwN2kezKISfeSyqul8uegY0E1IF/SOfJdWD80ZWY/aREWFjl6MJ+LyCcZhgvYgeYuU+
YdeJ+WCjFqPLHF/mF8IO7kmtTnZloURl+Oz5kd9xT8c/8ZUZJH/qQP1At+qXJkOSS4ZoCTxx41RH
dQ/9EHCttF45Vh4YaH1aO5cdUzyamAHVZWJPkoGKBOBMHzjLOZr7m+pR679aUMUBqhVL0ZASFxFF
s9KidXGyIyROo/E5aPn7lJib3Bmd/1/otYT7Q2nzaEhUbLOejlsjglaG2W6oK0Npr3U3H59olrCd
szzL1FKpGj9H6A1LdXi0S2QxeqNRr2NzUvcGAcqNj5Ht5yl0QSLH3jWzZV7GOTR0QAyDvugxAmi9
RnhLsroMVK18hHKnilsczoup65+ShXSYQDQK8i1005VOLIHPr9XV8XaH7CP6XRxQzQp7arI4m/QY
ewoteWZBgdX/1ZZhBfGswdmm6BIeo5vO8jS72J3fzKsx/siwsL8srUWArxB37Z4ERbdhbha07ElN
AsjMSKLT6kH5bUtkzEBnqAFpVdiiEBOzcP9XZPe71U0EZu0lPaqBZksIsVqmTh3NES1IPngaUF7c
DjvU8ln8dn7a1ofybUgItKQ2GyjcYbemkLDQ9EebykL5agg6GsqycEePClS20Yq67FNAOsLBhjb7
+Dwbk99CQLiG4LXpaHfnx7RG8ALiMDSxoEvfAqOVMHtERS9CT3HJQNzx2Ha2vfJBTT0TqlFh9xTd
pwousUpQeRFkF/aSpIyxtnaOhTo72NiAFDCEgFH3AyCdUEryoR++iR6t2/SlRRsiDU1/2najZ97F
4Cww/WZP7iGB/d4BbtN/VN7kgW9mhwmKN46f7tlvZaPeKReGLA2+FjiPv08INJORIqnfIH+pOb8I
GFHo/KIkH+eXYG03QvHFhgCsTkBIJ6wAm420LJamSBeKZMg8DepWq69ZdIGMw3lLqzkwgC4tc6Gi
UH90gE6EAyoIdnVfPaA0rx8qQMEO3YUb5p57rW1Tj0z+Pdkmnhtkl6M3+jKB87UtdPwBwu3Sticn
MZYHJrjQfTuKLnOUoc4PcjWsHtsQfEqzx6gkJQbpgFoM0n52d5vroPbrg6YMlDKYVbax5yeImIXn
La86s4OsrOGABRkEcae7N9MSsD7UHXYvcBV99KetCa6XB6rKanjrs/htSJjFvsrtZuomFO6zg9Hw
sJ664PxQlhNATEpBpvq/QxHmcDQQafQIR5M2pZsOnJYMesHTrAW2XewjXjyxHFqwuUz6Zm0rHL1U
xWCU9X1tcBPZoth5GKzZq6Gkq0IBoLqYUdD490NEFRSy6WAnRFOkMMRKtdposghqBCQlkKVsB/R6
xXpQ1wt3DyP2vmuiLFCd5qXObGmj6/LzP2YY1VFgWsHZ/aPRtTMqc6pSOEtlAq2Izrltif5IvLTq
etNDv9JqdpOzKUposWVoFsj+op8OFaJv+8Llg/Op5VWJo8bK9rgBoeHieuQyrNk/SClxlJC11i0D
ClDqj15X0rVVXGXwVF69VPXrpF0YcaBGOygbmcp24BttRvEpu3PUBFduQLkORNmPuZ87MjKatc15
9CXig113epazGUmaSMcLaXxh6R0I1DRWSmLs2olx7FbL3j06wocOk97+Q3tp5L8rvJteMg0ScuOk
y1rV1vYoKopID6voJAa56KmlOCE5mvnhQbwEkRHDkza2XwoF8C639qfkhbvIfmib87tmfYd+GxVC
z4yYHU1QMvajnvrF9Dq52yoLswSoW0k0XQtyx8MT9qfaZUM2oFsSSqFgkcEMttI2WkNmQ1gskkWq
Mi2gZUg23hr68ILnxI1WomW2Vu03ZXb1gLhoZNSTYq8wW1W81KwhR9izejOPzPiMwPPdOeOvGATt
I+Bh/qjgXVoT5xPA7ydl0XztovKlV8pb0iXzfQ3FjE3UTPpvNFTlv7tEqa8bxSYhTasHlTTQZzWT
myhRfxeokkKCO39B2faVaPSAENJuYsYBiaTqfdky+9UcuX6VlVa7o8xiWy0FmxWwgN2hbmpIkxlG
DOK2Do/nMUUJtIk+J6L+HpKOYQvar1rVmhAKUP4kZQPyZJebYcttLUx0wq+YiybYaJg+hjJ/6ih9
YmCJu4gc7b7u2KLim0+/Ew0dZ24BhZku7WIww+UPc2k6X4nVg0GzKrc1qx/QMHDHugpiki35qiew
0s4lm5BGoEDtVfa8Y+AU8Dh4E1CEjg/cLYEQneYoMDsCFeFZ4b/ytim3ttY/43Kf4//s9DBRSveG
jar2OKbDH8ddwCU5201ly2/GXneCTm1/G86sQhde/6RN8cV598VGiKcCTXrTuHYOJLGabVhp/EEF
WQH4rRnDKEtowAfA9E1m5vuU6cWOlBaKnxa6tEonVYOxsdMrU2PPBjeMg9O7NvQsx9yLmvgSyYPa
12folfNpS9TCCTWzmzzTfpgANPF1fZRgl9f89zioCSEANHs1pRUqin35TAF/T/jj+e2+9iBxwXRr
oLMLIVwE1kVdnZOKa41fGqENjNCIrDHkJJrOwQEVNnianLe3xh6lupB3QLlIBWRQVF6rI2tSaIQb
QFd62RW5n26tRyjO3UYbPM1fIV3pNcM+/iOlrVqdSdBcQtUP4vMAZJ0G08h2+z4zkCOHxsy2c9Rf
YOmSPLVWTQDBgyu+CqIo8Z3qsCpWixnJEb2vw7Zt9mbUSWLmyuGjgdAaHewGOKqA8T4dRalAzhy6
PD00jCpvQMkwqX1Hds1dO9RPrCxH7dER14EAOZuX62fu1Bd2m29GDtSU0Xg29jxBkqwc+y90T+I5
AS2WggBiDp74snnP9NhT4mFHlRlnvynJp6wPHm6K16QLFnHhwIDCNVOcCizYrBku3Bb5urINauvf
ryJwjoDGgnQaDZYilkeLFSvOOjQ85Ak0o5CkaXrJOFb85NiCuOfSseJk0Bdu8vqDOdCjlfEOrVyF
TgwIUYNRmjIrhYE8cv1GfzKyGZCozVj+++h0Yke4KzAbdDG9ganqijc33uqdJrlrQdkGribcL09M
CGseQTosISUAAtoAAukxywffTLUKOqOEPXO1ue1nnoL0WXMOk6b3WyPumhkbMEc/YNs+O1o/HWrk
D4NW4Z9KYb2pkLXwunjMQm6ltg99SLQq6kblUciQVVaOI27OY7+k9HGwULFPwCPvo/OJbLFkHdD0
Y79hS707g/K0F9f8htZIfJk9LTyH0npXzuoH69I3J4uaS5ZU4BhomnRnOUN9M5OOA85ulCBEQiIg
r/vi2hyyp15NPmdzuhlM6xL0NdBwHu90LXtv0uSKTa3qp4p+B1iXErodJReDSvjT0A5Q+mXlaGx4
WU4bFhvGFiQ440UPMeS3RmvuCt6yx6wZsrBSlHf0B1i+4kwvwLElANSr7nMxgm7HYcDBemlq6HfV
BFmJYizu3Rrt2O2wt0ttNw0ZmlR4dlOpKBgDvzgFfc64nw/VLUu6aUeRzw5rNuGIJuOV20BQqyLk
qu2Sxsuq6A7IbShgusngdaZZBQ0o6P7URkvCzNCN+6rXtDB3Skgj983guxDRgIJLPlGooDdsQw29
3tFE2QOUXUlYNFb2CbLM33ddIZqSiUKFDlb9bB68OutD1ED8zN6NgO+dP/bWjtljS0JEzd0Ex0UE
xm8U3HQo0wAp2BWbkeK+B4WHfHve2tquORnYcsk/CuBFl7gDGZa3pzZv8JrHnsFbgbeX5SIMYGdh
PwHBHbOHRFP+h7Mva5JTx9b9Kx37nT6MAm6c7gcg56x59gtRrkFCTAKJ8dffD+9zj7OojMzbjrAf
HOmqlQINS2t9wznaxtGH+rse/OtwOYhtlsLK0SFGvdHlwDpDe93r4C+BaKu4b9anR3rktjK5Yf3S
krLdb2jxwhvaQYuxA3UCqwaKUk76Y7QuIBB9WdyeDnVs1z4MNXuFjqRtmVFsqlXOrrMy3+vxmZPn
2Gv7MprZazNsoThtpn3b0e8zdDSRHqOFU8fddQ8r5TQmSzjSB6V9G5+/yR87XaFwadmQO4KS7Tf2
OHILhxLIT7gVNCfa9wZPVLb+wq2KXVsU28nZzeQparJ2AFpJWOYQTFFJiMZTkJjGH0xhvNXfX2d2
tmTYBzQX8kNhGSfdomrKeqUlhYhy3hZ33DH7YByZBWsiAy6w1lAsLJF293/wyg++w+zwKayqw8UQ
78No/ce2GKMuKc4QW45sDF+GOc26g9XSW2MrkmyaVR6FQTxoVJcatGj4LuMb9xx6/vgEg7gbXESg
V/wNKZOVXBeGC2ltX0Fjye1XmumHqqZoUOVjwOAslA0DLDKthSnPafYfHelB7Nn6kZy5woR0Xli5
zWZUzmpI9B9dr12YqXYtW3sPEPzdH7y/g5Cz9TRyi5OYTPmJszGQyVldG/5BBDzOydQdUm/zza5A
mipGHe6LhrMg9k/S/QGID8QbVLuR9Rqo6s+OKIreSV3maEmNyYNrZjAmvJP0XGP86C56EGT2arTE
bLQYPM6QQam6AD4Ryob93YBuW6fO1WSOTQMT++g0B0F1mLPs3GYYFFSZQRvRoz7DK+Ew8Io8GsHS
L2OPp1/PsYEdBpttIrGCU4RmIlhh7nOKvcS/gMzTZOsMVPXpUMe2z8NQs71ChzAeugYIlWqPultF
nYMSjnXmuDsaBJ00OPPqkwblbDZ4Mi4rb4RCcVfke4il7AHZgBDAOXT9saPOBGF1cuc1ITMzG4sl
E2v0JLSlR3pLk8e4WvzBszr4/bNNL41dUB4VhuEMRYgtaTeW17br/Me3EzBODghKs9Uv2OBYtQQR
KnOw30AGXjtLOJkexNfbydcQ02Q/2L3joknhewKlx8pNZaD3fFpBC40iF1HIJI0R7ktkZXIGDXpr
CVks4MFbWFeoM/NiWqDfvgfQjxMIF7Jz8+IGEb3rZhnINQQFRlNeZTzQyRBI//70izsXZ7ZRsEHz
+C85sxLmIDoI7fprna3JOV2Zo2Hgu4TUHOKD33ZVwx9qs7agb4QkGZiqJeguAXV/0v7xD4YDE8cJ
n0Em/9yvr6+rWjDYJtGrIb7smRMo5KlDHbGiOTPhjxjLTuyn35FmM75ijol7UwNSXhM4SZB8VG9W
5NzJB1oFPXrdNGxeBhjM6ZfeUl8NW/9MmvF94/gaf7ZxJAWFvXKP+Jl8ts27xLmN1R+EOOTIzEI0
7diybuLUl+Vb5UUcCyI+h/z8vp8DYj5V1qCqCt+BeUfE7Cmqeyhrh42zNMl1m8plYa7qkYd9fA7X
cmwSHsaanR1DrDJWeOjae5aIA+WNT8wascbrwBvObiRTRWa+gFFuIkBI2HBEn8/EuBJa1nVogVrG
ovLCHmSR0Q67eoPjKm+aKH0pUzjunrNWO1KNRWcJ9niAZ5hoB88VPrmtIbXJ0K537p4TQDSe4j0s
Yk1sH8sh8G7hu3trXsZjQH+eXnnH5qMFsdqp7Ayvq184hoONM3WqlmQj0ho2gptKTcBfNy57Px3k
e6qBwSExQ60U1xl9TiXORU3bTGFw2Km6ESCxdT7Cv8WEMSwoj/xc0/4ILuFrvNnumLgGMKcUsgij
uLCcK9O/7PUyyPqt4YH/qwIgsmugWtg5UsSRtB6BJxEu3zbhjjMH2UBK3zZHC2i5ZtRWUNXfkkTu
JNU3RfPcF+lrZSYXQpUobVjL04/42CKxkaAC2AODQoj3fd1BoVFY51kH8JcnSTTKtTXeMttZlsMZ
O55pf5yvj8M4s0crzJ4hlUMfBKrRAVi/UDQIT4/k2NaC+gGYdpDYga/GLFsonbxh7QhCuIA6iywX
42gHo0cDIcJGVsHpYMemP9b5JALh4zY2P6/tvJIJ1dB1oS0KYpl0xlWBs7TP2DnA5i+Uw7cnB5b2
ryYPZEJmUEAUsqnoakxKH9ZSmr6yBEBXr5p6bMagy4td6kMvHXQ8b2nXC/OcWtWxgRILrR7s2B5W
4OypsqQDKnuaHxWUcBJmBqVOr4q0PHP2HFvph2FmeVjLet437hTGhCGvaU0AE1T4F/a4N6Aa0nvo
34EiMkSnX6OlH5mW0GSCvAuSe+hTzBIIOhKrTyEyNnHga2qtugwjbL0rAiuaXniLAWovBr9R+bBt
vR5qM/rGQafZ0u+sjG19J76vyE/VvBTShK2lBXAjDMdcEM8Hk61UaXzIrF6AiR5ILyZB5ZJPanth
0ZzT8Tm2jA+f33ySJBkkzCieH5PPfd3B5v3O8hZgbp6Z98cW2UGcOQLbNngDdWdgUmLYyeU0QNd1
UZjb0YGAmTqzoI9QVdBhRKFjwt05BKrPX/emtjQHJuSAdnplgk1/47Inp38zi3utCjo7qvnOsxeN
dQVrqNPT4uhB4P6yvJpuud9QeCqLGaACWHP1sOyNMCa7ygOIGdKBTeSlMMkxVjE0tL14dSaweWQ+
HgaePj84VmsY3SpvgLgxpFiadmmN17ZYGuzKG5aesXRg9uWolzGPGv/MSjj6sPGg4ejtoGOCHsXX
yBbEvOwKwmxh0m0ceeXQIczdsBtllOZhT8sFHVYVitAlpK+G59PDPrbJoO2JAobtwxxovsXxyqAo
AWPUuaWDZFaFLJNIn85t2sc2GRfOPFBEN5CizXM04kGFzR5xKxnh0ANSe78smkDnP6G9HI79f15Z
gqnuL3svuAEZ3zIklXtDKnQQrTiyaA8nXi6fTj+2o2nDYYjZbCltXH56B+Ikpfzh2PW2Nps66sYX
5KIX2jgsqrx4tiEiYvt3pyMf2wY8dP/hdAR7v2+JGSlR2bU0yOSmjXKCyveW3HvRfXVjjD40Zocz
GgVHRX08JNbQJ9PhWTXPcks7x6RlvQrbJTZo+zFf56t07W3akN6X93D2LsIhErBHSx/j8ALNv/Cc
5tPR9YGp6VgEw/W/SehmYog118T6sIZLP0tXLtuNADNjjYxwlYTla9gWe7OOPCiM5uO5KuKx/f0w
+pReHewLiegtY5S46OIEimqLBq1y92XKNpLJ5el3+x205kC14PdAZxmhMUJ4PfVxAKOzFhh4x141
Al0jNkMnCFJgmFZPckpOf46wd3RSOdAKmyT3IX4zC6w8ymPu4Swm/BEs3TL7WdtjEGsQST4nln1s
w4Gm1v+GmmWjyLWQUU+PkzdgEoH/HCSFBzG0tD13kpwb1PT5wYurqNkLn6IpM9rpavDfe5tANfun
AG/K64BDY12oWS5cMIz3wYTYOlEXvgNNysG80DjU3fvrgbD702/4yHdC/Xaaxd5kSj6v4HK7A/zZ
hDdF5Yh9E9fZkvvsR86oDn5fc4PLmLM4HXGanvMc9vB5z9K7cbSgdZDjKp4pLRQNfe2H8ZzK5pFR
6YB0g1zuwbfFnx9gbQap1mbyESJNvET/fAIJSx0qnw3dou21OT2io3vvYbjZimxikgO+g0rGlAFB
HrJInCDRAScfHpUXKvuaWKGTnNkIj67NgzHOlogmY2a4AkukMqF/dNca3cpM9r596eRRAYMTH5fU
0+M8ulIOIs5WCnc1OY4dnqpN/RtmWBVQwa+2J8/QTI4dzYdPc7ZMoCgMxhjwHljrSx9Y5xLczw6A
Q8yVgHCx4H/iD4t9jmBWolU6tX5mKXM1JrwqWsxJAcd2zb4oi0vXeVNFErEUNJXVAPIZKnnd4+kH
ejS3PIg7hznrSsvhkoFDm5peUCWQAPaDwr0p68Bol9JNIWOG2lGDv8m50FMO920ZuqgU4a5D4FAw
e8p14sU5byC+0NjqNsl1yMW8qjT5kYINIUlxDcLZjngTor5bSUIXVvakXBadfgBHJHrx4A++xWwz
6FA9N6SLA6bxC1ybUaaDOXV7Q9nk+Y5vksPHBg8AV+q4JRDKNmLoBLaChAlc70VZfPZ6A4NrUu4K
2liRJrs04PDsvNWleh6gL7GDCc1L1g7lk2Xikmza/VMqcZRIn145HJsbi6kRcL281Fl9D2n8N+CL
6Or0MI9uRwc3y9n+4DKKm42BpcoGikocprayHiuG7MAFIget+NPhzKPxXJyavoui+zfs4ihjEzo9
qN7SyyvyMoRsVUd8I4Mat5Ywvcj9wAi9fR+8vejBJ4TC2gVflOsyAo/o5+mvcnTLOPgmsy0j0VsN
njMo9QBLGQIr92ZaLTzX+z9J5w/v7jOQXD6iEVmaeLAtv8rhKkU0+ez0lxzyXVDVCdCi6s485CO4
Skzdg5dqfj3NfUJhWi2RBHp9EfgSjrXLVN/Z4HLHqJjn4GYR/6rWQyMnYc5WzFiobm3qWejVVwy2
lacf9PQgvy3ng28zOw0GX8JDoMC3sVVmr7Kh74LBx6ouW+3O0OpkfTrc0RkGEqLrQA4X82x2Q2yU
Skir4VKswchXh0oFHCyQh6pLKObTwMnPlmOnpzkfHzx+sE4gvoikf/pCB7kTS3tTQ1FjEnBJgix+
hW2WqP0I1E4ARTrNAnY2oN4Q/L2onk+P9tgs9tHdhvDXVGGfXzk8IGSgwojgDBB6VHypZgamPJNF
nAkyt8yqoKLMXB1boRB1gIw6KJ03V+qr00M59uIOhuLOFkrPudBrB0MxTBlIe5e6fNFr10b6aPA/
WPuHoWYLhBVlU40KibVndi8c66HT043ozml0H5v5h2FmUzEt9ZEbAyBqLfnBNCuyU5goxzZA9ueo
y0eP68NQs33cV6yUbTOFEuBALdwUpDo42tsbIMgC11ppkIIiauHTM6vt+NRAewXXXuiAzi1i/MqM
HW4gTWjKhavIpvAWiXNuSU9H7bcVZv4OMn1+sMJ0txiEMHATcHi+zqzH2rmgA24h8aspVnSogz+Z
iL/DzVKuQThGYU6pj0bTHZ+0X+J+wcjWdh8gxXc61vRevg0N0tOoZNnoUc3RcN7YAg/rYGkVFa9w
IKh2U6DOuDgd5ehbOogym++yGC1z4OhQ+U4a1KABKndXnvO1PhoE9uy4eLuAS8833s6u3NrXsc8b
LjrP4qYal2ctBI6uqIMYs2kOl0Cnjm0AyzzoG7Sf0oQHxLBC2+jMFDgXZxrrwYxzAZfLUuhkwRW1
2mlo5+HxBWDUL1IdqfDpl3N0ChyMafouB7HY2FWqAIMzdMobj27FeIYGgIvC90n25SY9e/3NkNHa
KCa9QGbuXL8btpLDFMXwEm3f2m0XZS7kXxMGoR6Fxr2hFa+84E8gN1VBAuTOmytSDpJGfumR/C1z
8lcb6qBrb4TYW6x15SYddBX5eSeuVOkReJbpZIM7WQHSbZnci9bpAz33jcCsjTTq+rFaCKYbgTva
WuSAZh5CK08u6oq2S73px1C58c4RthUWPshrTha7SE3RN/ZRg13gW/cLZVQPtdO+VUKWWcBTupG5
9VNT1UZHBWqdpBxVi4HC5qGT+l0r3feG6ddSeZ92W+cRcxyohsXmEwG9LOiF6S81xx0h9TBesBFI
cOnAQU8CAnCTwFcpIh3uyZVZ+6Hw7ReW0HdK/S6AGV69pkSHvQLTrmEp6IeNWV4CR2ICVY4i42D2
m0xm8YXZ+G+2lQBp23D7CUi+T0/BBipzzQYo7arDhuYXQa6Dm5g3eD59aX/Wfq6F46jf64XVRXAK
fS9GkX+onDR3Dh7dQgr9oxjbOsjLAmV4+E2JMPHhcKFR46UAYlULNEN3PuEVAY3h6dYkR4dGCuWH
jcKg17IEH9DycXPxCtmGkviodzjQutuMwoaAQ1kXAURsyreEguUeWE6KCx8xkgnWbyV7Dwect0o0
CLVAa8Z/Kwojj2xP0SdL9B3UmT2AXJhwljKP6VvDYOXVO4AdlA1eqMXGZuFxZW71rlOrxqdbLgpo
EMu0g3sDhRNLUE1ye7nlZ0sUU27R6UIl1WuslV4TCypWKJ3UNUOPyyi2o+ruLRuOZRMBz/5wTGBs
WoLtThV9/4G96WpwlICteAHq3Zi6QebrH6kZ08jNwIl2y/yFJx5mQEsve64Pi5i1nzpIj6F0mn7P
G9yRRmLE28oAxRgKPs0Ce/qVaUEFyhydYZGq9Iokpb+OY4tf6rqzI6rRHtgAbShHE8mml423M218
aaOw8yh1wRP0UuhFpWaS3/uGMB99u7+tdf0y0V17nbmSfJIiL7rAJRIKQr6XQEcvb660gqioNowe
XlRCf3JB4wgKrcJeqOfwLLD6a6NM3TBvBQ/RsrD3rJDFaohBR9WZnW7qguVB13jpq6+cz2RwuiBt
HBoSw7rXPKtbOUauotxKb1jcaIEcFHeROrjwg/JdBf6hQy4Jt/DSvcoKetJri6bU3bU9IGWrexiq
DmkcXxipDfSWS7SFWVe4XFpdHZUapmJjKtyflQ33wcFtFmJ0XuFty0KtqM0dtKF2ohRPoLTsqF2K
5ZBLK6RpAfFMBlatLCxtyxS6etwzGdi8FQTwerFJErAzA4dbT6ON/gJwWMWFVhHr0pBEfy+NsQi8
zM23QnmJhY4gk/cuh556JG31mrqpjcq4w6LOSHDgV9ADNRMYYdXSs9YWa248jfALpxMrDrWDH56d
OqFTaO2rkzSQmOYJiiPaFWT9yytGIfPkMSPeU4qaDeW1jwzM0z8yTKtH32izS2GWJWwrq/669oxs
rZTmbguC46bQbOsCr4jf8664lTr5KaH1EWgKQpcudrCVD3plF+TtWMK6rm8vecX2LsvHRWmU7V3C
QbMgikNFtdWCjqUf45hiDTrYmDTNsFEFrN/jpO7vXXapWihLaI4MyjjdZzauZSI3ykBoabxyanYF
7tobFeInBaIM6U9yUfTeR6PAmqEQNw1yvzYWXV90+3bI7zKJ+860NsPWSnO4a/OJn9u111SL5Z3u
CIlF4MSQzfDADeq3tQNmayGVfLB7FFPsKu6ivHXEssb2Bql165HkoOrAMQ1zXsvx7nQdcrowHozi
pIyxt8P2qi5kHlQkzaLSze9ZadOF3fL8JRW+FrZVimaH1jzB7hIQrng0toIqf5NAdOdyKMUDa7si
Ska03AO9GfzlmOn3zFBxwF33Q0BDJRtiDg0vULgST+Sf1UAueU3qQDd7PVCcGCBeAlcncV5Afjqh
j11nYYYnAOOoLHmofWc3+m67ImPcRHbrVaBRdi028CqGoQJa+mGZmDt78PYCgqdAgzRkoyqZP2u6
qNdQve8hN+81d0nuPylIXveWVoaD39lrl9C7uACfz3K0IlB6B/KLovp2lAV8h5BEuJ3wIfGOYhPT
P7O839VUFFGlMr7wYGQfsnRiU3h4jdhnGRw7bHrFG6lHqmHVU51pPHJoc2XwAZuP4kBoO8gM7szU
N15GZtcXNRn1FTBI7YqNoL6jesWA9NfSZyGphJ9uZsaBrVjykJGWvrlj9dw0Pmo8/Rg/6R3P7i0j
dbeVi0qtW9l8D1Wrp0F1fJMXth+ZJs9D4XZ1YOX+e4wkeZ+RFBhhKOnLhk2UVFZuoVZy6TLSLaw8
lTcjxVmh57RYlDbpgbFEciJ5jfO0YnQpavFAAWwL0qQDF7+p7YWbAKhr1vl7PWSvMFPSdrlp1quu
LMEu7SzNjcBY2NpSdyOfaNs8Q/FNNnKI0J1FgS7LlwQZEbU4X6vWaMDh5CIilKHvVxAWcmbYkauV
K9p72VVtxWzTWBLyRw41F0UigPHz9Z1uFttu1AQIgvG1nRk7r5XecjSLnTSBk2hMYADT2s9CJ4fe
JfN8L6S6/yBx1du2o+9vY1Dg1lqitet0xDToivJ5GPnWK7oRPEQxRDRPxstYOlApdNVzImDtASwq
Ru7xeqGDT7jJkqFZEB4/ZjYqy6X32RXOU+f4dJFBKdIdQNfue1waGkv1S9Lb1SK1daRXUsDSAnYh
ICA+gXJRrXvQWAPXRnW/5dhdrbEJRSK0KINGSjjo2j3ohRdeXkGPwKbVD6nhvprSAbSbNq4vCQE3
vGpieuvoiq6hDuHdaEKpNR/lGyCZVZTUEN7pqd7dCLyVhbQzHFVwtEl9exfjxT67jJGA2O2zblIS
5cKpV0VmCmx1QCqbZsnDtKSroYK210DBavR18UrS9tYCCTIyY1u/LWNT7XGA91iwgxcZHFkIBGTA
puzTt9hvbfCN+3unteRCuuLnoOJ+qTxs8zW3ki0T8aVp+ffcaI0tZNWLgPamvtCBTQpoUhfLYRjv
WxNmuzEh1VViNPcZNsFLnDIb2weKA4mvHsrBu619zVvz2INCAtFAf9RIpA9i0zW1G5pWaYWCdI81
G64kipjYbnQDUruNsaxZ9tyWY7/oHGR1VoZD2oKqLIwdnK0EZXpnSRSVBzlWUQ/NLOzW3vVoGaBM
Sv+d6QMLhUPAqatBtE6ZvQeMca+0zNylBY8jR+f2BV7RLVT393BRF+BrFt3npLUzYQKhmJZAEyLW
PR5plWM9NgmS8ybWtOu8AaCo1Qwtom4+LIxYLy+0BPJUWWUCQE7iKzJCJchzBHAVJqCkVZRR0DqQ
RGbjdV3KGpVTn1sry8ittZ32d5xBH6Gsxefgj/IWGXezTmFfDIJp3uH41YMeVN61GAHNSgCMh3CZ
EZRJXV3HFYWvDo/3tUnySHQGx/1BJGGJPXFlE3qpdd0QGMnUvh615oFnTQE8vU1CP04aKMJV27Zq
PnvCoLPLKj1glr3WanJXlspAvt7VV1AI3PoZflXamdmeMe8O8n3m7eC7ZC8zd/gBWNZNa8fGTZ5a
VSg0+MTlKiU3VWVZy0p5QBlzXRmfNLcfKr/zLkhc0FDLJqSgXjLn1oa6aiTrGno7FfFXHNoXaEvg
KEvaqty5do6HaiTacmQlJrDRSwxI9wIOruzaosMuQ2lqEbscfZyhBTigtviFNBprQxrcGmQsxUPr
ITlWEod/V9j7lEHTIK5lueQxSHGEmgV6QokxrKQ35Au7Jzu3zGBtU3j+Q/IJRvCzghgKZBMrhZxL
ApWWtXvuF/4qzp1bPRsfcHuvg14b7mhW37Q+rRbE8gcs4jrf+kNyjjB67BZMCOhoLlr34AXN6rQa
BL0LKkAMA2QcyCR5T/z8TKH0XIhZocpSLYPIDEyFnDgOtFbfsMY9wzY5UmVBU+z3KGbFKULy3CAU
iGbPv7ZtfZWB3wRnjDM42Om3zMpSiALMKKo5x9Qzml52qkQUmvSBY68HOLTCR1joSO+3mhcy+nG6
CPKr730q4vRoD6ogUNb0uezADcN2Hngr+sjvi70RmRvrh30ngWI7w8k+1hn/MsRZiWfsVGyVJQL2
z+CKJwGEHvWreg0LPR0ixdGZ4U0lllPDmxV59FJr4ryYom36Ohre3Qvxiqz78cG9L57zM23q43Pk
99ubzXRRJA1hFhSFYHa7jS3jwtbMKAWW7PSgzoWZzXY/Z/7g5BhTLuROEWeXOCyk5bg+HeYYecBw
bduFEJ4LEutcKUNUkzJnNcX5dPfq2bpKL3F/rPzARrk5NKN1tX50bui5V3akDT2RVw3dQB8cvoez
CcIhTWINPdhj5ELtOYemZRp6d9UzFBpW+o5f+GfW3JHH+SXebIowAkkJy8w6vDXoK0C6gd2O6qzr
25GJaKGU7k9AYgI6xqzLImOoYYm07ELXDOg2xc0lgN/cSkYOMrRA6sG5UuoxVNyXiLPqY2tTsDAS
RPR+oMVcrVJv0aw01BsXKEHimLqyQnc1rPmqWn+SwP0hthWe7uk5dGQ/+/IdZp2Y2C9bFSdVF8q8
W8o08uJrv7/tilVaQsbXjUNVPpyOeGxD+xJytqENWUr7hGLYIjLenCsjypYsIu/m/Rg6YXXV/Dwd
7xcnabbDfIk3mz4j+tkOLnSwf0MeVXLx4ptWt8Pl9LLx2LqFj17d0V1V0SRohuat9b2NnltLFYO5
WFdpHLiF/tNEWcKTXURx8yWmcQEZ/o1PyQ55A9i66Z1tTaSFfD2U4zMbxb6QuG92/Tt43kvDTwBw
GEPkuRApN146Lt8BId+hmhEKjwUupE5In0RGD8UudKv2udAv+kkXeQTxB/CSptTuFC1RaLcAQmf5
uvCbBXQKNrrzbthskdcC4j+4Bnm0vi/c+trr3ICZ7LGH4YjI20tkulGi1Z8DUjcOioOXPlh597OA
hDOuOEvVWMsmJ0veYDAQFTKbdBJVCxJXLYHMWGp2EYykuPRQgTj9co55LX55ObMd2bKFx7MSiHdR
ghteMCaDRrGLnL47Dl8mpgUd00pFVpk843YNSFbfPuqQ1ggcr7yMs3PgyaNbzcEmMNu5a+S8LSmw
HKzkoaFLyKwE5Tny7RFBYOfLmGeZishzj2bmJMYYWm/Nyg3Khbavtu7tR3ztLupHej1e1pd0qc4p
AEwz/cRK+HXyH6QSJXdhVDviYcfOc5ssYRPTJMsi+88TscPh/erIHkQBzaOkkCDBlsK6ld6uO5DZ
K/4HZ+yXKLPNc3THunElRBJkibTB3deag1rT3yfPf731/4d+lNd/Pxv57//Gv99KMdQok6jZP/99
kbzhFlV+qv+efux//9vXH/r3lfgo/nGdvb59yPn/+/Jj+O3/Ez16Va9f/rEoVKKGm+ajHm4/ZJOp
XyHwPaf/+f/74T8+fv2W+0F8/Ouv1/c8QaVOqjp5U3hAf3+2ef/XXw6ZsAr/dRjhfz69fM3xk+Fr
/rNO3umHZEn98f0nP16l+tdf+j/B9gSSxCdIQXBE6xONsPuYPtL0f9q+jz+4uaEFjsbnxP5DX0Qx
RDf/CeE58OUAdTIn6iNOHQkbkr8/QgcA1NLpzwT2d//6f1/yy+v6/fr+UTT5dZnA4u5ffxF/PuUh
3UCgug1exIQT/MavJEXRs0zB57fV4jt79O+YP96qBAAbGwKTdb7mRAXNmCeRA0WCrDOX6KpQ6K7k
S1HAC0tBfszmedTl2nNuGSb0lMw8LLquj5Kkfx6UzmC8RG9iDXZLIJRsgfx1ULkDZpVlj7br54Et
fjVVsqVbu31QKv0DOK9ozLTFUBfaEiZlPrgFClUPdNRC8LE7WFThBO7Nete64ofHqvtaEiPKe+VE
htPs454uCj+Opw5bvR887575yasvUJ9QPrAbFgXMXkNdZ9ymru4HmmbxZYoTCj9zP/EjUZiMQ3uo
0qXJf5hV9wGw2+dIemuRWM1GL9wXQVMIaUF3qrarj5aoHRu5s+Ru/mSP6qGP6yu3MRcdGUJ38vmg
kx+uTYwrO7dWbu8v+7z6WfdWxHtjk3F7XRQdRGysHa/sVdqVDQqVTdRBhwuSj0lIHLmlaVMEOq0j
fXoBLoOzb8df0MC4NjOktEADbCk0MBPURSJ/0K6cHjUNFErgsFrVbRALVDc0L33TQScYbQy/EOXU
CskvuAVdIszjZQYwepbxte+K1dhaYOjIa95767osPOi7Fj/7LH7IK7hZpUb6lvYjCbOaRh3sWlCg
LS8UzZBYT+wwokfEbNeksiO00dZxgUY7WJphQlGNzsplKWXQaf1D0zohjvk9ekKrkgzLytO2pKBL
Zrmb0qE3Y9NcMDgzpQK22m52YdsJxNOEhwpqi0pHbtEtTcRa6/3VmEBQoICRI2z2Lkeo1wW8hlNH
46HuWrcvkmntsuQ88mX3WcYtZI6L0Vj7XR92XvHg50SsdGX2kKNL11aC2k5HigdqMP9CpbBolZ5f
boamNCFtVBjR0GkgMfHux+igJmhSJ156JYrkJTWWY4m8QRf8xSAwckiVWJQc7pcDsV5xCQ+aGsV4
ZaaR8PNH2Cjem1ABZXFXrpux2OpFsfRltuet99YmgMqWpqOFnWOEOaAYmBKx/8Y8yK4AN8zQtIQA
ynWKnpYAfY/V9UOdkl3ZtLu0fMByX8PSfYGs5keNoiXl1huaNMk6Ff2WlXlYDg1b+y3d2/zOE8MW
ZM8OQqiujZu7wRfI9/slgPRpaGqlD0uIzFgAYoJi8riAs1Kkc2jYlV2Fxi8bAtTlfRhqQvHVLs0N
tP4f9LzaS46WNG4MjkxuDdL8NErTfbdYZi91wkTYUcmhMlahiUFyqNS5XvagpxrWinLxaZxFuqpW
IAEh0au8p6ag/itYQflaoT24ILUdBw0d0dIwnahq/eu4kJh9GnxaUMJGa5O/d5Aq33jZ4ERDY75I
q0UC1f5f6q5kuVEkiP6Kf4AI9uUyBwSStdjdXmRPz0UhSxiKnYJi+/p5yLJadkvoMBGK4ehuVJBV
WVmVLzNfNtWvsszJvKradJKhCfnYzZuFgKDJS2CgnClXGXhb5Wjiu9Wj4fIPEaKNrpfPAtdQkRxZ
3sth8aNsPARN0ewNvfISJCpoq6Xv0xdfeKv45llgYTxOFe+taZM3pDhYwL5B0irFD0lovEWo9eRU
ukHoxjPTMkcSRL3I5UBE0h8qKlvJbtFxzYzlcMuwq0XNA6cU95C3FX4nsqUmC+hHmAl3bRQ9+8pq
Umeyybw8QCTDwY6agMgcEWg9gO6suOdMR56s7msqVtZDs6FUAzUnmgmXpiHQ98InBTLBNTulOhpY
8OSxlcvQrPNgoRCQ4YqeMfJKbkKA3GkMBG0sXrtoZGvngfyA2ANn8u1S8FuLBpEZQGfBFBQ/0jgS
f6z4MhppRvzYSPxEQ07ZrcAXPKwaHvIr3Y5kHwV3XB4ik06zVMLl9koqX9A1tjV1hXPtBKF9u6Qw
tHlKZ3zWPjRJPPEiKiMPNEPKYnSn1f5GoIi9FBkiZWmdhkiYFnlu7oIveRlFlf53whoEeTiCGHIm
CQJ5DldSMeVK5Cm7HiDfIDbedeLXt7zXugi2KeOMR3TL99mjZCD6r9Teg+yyOV+tiBV1GLcmtHNS
hQu0ezYz0CBbcl3PE6KNswQr44qVNFrp/OPKVZ9WxJvzCbNFrxRQUQZ2QgBodsdyxSXZrEaPx8Dw
pxJbWSIMRtRyP1CzUkwyrlqSEoTKRChea+zPyATY5f6s1RIEkYk/VuJqmsreJDYQaJGbukZebowA
lODafiJP1Xr1nCP9yOIE8CUgD850EacaoQX1L0UhP0s4M40X8COXq14yvTBGq5R/CUT/jkvdF0lD
fWSdT3Q+8q3SNUzEm3+0oeAYXPAKrHtdegDzQ0QmkKaxlajyT64TFZ3B1H98PyeggGNjJUOKgspe
Kj1n05qvN2hEZSJTLbPR5+YewQGkrAUUB1v5GDdabDVqNo7aYFaVbIYmYOgWJ3E2Sk4yH12KESdT
E+EpaDH3So6TnLLQLINmzFrJs9qyHcWIUCBsomUjTXMfBCbAxonJmEPzzNRPlyEuFwwax4FS2HQN
X56Fjc/dtlEKi6FFS4HjER9INZT65ogJMwQJhLwwi5Vh4/iqRgDABSRicqsReOuREIfIfUqJnSOp
I1GNsVwD4iQjDvQ6iSs/oGI9X4QeuZPUuhpHqjTz5EZGXkp0WwFhs1AtFE78FpXTKhHUZeZphaVm
ejMp42jOsuhOZyqSqtCu+UkXMnwB+dst23EQqCOBGKDzDJEr58vBnElsxq1Uw+KQFSRTtqCtJKPT
qoTna4QKgayBdR5zxqG6TRIRoNAK/bGS+cBscdq5ajuPSmHK0AGIKKwxqyq6xXXoJQCXR5nADCI6
ylt6FSwkvVhHeoVEUW2LOHNlqUHl8DoO5NJYRaaAhOXWSO/ysJgxEP9PwYOXmcxnD4Qq7ZilbEkR
nkQOj2+5JAQXZ+Qn48BH1aPh8f8EhK2WedS+c756HzZsVCeIDhsuDIXmwsx7RvIe4C9cBQNigpRH
sbxaug+RS4HQRR2PE732kYsO17dUUHQW+y+SqLbjgstTu22kZlZ5nNPIhD6TspDHHhMsLsyaERcF
Y/TaslGIPYmEbGZ4/pKqiTJlQBb8MPVMrw7uVW1lloZoR41kVUVkJYVheRyHgHM2lXBDI3U95osa
CXHg5MXfKDa+p0Vwm9dkXTIE08K8xRmZ8j9lNF4w3Rgt4XGG3VcI4mPMR7Xg7doQWyxsZrld7oUo
uo2V1M1q3LStXUXkgRStFdI0slzGb+XER1auEqQTkCsJwYhiYzlpibuynIHxm1fRk9mQ0YBbEGm+
LMB1arfgEbdZGtttBGJzAYlaVlUZ9y4atViFyn9kDw7GNzxyI/9wDj98WPhII4+E291/Eyc/ci0v
PvDpdP05wJEXCYrmg3e2e7BzOz+G/u2G/vXFC915v0f/+ekNH/98L9mfrz75UZ//eEscuqYbr/mY
jS/urA16pXW8PfZjBV7sXODfn/LNXT7yjvtGvu88WofGN1PqfH+FCJo4YDv/9RVPYCv+PrQExlVA
Zf916Nd16OSfw3S4AHK7Ffjw/eOeWp8DkvHnqn2CGad+dkolf64p3m93OMYZpT37xKcunHhgL1Mn
JAcWesD8qFHGFB4wkN0Lm/1jHyjIU4dJ3PxKaJAfwyCnwZXDQEcv/xyue+te4fDYfiKOnvsqZ48U
n3O5B7D+nKkTYoIbZSfmtV/bgUGHSTkxuxPqrAuH3iySeJvEPUoH5OowztGk/T8mVwR2dfi6E1K+
Ag4bvgp14F2flM9N7NzAwt68Oms61KU0jhXt3FLekW1njA9Wc2DGAMVI/Sv5uSvv1vHGg+46Q11O
cIn1S3rn0NxpcrI94NsDWUsE3tEWo4ur9G1JGxD9zSPZglryJnkfrAnqhEWYAIG4PmEf2Zcr0mAW
UkSfmi4voE82eIxx0XRreOtQ5z2h2yHeRnD96WS9dFomFBE0GJ2BivglqnbiCPnmiJzQ0yNdOHPX
6byuTmGudJ9DHVRXfNmnoTYg/fSbFd0kuMDHTlwc/fSMQCBH3M/btUTCGy+IhK1WDHaroeTjwtm3
wOm+HuQeQ9HjBXu5cMiAbYiudYwyfbttQeJNguz3AbqkQET2zuiHA3vCQu4AlcHeViCgiBSE61nn
PcbUpy/nIKohHD5gOur62feLB+KS2PXW0SB3xP4wP7sfljEpnO3NHCJuk+ira73pboZdtpBLOgDl
MEtnztnfJ/mVzllRNvgLq/ejHuop2/VGuHASPaE1TDpErdzDyweFOmGnv6PSQ7AmQEIvgZJPxfp9
qBq5B+/7Vu0L4D+IJVP0SzjO65pWZDNIiB5+yP42eyWL/NvVOnvgfD1iUoCdzocPd7VPBEfw0WF2
wvZYCZA7fJTTk+t62AVnD8Nd/A+PXU+uS8bHznOnHqBYF0CdHRL5xAYq3Md1/ux2mUMJB7Zk6Ock
XMAH4DO8J2EwOMEQ1u03Ha8kLIZ4I5MFdE7fiXYlcyWL6HbYP5dPSdSFUAan/qKgXNjUTwyXwOGp
PwS7tGSMUqcZ2rYW0SCrXxV3UfZBHjEymtdcMMYjsIlV6zAc3LJJXWnw4SJ24iI3AU/KcLFaxNIv
naO3a5R4DxCoRRMu40KEZB+WtBgF9DYw1VR22XN9mmmyTTBcVFGRNQGkAGj5pSHTDZTX+3DXle4O
36oLT2z80/WFJwCJY4Tt/+LJqeDsvuZVDFmkitJVNvYp7A7lZ9GbQ49zRQcyo2hExIN2oV/CaR46
XRbEa1elOzCDAwEVVb/gm1hOObg8SN2QLiyb5dC35spn4CU7t6/C3oTIVvzrXwAAAP//</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microsoft.com/office/2014/relationships/chartEx" Target="../charts/chartEx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microsoft.com/office/2014/relationships/chartEx" Target="../charts/chartEx2.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74706</xdr:colOff>
      <xdr:row>2</xdr:row>
      <xdr:rowOff>170545</xdr:rowOff>
    </xdr:from>
    <xdr:to>
      <xdr:col>14</xdr:col>
      <xdr:colOff>558801</xdr:colOff>
      <xdr:row>30</xdr:row>
      <xdr:rowOff>121594</xdr:rowOff>
    </xdr:to>
    <mc:AlternateContent xmlns:mc="http://schemas.openxmlformats.org/markup-compatibility/2006">
      <mc:Choice xmlns:cx6="http://schemas.microsoft.com/office/drawing/2016/5/12/chartex" Requires="cx6">
        <xdr:graphicFrame macro="">
          <xdr:nvGraphicFramePr>
            <xdr:cNvPr id="2" name="Chart 1">
              <a:extLst>
                <a:ext uri="{FF2B5EF4-FFF2-40B4-BE49-F238E27FC236}">
                  <a16:creationId xmlns:a16="http://schemas.microsoft.com/office/drawing/2014/main" id="{C15F7D10-DB66-4E08-AF46-54C2D41F093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532406" y="722995"/>
              <a:ext cx="7189695" cy="6656649"/>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46795</xdr:colOff>
      <xdr:row>0</xdr:row>
      <xdr:rowOff>0</xdr:rowOff>
    </xdr:from>
    <xdr:to>
      <xdr:col>14</xdr:col>
      <xdr:colOff>568960</xdr:colOff>
      <xdr:row>2</xdr:row>
      <xdr:rowOff>170545</xdr:rowOff>
    </xdr:to>
    <mc:AlternateContent xmlns:mc="http://schemas.openxmlformats.org/markup-compatibility/2006" xmlns:sle15="http://schemas.microsoft.com/office/drawing/2012/slicer">
      <mc:Choice Requires="sle15">
        <xdr:graphicFrame macro="">
          <xdr:nvGraphicFramePr>
            <xdr:cNvPr id="3" name="Country 1">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5126795" y="0"/>
              <a:ext cx="8183133" cy="744093"/>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15</xdr:col>
      <xdr:colOff>10160</xdr:colOff>
      <xdr:row>13</xdr:row>
      <xdr:rowOff>66200</xdr:rowOff>
    </xdr:from>
    <xdr:to>
      <xdr:col>23</xdr:col>
      <xdr:colOff>465357</xdr:colOff>
      <xdr:row>30</xdr:row>
      <xdr:rowOff>67863</xdr:rowOff>
    </xdr:to>
    <xdr:graphicFrame macro="">
      <xdr:nvGraphicFramePr>
        <xdr:cNvPr id="4" name="Chart 3">
          <a:extLst>
            <a:ext uri="{FF2B5EF4-FFF2-40B4-BE49-F238E27FC236}">
              <a16:creationId xmlns:a16="http://schemas.microsoft.com/office/drawing/2014/main" id="{C03BE5D0-D707-4D75-89C1-0D091FBC7F84}"/>
            </a:ext>
            <a:ext uri="{147F2762-F138-4A5C-976F-8EAC2B608ADB}">
              <a16:predDERef xmlns:a16="http://schemas.microsoft.com/office/drawing/2014/main" pred="{00000000-0008-0000-04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10160</xdr:colOff>
      <xdr:row>0</xdr:row>
      <xdr:rowOff>187120</xdr:rowOff>
    </xdr:from>
    <xdr:to>
      <xdr:col>23</xdr:col>
      <xdr:colOff>438149</xdr:colOff>
      <xdr:row>12</xdr:row>
      <xdr:rowOff>190500</xdr:rowOff>
    </xdr:to>
    <xdr:graphicFrame macro="">
      <xdr:nvGraphicFramePr>
        <xdr:cNvPr id="7" name="Chart 4">
          <a:extLst>
            <a:ext uri="{FF2B5EF4-FFF2-40B4-BE49-F238E27FC236}">
              <a16:creationId xmlns:a16="http://schemas.microsoft.com/office/drawing/2014/main" id="{85A6785C-B8FB-4AAB-AB2D-B5F6BD35C94A}"/>
            </a:ext>
            <a:ext uri="{147F2762-F138-4A5C-976F-8EAC2B608ADB}">
              <a16:predDERef xmlns:a16="http://schemas.microsoft.com/office/drawing/2014/main" pred="{C03BE5D0-D707-4D75-89C1-0D091FBC7F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57150</xdr:colOff>
      <xdr:row>31</xdr:row>
      <xdr:rowOff>19050</xdr:rowOff>
    </xdr:from>
    <xdr:to>
      <xdr:col>17</xdr:col>
      <xdr:colOff>142875</xdr:colOff>
      <xdr:row>48</xdr:row>
      <xdr:rowOff>28575</xdr:rowOff>
    </xdr:to>
    <xdr:graphicFrame macro="">
      <xdr:nvGraphicFramePr>
        <xdr:cNvPr id="14" name="Chart 4">
          <a:extLst>
            <a:ext uri="{FF2B5EF4-FFF2-40B4-BE49-F238E27FC236}">
              <a16:creationId xmlns:a16="http://schemas.microsoft.com/office/drawing/2014/main" id="{7B7F7829-7480-4BEB-AA44-4B43E522DE17}"/>
            </a:ext>
            <a:ext uri="{147F2762-F138-4A5C-976F-8EAC2B608ADB}">
              <a16:predDERef xmlns:a16="http://schemas.microsoft.com/office/drawing/2014/main" pred="{85A6785C-B8FB-4AAB-AB2D-B5F6BD35C9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596899</xdr:colOff>
      <xdr:row>0</xdr:row>
      <xdr:rowOff>194733</xdr:rowOff>
    </xdr:from>
    <xdr:to>
      <xdr:col>27</xdr:col>
      <xdr:colOff>304799</xdr:colOff>
      <xdr:row>12</xdr:row>
      <xdr:rowOff>209550</xdr:rowOff>
    </xdr:to>
    <xdr:graphicFrame macro="">
      <xdr:nvGraphicFramePr>
        <xdr:cNvPr id="11" name="Chart 10">
          <a:extLst>
            <a:ext uri="{FF2B5EF4-FFF2-40B4-BE49-F238E27FC236}">
              <a16:creationId xmlns:a16="http://schemas.microsoft.com/office/drawing/2014/main" id="{0D9D4A2C-C9E1-497E-8812-CA32A7D821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23</xdr:col>
      <xdr:colOff>599225</xdr:colOff>
      <xdr:row>13</xdr:row>
      <xdr:rowOff>71549</xdr:rowOff>
    </xdr:from>
    <xdr:to>
      <xdr:col>27</xdr:col>
      <xdr:colOff>313028</xdr:colOff>
      <xdr:row>30</xdr:row>
      <xdr:rowOff>53662</xdr:rowOff>
    </xdr:to>
    <xdr:sp macro="" textlink="">
      <xdr:nvSpPr>
        <xdr:cNvPr id="13" name="Frame 12">
          <a:extLst>
            <a:ext uri="{FF2B5EF4-FFF2-40B4-BE49-F238E27FC236}">
              <a16:creationId xmlns:a16="http://schemas.microsoft.com/office/drawing/2014/main" id="{4FCE7B02-20BB-EBAB-FF2B-0C715012F51A}"/>
            </a:ext>
          </a:extLst>
        </xdr:cNvPr>
        <xdr:cNvSpPr/>
      </xdr:nvSpPr>
      <xdr:spPr>
        <a:xfrm>
          <a:off x="19928625" y="3703749"/>
          <a:ext cx="5555803" cy="3817513"/>
        </a:xfrm>
        <a:prstGeom prst="frame">
          <a:avLst>
            <a:gd name="adj1" fmla="val 3364"/>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17</xdr:col>
      <xdr:colOff>288858</xdr:colOff>
      <xdr:row>31</xdr:row>
      <xdr:rowOff>28575</xdr:rowOff>
    </xdr:from>
    <xdr:to>
      <xdr:col>27</xdr:col>
      <xdr:colOff>337766</xdr:colOff>
      <xdr:row>48</xdr:row>
      <xdr:rowOff>27022</xdr:rowOff>
    </xdr:to>
    <xdr:graphicFrame macro="">
      <xdr:nvGraphicFramePr>
        <xdr:cNvPr id="10" name="Chart 5">
          <a:extLst>
            <a:ext uri="{FF2B5EF4-FFF2-40B4-BE49-F238E27FC236}">
              <a16:creationId xmlns:a16="http://schemas.microsoft.com/office/drawing/2014/main" id="{D7DF8C89-14E8-40FF-91B7-B93AFBC3FFDD}"/>
            </a:ext>
            <a:ext uri="{147F2762-F138-4A5C-976F-8EAC2B608ADB}">
              <a16:predDERef xmlns:a16="http://schemas.microsoft.com/office/drawing/2014/main" pred="{4FCE7B02-20BB-EBAB-FF2B-0C715012F5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25</xdr:col>
      <xdr:colOff>133349</xdr:colOff>
      <xdr:row>1</xdr:row>
      <xdr:rowOff>9525</xdr:rowOff>
    </xdr:from>
    <xdr:to>
      <xdr:col>28</xdr:col>
      <xdr:colOff>323850</xdr:colOff>
      <xdr:row>10</xdr:row>
      <xdr:rowOff>161925</xdr:rowOff>
    </xdr:to>
    <mc:AlternateContent xmlns:mc="http://schemas.openxmlformats.org/markup-compatibility/2006" xmlns:sle15="http://schemas.microsoft.com/office/drawing/2012/slicer">
      <mc:Choice Requires="sle15">
        <xdr:graphicFrame macro="">
          <xdr:nvGraphicFramePr>
            <xdr:cNvPr id="4" name="Degree">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microsoft.com/office/drawing/2010/slicer">
              <sle:slicer xmlns:sle="http://schemas.microsoft.com/office/drawing/2010/slicer" name="Degree"/>
            </a:graphicData>
          </a:graphic>
        </xdr:graphicFrame>
      </mc:Choice>
      <mc:Fallback xmlns="">
        <xdr:sp macro="" textlink="">
          <xdr:nvSpPr>
            <xdr:cNvPr id="0" name=""/>
            <xdr:cNvSpPr>
              <a:spLocks noTextEdit="1"/>
            </xdr:cNvSpPr>
          </xdr:nvSpPr>
          <xdr:spPr>
            <a:xfrm>
              <a:off x="27393899" y="285750"/>
              <a:ext cx="2019301" cy="1885950"/>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21</xdr:col>
      <xdr:colOff>561975</xdr:colOff>
      <xdr:row>1</xdr:row>
      <xdr:rowOff>9526</xdr:rowOff>
    </xdr:from>
    <xdr:to>
      <xdr:col>25</xdr:col>
      <xdr:colOff>142875</xdr:colOff>
      <xdr:row>21</xdr:row>
      <xdr:rowOff>76201</xdr:rowOff>
    </xdr:to>
    <mc:AlternateContent xmlns:mc="http://schemas.openxmlformats.org/markup-compatibility/2006" xmlns:sle15="http://schemas.microsoft.com/office/drawing/2012/slicer">
      <mc:Choice Requires="sle15">
        <xdr:graphicFrame macro="">
          <xdr:nvGraphicFramePr>
            <xdr:cNvPr id="5" name="Region">
              <a:extLst>
                <a:ext uri="{FF2B5EF4-FFF2-40B4-BE49-F238E27FC236}">
                  <a16:creationId xmlns:a16="http://schemas.microsoft.com/office/drawing/2014/main" id="{00000000-0008-0000-0000-000005000000}"/>
                </a:ext>
                <a:ext uri="{147F2762-F138-4A5C-976F-8EAC2B608ADB}">
                  <a16:predDERef xmlns:a16="http://schemas.microsoft.com/office/drawing/2014/main" pred="{00000000-0008-0000-0000-00000400000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4926925" y="257176"/>
              <a:ext cx="2028825" cy="3886200"/>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42024</xdr:colOff>
      <xdr:row>18</xdr:row>
      <xdr:rowOff>71155</xdr:rowOff>
    </xdr:from>
    <xdr:to>
      <xdr:col>2</xdr:col>
      <xdr:colOff>266140</xdr:colOff>
      <xdr:row>32</xdr:row>
      <xdr:rowOff>59389</xdr:rowOff>
    </xdr:to>
    <mc:AlternateContent xmlns:mc="http://schemas.openxmlformats.org/markup-compatibility/2006" xmlns:sle15="http://schemas.microsoft.com/office/drawing/2012/slicer">
      <mc:Choice Requires="sle15">
        <xdr:graphicFrame macro="">
          <xdr:nvGraphicFramePr>
            <xdr:cNvPr id="26" name="Country">
              <a:extLst>
                <a:ext uri="{FF2B5EF4-FFF2-40B4-BE49-F238E27FC236}">
                  <a16:creationId xmlns:a16="http://schemas.microsoft.com/office/drawing/2014/main" id="{00000000-0008-0000-0A00-00001A000000}"/>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330700" y="3348876"/>
              <a:ext cx="2059080" cy="2565587"/>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2</xdr:col>
      <xdr:colOff>546286</xdr:colOff>
      <xdr:row>18</xdr:row>
      <xdr:rowOff>73677</xdr:rowOff>
    </xdr:from>
    <xdr:to>
      <xdr:col>8</xdr:col>
      <xdr:colOff>333372</xdr:colOff>
      <xdr:row>49</xdr:row>
      <xdr:rowOff>70037</xdr:rowOff>
    </xdr:to>
    <mc:AlternateContent xmlns:mc="http://schemas.openxmlformats.org/markup-compatibility/2006">
      <mc:Choice xmlns:cx6="http://schemas.microsoft.com/office/drawing/2016/5/12/chartex" Requires="cx6">
        <xdr:graphicFrame macro="">
          <xdr:nvGraphicFramePr>
            <xdr:cNvPr id="28" name="Chart 27">
              <a:extLst>
                <a:ext uri="{FF2B5EF4-FFF2-40B4-BE49-F238E27FC236}">
                  <a16:creationId xmlns:a16="http://schemas.microsoft.com/office/drawing/2014/main" id="{F2BC20FF-8BE6-6CBA-B923-B74DBC82D1C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279961" y="3502677"/>
              <a:ext cx="8207186" cy="6006635"/>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2123793</xdr:colOff>
      <xdr:row>37</xdr:row>
      <xdr:rowOff>58550</xdr:rowOff>
    </xdr:from>
    <xdr:to>
      <xdr:col>20</xdr:col>
      <xdr:colOff>2311212</xdr:colOff>
      <xdr:row>61</xdr:row>
      <xdr:rowOff>98052</xdr:rowOff>
    </xdr:to>
    <xdr:graphicFrame macro="">
      <xdr:nvGraphicFramePr>
        <xdr:cNvPr id="48" name="Chart 2">
          <a:extLst>
            <a:ext uri="{FF2B5EF4-FFF2-40B4-BE49-F238E27FC236}">
              <a16:creationId xmlns:a16="http://schemas.microsoft.com/office/drawing/2014/main" id="{00000000-0008-0000-0A00-000003000000}"/>
            </a:ext>
            <a:ext uri="{147F2762-F138-4A5C-976F-8EAC2B608ADB}">
              <a16:predDERef xmlns:a16="http://schemas.microsoft.com/office/drawing/2014/main" pre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23532</xdr:colOff>
      <xdr:row>6</xdr:row>
      <xdr:rowOff>141753</xdr:rowOff>
    </xdr:from>
    <xdr:to>
      <xdr:col>21</xdr:col>
      <xdr:colOff>14007</xdr:colOff>
      <xdr:row>28</xdr:row>
      <xdr:rowOff>112058</xdr:rowOff>
    </xdr:to>
    <xdr:graphicFrame macro="">
      <xdr:nvGraphicFramePr>
        <xdr:cNvPr id="49" name="Chart 4">
          <a:extLst>
            <a:ext uri="{FF2B5EF4-FFF2-40B4-BE49-F238E27FC236}">
              <a16:creationId xmlns:a16="http://schemas.microsoft.com/office/drawing/2014/main" id="{040B675B-C9ED-9F46-EC7B-C6A9F2304C4B}"/>
            </a:ext>
            <a:ext uri="{147F2762-F138-4A5C-976F-8EAC2B608ADB}">
              <a16:predDERef xmlns:a16="http://schemas.microsoft.com/office/drawing/2014/main" pred="{00000000-0008-0000-0A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24</xdr:col>
      <xdr:colOff>28015</xdr:colOff>
      <xdr:row>22</xdr:row>
      <xdr:rowOff>85163</xdr:rowOff>
    </xdr:from>
    <xdr:to>
      <xdr:col>26</xdr:col>
      <xdr:colOff>1414743</xdr:colOff>
      <xdr:row>44</xdr:row>
      <xdr:rowOff>56029</xdr:rowOff>
    </xdr:to>
    <xdr:graphicFrame macro="">
      <xdr:nvGraphicFramePr>
        <xdr:cNvPr id="3" name="Chart 1">
          <a:extLst>
            <a:ext uri="{FF2B5EF4-FFF2-40B4-BE49-F238E27FC236}">
              <a16:creationId xmlns:a16="http://schemas.microsoft.com/office/drawing/2014/main" id="{76FCCDDF-C489-0937-0F31-E600336D8653}"/>
            </a:ext>
            <a:ext uri="{147F2762-F138-4A5C-976F-8EAC2B608ADB}">
              <a16:predDERef xmlns:a16="http://schemas.microsoft.com/office/drawing/2014/main" pred="{040B675B-C9ED-9F46-EC7B-C6A9F2304C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Callum-Andrew Hayes (cah1n25)" id="{7CB4E9CA-0D43-433E-BC2D-384310851A03}" userId="S::cah1n25@soton.ac.uk::4ce7b03e-1ff2-4833-b7f2-68b9151fcaf4"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n Zbikowski (jmz1g25)" refreshedDate="46154.391185416665" createdVersion="8" refreshedVersion="8" minRefreshableVersion="3" recordCount="200" xr:uid="{C17B6FEF-00D2-487C-B4AA-557425300353}">
  <cacheSource type="worksheet">
    <worksheetSource ref="A1:R201" sheet="Model"/>
  </cacheSource>
  <cacheFields count="18">
    <cacheField name="University" numFmtId="0">
      <sharedItems/>
    </cacheField>
    <cacheField name="Degree" numFmtId="0">
      <sharedItems count="5">
        <s v="Law"/>
        <s v="Psychology"/>
        <s v="Computing"/>
        <s v="Biosciences"/>
        <s v="Creative arts and design"/>
      </sharedItems>
    </cacheField>
    <cacheField name="Region" numFmtId="0">
      <sharedItems count="12">
        <s v="East"/>
        <s v="London"/>
        <s v="South East"/>
        <s v="North East"/>
        <s v="Scotland"/>
        <s v="Yorkshire and The Humber"/>
        <s v="West Midlands"/>
        <s v="South West"/>
        <s v="Wales"/>
        <s v="North West"/>
        <s v="East Midlands"/>
        <s v="Northern Ireland"/>
      </sharedItems>
    </cacheField>
    <cacheField name="Guardian Score" numFmtId="0">
      <sharedItems containsSemiMixedTypes="0" containsString="0" containsNumber="1" minValue="30.4" maxValue="100"/>
    </cacheField>
    <cacheField name="Dummy Psychology" numFmtId="0">
      <sharedItems containsSemiMixedTypes="0" containsString="0" containsNumber="1" containsInteger="1" minValue="0" maxValue="1"/>
    </cacheField>
    <cacheField name="Dummy computing" numFmtId="0">
      <sharedItems containsSemiMixedTypes="0" containsString="0" containsNumber="1" containsInteger="1" minValue="0" maxValue="1"/>
    </cacheField>
    <cacheField name="Dummy Bio Sci" numFmtId="0">
      <sharedItems containsSemiMixedTypes="0" containsString="0" containsNumber="1" containsInteger="1" minValue="0" maxValue="1"/>
    </cacheField>
    <cacheField name="Dummy Creative arts and design" numFmtId="0">
      <sharedItems containsSemiMixedTypes="0" containsString="0" containsNumber="1" containsInteger="1" minValue="0" maxValue="1"/>
    </cacheField>
    <cacheField name="Group" numFmtId="0">
      <sharedItems/>
    </cacheField>
    <cacheField name="1 Year salary" numFmtId="164">
      <sharedItems containsSemiMixedTypes="0" containsString="0" containsNumber="1" containsInteger="1" minValue="17300" maxValue="69700"/>
    </cacheField>
    <cacheField name="3 Year salary" numFmtId="0">
      <sharedItems containsSemiMixedTypes="0" containsString="0" containsNumber="1" containsInteger="1" minValue="19300" maxValue="78800"/>
    </cacheField>
    <cacheField name="5 Year salary" numFmtId="0">
      <sharedItems containsSemiMixedTypes="0" containsString="0" containsNumber="1" containsInteger="1" minValue="20400" maxValue="86100"/>
    </cacheField>
    <cacheField name="Chart" numFmtId="44">
      <sharedItems containsNonDate="0" containsString="0" containsBlank="1"/>
    </cacheField>
    <cacheField name="Loan repayment" numFmtId="0">
      <sharedItems containsSemiMixedTypes="0" containsString="0" containsNumber="1" minValue="0.09" maxValue="0.09"/>
    </cacheField>
    <cacheField name="COL index" numFmtId="0">
      <sharedItems containsSemiMixedTypes="0" containsString="0" containsNumber="1" minValue="80.400000000000006" maxValue="142.4"/>
    </cacheField>
    <cacheField name="Adjusted COL" numFmtId="164">
      <sharedItems containsSemiMixedTypes="0" containsString="0" containsNumber="1" minValue="11018.016000000001" maxValue="19514.496000000003"/>
    </cacheField>
    <cacheField name="predicted ROI " numFmtId="0">
      <sharedItems containsSemiMixedTypes="0" containsString="0" containsNumber="1" minValue="0.7318734472594195" maxValue="2.7252918699680095"/>
    </cacheField>
    <cacheField name="Payback period (in years)" numFmtId="0">
      <sharedItems containsMixedTypes="1" containsNumber="1" minValue="10.4" maxValue="28"/>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n Zbikowski (jmz1g25)" refreshedDate="46159.477700115742" createdVersion="8" refreshedVersion="8" minRefreshableVersion="3" recordCount="201" xr:uid="{C692A28C-1A0E-4BEC-A5C7-48238A48EC1A}">
  <cacheSource type="worksheet">
    <worksheetSource ref="L1:N202" sheet="Lookup table"/>
  </cacheSource>
  <cacheFields count="3">
    <cacheField name="Degree" numFmtId="0">
      <sharedItems count="5">
        <s v="Law"/>
        <s v="Psychology"/>
        <s v="Computing"/>
        <s v="Biological and Sport Sciences"/>
        <s v="Design and Creative Performing Arts"/>
      </sharedItems>
    </cacheField>
    <cacheField name="Bottom or Top 20" numFmtId="0">
      <sharedItems count="2">
        <s v="Top 20"/>
        <s v="Bottom 20"/>
      </sharedItems>
    </cacheField>
    <cacheField name="Average Career After 15 Months" numFmtId="0">
      <sharedItems containsSemiMixedTypes="0" containsString="0" containsNumber="1" minValue="64.769230769230774" maxValue="93.631578947368425"/>
    </cacheField>
  </cacheFields>
  <extLst>
    <ext xmlns:x14="http://schemas.microsoft.com/office/spreadsheetml/2009/9/main" uri="{725AE2AE-9491-48be-B2B4-4EB974FC3084}">
      <x14:pivotCacheDefinition pivotCacheId="12594056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The University of Cambridge"/>
    <x v="0"/>
    <x v="0"/>
    <n v="100"/>
    <n v="0"/>
    <n v="0"/>
    <n v="0"/>
    <n v="0"/>
    <s v="Top 20"/>
    <n v="30700"/>
    <n v="65300"/>
    <n v="78500"/>
    <m/>
    <n v="0.09"/>
    <n v="103.6"/>
    <n v="14197.344000000001"/>
    <n v="2.1816852643573439"/>
    <n v="12"/>
  </r>
  <r>
    <s v="University College London"/>
    <x v="0"/>
    <x v="1"/>
    <n v="99"/>
    <n v="0"/>
    <n v="0"/>
    <n v="0"/>
    <n v="0"/>
    <s v="Top 20"/>
    <n v="33800"/>
    <n v="46700"/>
    <n v="58400"/>
    <m/>
    <n v="0.09"/>
    <n v="142.4"/>
    <n v="19514.496000000003"/>
    <n v="1.4571055746707497"/>
    <n v="20.3"/>
  </r>
  <r>
    <s v="The University of Oxford"/>
    <x v="0"/>
    <x v="2"/>
    <n v="97.6"/>
    <n v="0"/>
    <n v="0"/>
    <n v="0"/>
    <n v="0"/>
    <s v="Top 20"/>
    <n v="33000"/>
    <n v="54800"/>
    <n v="85800"/>
    <m/>
    <n v="0.09"/>
    <n v="113.5"/>
    <n v="15554.04"/>
    <n v="1.9989263608987367"/>
    <n v="10.4"/>
  </r>
  <r>
    <s v="The London School of Economics and Political Science"/>
    <x v="0"/>
    <x v="1"/>
    <n v="97.3"/>
    <n v="0"/>
    <n v="0"/>
    <n v="0"/>
    <n v="0"/>
    <s v="Top 20"/>
    <n v="31000"/>
    <n v="47800"/>
    <n v="79200"/>
    <m/>
    <n v="0.09"/>
    <n v="142.4"/>
    <n v="19514.496000000003"/>
    <n v="1.5726645400275003"/>
    <n v="11.8"/>
  </r>
  <r>
    <s v="Solent University"/>
    <x v="0"/>
    <x v="2"/>
    <n v="88.8"/>
    <n v="0"/>
    <n v="0"/>
    <n v="0"/>
    <n v="0"/>
    <s v="Top 20"/>
    <n v="23000"/>
    <n v="22300"/>
    <n v="27700"/>
    <m/>
    <n v="0.09"/>
    <n v="113.5"/>
    <n v="15554.04"/>
    <n v="0.90464035384208319"/>
    <s v="Earnings are below the threshold"/>
  </r>
  <r>
    <s v="University of Durham"/>
    <x v="0"/>
    <x v="3"/>
    <n v="85.8"/>
    <n v="0"/>
    <n v="0"/>
    <n v="0"/>
    <n v="0"/>
    <s v="Top 20"/>
    <n v="25900"/>
    <n v="47800"/>
    <n v="57500"/>
    <m/>
    <n v="0.09"/>
    <n v="80.400000000000006"/>
    <n v="11018.016000000001"/>
    <n v="1.8956411171126895"/>
    <n v="20.9"/>
  </r>
  <r>
    <s v="King's College London"/>
    <x v="0"/>
    <x v="1"/>
    <n v="85.2"/>
    <n v="0"/>
    <n v="0"/>
    <n v="0"/>
    <n v="0"/>
    <s v="Top 20"/>
    <n v="28300"/>
    <n v="44500"/>
    <n v="71200"/>
    <m/>
    <n v="0.09"/>
    <n v="142.4"/>
    <n v="19514.496000000003"/>
    <n v="1.4398381430657181"/>
    <n v="14.1"/>
  </r>
  <r>
    <s v="The University of Glasgow"/>
    <x v="0"/>
    <x v="4"/>
    <n v="84.2"/>
    <n v="0"/>
    <n v="0"/>
    <n v="0"/>
    <n v="0"/>
    <s v="Top 20"/>
    <n v="23000"/>
    <n v="29200"/>
    <n v="40500"/>
    <m/>
    <n v="0.09"/>
    <n v="92.2"/>
    <n v="12635.088"/>
    <n v="1.2472515705557043"/>
    <s v="The loan will not be paid before being written off"/>
  </r>
  <r>
    <s v="Leeds Trinity University"/>
    <x v="0"/>
    <x v="5"/>
    <n v="80.599999999999994"/>
    <n v="0"/>
    <n v="0"/>
    <n v="0"/>
    <n v="0"/>
    <s v="Top 20"/>
    <n v="23000"/>
    <n v="23000"/>
    <n v="23000"/>
    <m/>
    <n v="0.09"/>
    <n v="84.7"/>
    <n v="11607.288"/>
    <n v="1.0356960291594364"/>
    <s v="Earnings are below the threshold"/>
  </r>
  <r>
    <s v="The University of Edinburgh"/>
    <x v="0"/>
    <x v="4"/>
    <n v="79.8"/>
    <n v="0"/>
    <n v="0"/>
    <n v="0"/>
    <n v="0"/>
    <s v="Top 20"/>
    <n v="24800"/>
    <n v="32500"/>
    <n v="43100"/>
    <m/>
    <n v="0.09"/>
    <n v="92.2"/>
    <n v="12635.088"/>
    <n v="1.3574297631237722"/>
    <s v="The loan will not be paid before being written off"/>
  </r>
  <r>
    <s v="The University of Warwick"/>
    <x v="0"/>
    <x v="6"/>
    <n v="77.8"/>
    <n v="0"/>
    <n v="0"/>
    <n v="0"/>
    <n v="0"/>
    <s v="Top 20"/>
    <n v="27400"/>
    <n v="35400"/>
    <n v="50400"/>
    <m/>
    <n v="0.09"/>
    <n v="85.1"/>
    <n v="11662.103999999999"/>
    <n v="1.5811623196082456"/>
    <n v="28"/>
  </r>
  <r>
    <s v="Queen Mary University of London"/>
    <x v="0"/>
    <x v="1"/>
    <n v="77.3"/>
    <n v="0"/>
    <n v="0"/>
    <n v="0"/>
    <n v="0"/>
    <s v="Top 20"/>
    <n v="25200"/>
    <n v="30700"/>
    <n v="40300"/>
    <m/>
    <n v="0.09"/>
    <n v="142.4"/>
    <n v="19514.496000000003"/>
    <n v="1.0101447488943529"/>
    <s v="The loan will not be paid before being written off"/>
  </r>
  <r>
    <s v="University of Gloucestershire"/>
    <x v="0"/>
    <x v="7"/>
    <n v="77.2"/>
    <n v="0"/>
    <n v="0"/>
    <n v="0"/>
    <n v="0"/>
    <s v="Top 20"/>
    <n v="23000"/>
    <n v="25900"/>
    <n v="29000"/>
    <m/>
    <n v="0.09"/>
    <n v="100.1"/>
    <n v="13717.703999999998"/>
    <n v="1.0428616122640526"/>
    <s v="Earnings are below the threshold"/>
  </r>
  <r>
    <s v="Bangor University"/>
    <x v="0"/>
    <x v="8"/>
    <n v="76.099999999999994"/>
    <n v="0"/>
    <n v="0"/>
    <n v="0"/>
    <n v="0"/>
    <s v="Top 20"/>
    <n v="20100"/>
    <n v="21500"/>
    <n v="26300"/>
    <m/>
    <n v="0.09"/>
    <n v="81.099999999999994"/>
    <n v="11113.944"/>
    <n v="1.0085685032622356"/>
    <s v="Earnings are below the threshold"/>
  </r>
  <r>
    <s v="The University of Cumbria"/>
    <x v="0"/>
    <x v="9"/>
    <n v="75.8"/>
    <n v="0"/>
    <n v="0"/>
    <n v="0"/>
    <n v="0"/>
    <s v="Top 20"/>
    <n v="21500"/>
    <n v="23000"/>
    <n v="28500"/>
    <m/>
    <n v="0.09"/>
    <n v="86.7"/>
    <n v="11881.368"/>
    <n v="1.0453100540856766"/>
    <s v="Earnings are below the threshold"/>
  </r>
  <r>
    <s v="The University of Aberdeen"/>
    <x v="0"/>
    <x v="4"/>
    <n v="74.400000000000006"/>
    <n v="0"/>
    <n v="0"/>
    <n v="0"/>
    <n v="0"/>
    <s v="Top 20"/>
    <n v="23500"/>
    <n v="29200"/>
    <n v="40500"/>
    <m/>
    <n v="0.09"/>
    <n v="92.2"/>
    <n v="12635.088"/>
    <n v="1.2558592418500847"/>
    <s v="The loan will not be paid before being written off"/>
  </r>
  <r>
    <s v="University of Bristol"/>
    <x v="0"/>
    <x v="7"/>
    <n v="74.2"/>
    <n v="0"/>
    <n v="0"/>
    <n v="0"/>
    <n v="0"/>
    <s v="Top 20"/>
    <n v="23700"/>
    <n v="38700"/>
    <n v="51800"/>
    <m/>
    <n v="0.09"/>
    <n v="100.1"/>
    <n v="13717.703999999998"/>
    <n v="1.4524397533582942"/>
    <n v="26.3"/>
  </r>
  <r>
    <s v="University of Southampton"/>
    <x v="0"/>
    <x v="2"/>
    <n v="74.099999999999994"/>
    <n v="0"/>
    <n v="0"/>
    <n v="0"/>
    <n v="0"/>
    <s v="Top 20"/>
    <n v="24100"/>
    <n v="30700"/>
    <n v="40500"/>
    <m/>
    <n v="0.09"/>
    <n v="113.5"/>
    <n v="15554.04"/>
    <n v="1.147815022076895"/>
    <s v="The loan will not be paid before being written off"/>
  </r>
  <r>
    <s v="University of South Wales"/>
    <x v="0"/>
    <x v="8"/>
    <n v="73.5"/>
    <n v="0"/>
    <n v="0"/>
    <n v="0"/>
    <n v="0"/>
    <s v="Top 20"/>
    <n v="22600"/>
    <n v="23500"/>
    <n v="24100"/>
    <m/>
    <n v="0.09"/>
    <n v="81.099999999999994"/>
    <n v="11113.944"/>
    <n v="1.0712010678483834"/>
    <s v="Earnings are below the threshold"/>
  </r>
  <r>
    <s v="The University of Lancaster"/>
    <x v="0"/>
    <x v="9"/>
    <n v="73"/>
    <n v="0"/>
    <n v="0"/>
    <n v="0"/>
    <n v="0"/>
    <s v="Top 20"/>
    <n v="22300"/>
    <n v="28100"/>
    <n v="35100"/>
    <m/>
    <n v="0.09"/>
    <n v="86.7"/>
    <n v="11881.368"/>
    <n v="1.2090011604276039"/>
    <s v="The loan will not be paid before being written off"/>
  </r>
  <r>
    <s v="University of East London"/>
    <x v="0"/>
    <x v="1"/>
    <n v="49.9"/>
    <n v="0"/>
    <n v="0"/>
    <n v="0"/>
    <n v="0"/>
    <s v="Bottom 20"/>
    <n v="20400"/>
    <n v="25900"/>
    <n v="28100"/>
    <m/>
    <n v="0.09"/>
    <n v="142.4"/>
    <n v="19514.496000000003"/>
    <n v="0.80160730566435512"/>
    <s v="Earnings are below the threshold"/>
  </r>
  <r>
    <s v="Oxford Brookes University"/>
    <x v="0"/>
    <x v="2"/>
    <n v="49.5"/>
    <n v="0"/>
    <n v="0"/>
    <n v="0"/>
    <n v="0"/>
    <s v="Bottom 20"/>
    <n v="23400"/>
    <n v="27600"/>
    <n v="35000"/>
    <m/>
    <n v="0.09"/>
    <n v="113.5"/>
    <n v="15554.04"/>
    <n v="1.0476392939675858"/>
    <s v="The loan will not be paid before being written off"/>
  </r>
  <r>
    <s v="University of Lincoln"/>
    <x v="0"/>
    <x v="10"/>
    <n v="49.1"/>
    <n v="0"/>
    <n v="0"/>
    <n v="0"/>
    <n v="0"/>
    <s v="Bottom 20"/>
    <n v="21500"/>
    <n v="23400"/>
    <n v="28500"/>
    <m/>
    <n v="0.09"/>
    <n v="87.2"/>
    <n v="11949.888000000001"/>
    <n v="1.0492291580339557"/>
    <s v="Earnings are below the threshold"/>
  </r>
  <r>
    <s v="Liverpool John Moores University"/>
    <x v="0"/>
    <x v="9"/>
    <n v="48.6"/>
    <n v="0"/>
    <n v="0"/>
    <n v="0"/>
    <n v="0"/>
    <s v="Bottom 20"/>
    <n v="21500"/>
    <n v="23700"/>
    <n v="28500"/>
    <m/>
    <n v="0.09"/>
    <n v="86.7"/>
    <n v="11881.368"/>
    <n v="1.0577648121769103"/>
    <s v="Earnings are below the threshold"/>
  </r>
  <r>
    <s v="Anglia Ruskin University"/>
    <x v="0"/>
    <x v="0"/>
    <n v="48"/>
    <n v="0"/>
    <n v="0"/>
    <n v="0"/>
    <n v="0"/>
    <s v="Bottom 20"/>
    <n v="20400"/>
    <n v="25900"/>
    <n v="29200"/>
    <m/>
    <n v="0.09"/>
    <n v="103.6"/>
    <n v="14197.344000000001"/>
    <n v="0.98236327245369504"/>
    <s v="Earnings are below the threshold"/>
  </r>
  <r>
    <s v="The University of Bradford"/>
    <x v="0"/>
    <x v="5"/>
    <n v="46.8"/>
    <n v="0"/>
    <n v="0"/>
    <n v="0"/>
    <n v="0"/>
    <s v="Bottom 20"/>
    <n v="19300"/>
    <n v="20800"/>
    <n v="23000"/>
    <m/>
    <n v="0.09"/>
    <n v="84.7"/>
    <n v="11607.288"/>
    <n v="0.9294246105152506"/>
    <s v="Earnings are below the threshold"/>
  </r>
  <r>
    <s v="Staffordshire University"/>
    <x v="0"/>
    <x v="6"/>
    <n v="46.7"/>
    <n v="0"/>
    <n v="0"/>
    <n v="0"/>
    <n v="0"/>
    <s v="Bottom 20"/>
    <n v="19300"/>
    <n v="24100"/>
    <n v="25900"/>
    <m/>
    <n v="0.09"/>
    <n v="85.1"/>
    <n v="11662.103999999999"/>
    <n v="1.0124829171582346"/>
    <s v="Earnings are below the threshold"/>
  </r>
  <r>
    <s v="Robert Gordon University"/>
    <x v="0"/>
    <x v="4"/>
    <n v="46.6"/>
    <n v="0"/>
    <n v="0"/>
    <n v="0"/>
    <n v="0"/>
    <s v="Bottom 20"/>
    <n v="22600"/>
    <n v="27000"/>
    <n v="33900"/>
    <m/>
    <n v="0.09"/>
    <n v="92.2"/>
    <n v="12635.088"/>
    <n v="1.1456810492820169"/>
    <s v="The loan will not be paid before being written off"/>
  </r>
  <r>
    <s v="Brunel University London"/>
    <x v="0"/>
    <x v="1"/>
    <n v="45.7"/>
    <n v="0"/>
    <n v="0"/>
    <n v="0"/>
    <n v="0"/>
    <s v="Bottom 20"/>
    <n v="22600"/>
    <n v="27400"/>
    <n v="34700"/>
    <m/>
    <n v="0.09"/>
    <n v="142.4"/>
    <n v="19514.496000000003"/>
    <n v="0.89458578353760254"/>
    <s v="The loan will not be paid before being written off"/>
  </r>
  <r>
    <s v="University of Winchester"/>
    <x v="0"/>
    <x v="2"/>
    <n v="45.6"/>
    <n v="0"/>
    <n v="0"/>
    <n v="0"/>
    <n v="0"/>
    <s v="Bottom 20"/>
    <n v="23000"/>
    <n v="25600"/>
    <n v="29600"/>
    <m/>
    <n v="0.09"/>
    <n v="113.5"/>
    <n v="15554.04"/>
    <n v="0.96963987208094804"/>
    <s v="The loan will not be paid before being written off"/>
  </r>
  <r>
    <s v="Royal Holloway and Bedford New College"/>
    <x v="0"/>
    <x v="1"/>
    <n v="45.6"/>
    <n v="0"/>
    <n v="0"/>
    <n v="0"/>
    <n v="0"/>
    <s v="Bottom 20"/>
    <n v="22600"/>
    <n v="29000"/>
    <n v="23000"/>
    <m/>
    <n v="0.09"/>
    <n v="142.4"/>
    <n v="19514.496000000003"/>
    <n v="0.83813456482884519"/>
    <s v="Earnings are below the threshold"/>
  </r>
  <r>
    <s v="Roehampton University"/>
    <x v="0"/>
    <x v="1"/>
    <n v="45.4"/>
    <n v="0"/>
    <n v="0"/>
    <n v="0"/>
    <n v="0"/>
    <s v="Bottom 20"/>
    <n v="21500"/>
    <n v="28500"/>
    <n v="23000"/>
    <m/>
    <n v="0.09"/>
    <n v="142.4"/>
    <n v="19514.496000000003"/>
    <n v="0.81688234131496007"/>
    <s v="Earnings are below the threshold"/>
  </r>
  <r>
    <s v="University of Brighton"/>
    <x v="0"/>
    <x v="2"/>
    <n v="42.6"/>
    <n v="0"/>
    <n v="0"/>
    <n v="0"/>
    <n v="0"/>
    <s v="Bottom 20"/>
    <n v="21500"/>
    <n v="26800"/>
    <n v="30800"/>
    <m/>
    <n v="0.09"/>
    <n v="113.5"/>
    <n v="15554.04"/>
    <n v="0.97422807336839734"/>
    <s v="The loan will not be paid before being written off"/>
  </r>
  <r>
    <s v="Liverpool Hope University"/>
    <x v="0"/>
    <x v="9"/>
    <n v="42.2"/>
    <n v="0"/>
    <n v="0"/>
    <n v="0"/>
    <n v="0"/>
    <s v="Bottom 20"/>
    <n v="21500"/>
    <n v="24500"/>
    <n v="23700"/>
    <m/>
    <n v="0.09"/>
    <n v="86.7"/>
    <n v="11881.368"/>
    <n v="1.029296793682662"/>
    <s v="Earnings are below the threshold"/>
  </r>
  <r>
    <s v="The University of Huddersfield"/>
    <x v="0"/>
    <x v="5"/>
    <n v="42.1"/>
    <n v="0"/>
    <n v="0"/>
    <n v="0"/>
    <n v="0"/>
    <s v="Bottom 20"/>
    <n v="20800"/>
    <n v="23700"/>
    <n v="28100"/>
    <m/>
    <n v="0.09"/>
    <n v="84.7"/>
    <n v="11607.288"/>
    <n v="1.0546087392571304"/>
    <s v="Earnings are below the threshold"/>
  </r>
  <r>
    <s v="Leeds Beckett University"/>
    <x v="0"/>
    <x v="5"/>
    <n v="40"/>
    <n v="0"/>
    <n v="0"/>
    <n v="0"/>
    <n v="0"/>
    <s v="Bottom 20"/>
    <n v="20400"/>
    <n v="23700"/>
    <n v="27900"/>
    <m/>
    <n v="0.09"/>
    <n v="84.7"/>
    <n v="11607.288"/>
    <n v="1.0456026868296571"/>
    <s v="Earnings are below the threshold"/>
  </r>
  <r>
    <s v="Birmingham City University"/>
    <x v="0"/>
    <x v="6"/>
    <n v="38.4"/>
    <n v="0"/>
    <n v="0"/>
    <n v="0"/>
    <n v="0"/>
    <s v="Bottom 20"/>
    <n v="21200"/>
    <n v="22600"/>
    <n v="27000"/>
    <m/>
    <n v="0.09"/>
    <n v="85.1"/>
    <n v="11662.103999999999"/>
    <n v="1.0295522831085508"/>
    <s v="Earnings are below the threshold"/>
  </r>
  <r>
    <s v="The University of The West of Scotland"/>
    <x v="0"/>
    <x v="4"/>
    <n v="37"/>
    <n v="0"/>
    <n v="0"/>
    <n v="0"/>
    <n v="0"/>
    <s v="Bottom 20"/>
    <n v="22400"/>
    <n v="23400"/>
    <n v="27400"/>
    <m/>
    <n v="0.09"/>
    <n v="92.2"/>
    <n v="12635.088"/>
    <n v="1.0243128840312548"/>
    <s v="Earnings are below the threshold"/>
  </r>
  <r>
    <s v="The University of Bolton"/>
    <x v="0"/>
    <x v="9"/>
    <n v="34.9"/>
    <n v="0"/>
    <n v="0"/>
    <n v="0"/>
    <n v="0"/>
    <s v="Bottom 20"/>
    <n v="23000"/>
    <n v="24100"/>
    <n v="22800"/>
    <m/>
    <n v="0.09"/>
    <n v="86.7"/>
    <n v="11881.368"/>
    <n v="1.0408619261959504"/>
    <s v="Earnings are below the threshold"/>
  </r>
  <r>
    <s v="The University of Northampton"/>
    <x v="0"/>
    <x v="10"/>
    <n v="31"/>
    <n v="0"/>
    <n v="0"/>
    <n v="0"/>
    <n v="0"/>
    <s v="Bottom 20"/>
    <n v="22300"/>
    <n v="22600"/>
    <n v="26600"/>
    <m/>
    <n v="0.09"/>
    <n v="87.2"/>
    <n v="11949.888000000001"/>
    <n v="1.0323776330951178"/>
    <s v="Earnings are below the threshold"/>
  </r>
  <r>
    <s v="The University of Oxford"/>
    <x v="1"/>
    <x v="2"/>
    <n v="100"/>
    <n v="1"/>
    <n v="0"/>
    <n v="0"/>
    <n v="0"/>
    <s v="Top 20"/>
    <n v="21500"/>
    <n v="31400"/>
    <n v="46400"/>
    <m/>
    <n v="0.09"/>
    <n v="113.5"/>
    <n v="15554.04"/>
    <n v="1.1638737265829675"/>
    <s v="The loan will not be paid before being written off"/>
  </r>
  <r>
    <s v="The University of Cambridge"/>
    <x v="1"/>
    <x v="0"/>
    <n v="99.7"/>
    <n v="1"/>
    <n v="0"/>
    <n v="0"/>
    <n v="0"/>
    <s v="Top 20"/>
    <n v="27400"/>
    <n v="36100"/>
    <n v="33600"/>
    <m/>
    <n v="0.09"/>
    <n v="103.6"/>
    <n v="14197.344000000001"/>
    <n v="1.2953000127755618"/>
    <s v="The loan will not be paid before being written off"/>
  </r>
  <r>
    <s v="The University of St Andrews"/>
    <x v="1"/>
    <x v="4"/>
    <n v="99.3"/>
    <n v="1"/>
    <n v="0"/>
    <n v="0"/>
    <n v="0"/>
    <s v="Top 20"/>
    <n v="21500"/>
    <n v="21500"/>
    <n v="21500"/>
    <m/>
    <n v="0.09"/>
    <n v="92.2"/>
    <n v="12635.088"/>
    <n v="0.92532466414588144"/>
    <s v="Earnings are below the threshold"/>
  </r>
  <r>
    <s v="The University of Bath"/>
    <x v="1"/>
    <x v="7"/>
    <n v="90.2"/>
    <n v="1"/>
    <n v="0"/>
    <n v="0"/>
    <n v="0"/>
    <s v="Top 20"/>
    <n v="25600"/>
    <n v="32100"/>
    <n v="40200"/>
    <m/>
    <n v="0.09"/>
    <n v="100.1"/>
    <n v="13717.703999999998"/>
    <n v="1.2797260794028911"/>
    <s v="The loan will not be paid before being written off"/>
  </r>
  <r>
    <s v="The University of Glasgow"/>
    <x v="1"/>
    <x v="4"/>
    <n v="86.7"/>
    <n v="1"/>
    <n v="0"/>
    <n v="0"/>
    <n v="0"/>
    <s v="Top 20"/>
    <n v="21500"/>
    <n v="24100"/>
    <n v="31200"/>
    <m/>
    <n v="0.09"/>
    <n v="92.2"/>
    <n v="12635.088"/>
    <n v="1.0535789664321478"/>
    <s v="The loan will not be paid before being written off"/>
  </r>
  <r>
    <s v="University College London"/>
    <x v="1"/>
    <x v="1"/>
    <n v="84.2"/>
    <n v="1"/>
    <n v="0"/>
    <n v="0"/>
    <n v="0"/>
    <s v="Top 20"/>
    <n v="25900"/>
    <n v="31400"/>
    <n v="44500"/>
    <m/>
    <n v="0.09"/>
    <n v="142.4"/>
    <n v="19514.496000000003"/>
    <n v="1.0566339878309767"/>
    <s v="The loan will not be paid before being written off"/>
  </r>
  <r>
    <s v="Ulster"/>
    <x v="1"/>
    <x v="11"/>
    <n v="83.4"/>
    <n v="1"/>
    <n v="0"/>
    <n v="0"/>
    <n v="0"/>
    <s v="Top 20"/>
    <n v="21500"/>
    <n v="25200"/>
    <n v="28100"/>
    <m/>
    <n v="0.09"/>
    <n v="82.2"/>
    <n v="11264.688"/>
    <n v="1.111381054236859"/>
    <s v="Earnings are below the threshold"/>
  </r>
  <r>
    <s v="Loughborough University"/>
    <x v="1"/>
    <x v="10"/>
    <n v="82.1"/>
    <n v="1"/>
    <n v="0"/>
    <n v="0"/>
    <n v="0"/>
    <s v="Top 20"/>
    <n v="22600"/>
    <n v="27400"/>
    <n v="33600"/>
    <m/>
    <n v="0.09"/>
    <n v="87.2"/>
    <n v="11949.888000000001"/>
    <n v="1.1849282799098604"/>
    <s v="The loan will not be paid before being written off"/>
  </r>
  <r>
    <s v="University of Exeter"/>
    <x v="1"/>
    <x v="7"/>
    <n v="81.400000000000006"/>
    <n v="1"/>
    <n v="0"/>
    <n v="0"/>
    <n v="0"/>
    <s v="Top 20"/>
    <n v="22600"/>
    <n v="30700"/>
    <n v="32100"/>
    <m/>
    <n v="0.09"/>
    <n v="100.1"/>
    <n v="13717.703999999998"/>
    <n v="1.1407326941721143"/>
    <s v="The loan will not be paid before being written off"/>
  </r>
  <r>
    <s v="King's College London"/>
    <x v="1"/>
    <x v="1"/>
    <n v="81.400000000000006"/>
    <n v="1"/>
    <n v="0"/>
    <n v="0"/>
    <n v="0"/>
    <s v="Top 20"/>
    <n v="25700"/>
    <n v="36000"/>
    <n v="46500"/>
    <m/>
    <n v="0.09"/>
    <n v="142.4"/>
    <n v="19514.496000000003"/>
    <n v="1.1283602421903391"/>
    <s v="The loan will not be paid before being written off"/>
  </r>
  <r>
    <s v="University of York"/>
    <x v="1"/>
    <x v="5"/>
    <n v="80.3"/>
    <n v="1"/>
    <n v="0"/>
    <n v="0"/>
    <n v="0"/>
    <s v="Top 20"/>
    <n v="21700"/>
    <n v="26000"/>
    <n v="31400"/>
    <m/>
    <n v="0.09"/>
    <n v="84.7"/>
    <n v="11607.288"/>
    <n v="1.1419674478036219"/>
    <s v="The loan will not be paid before being written off"/>
  </r>
  <r>
    <s v="The University of Chichester"/>
    <x v="1"/>
    <x v="2"/>
    <n v="80"/>
    <n v="1"/>
    <n v="0"/>
    <n v="0"/>
    <n v="0"/>
    <s v="Top 20"/>
    <n v="23200"/>
    <n v="25900"/>
    <n v="26600"/>
    <m/>
    <n v="0.09"/>
    <n v="113.5"/>
    <n v="15554.04"/>
    <n v="0.95434586778945041"/>
    <s v="Earnings are below the threshold"/>
  </r>
  <r>
    <s v="Glasgow Caledonian University"/>
    <x v="1"/>
    <x v="4"/>
    <n v="79.3"/>
    <n v="1"/>
    <n v="0"/>
    <n v="0"/>
    <n v="0"/>
    <s v="Top 20"/>
    <n v="19700"/>
    <n v="24800"/>
    <n v="28800"/>
    <m/>
    <n v="0.09"/>
    <n v="92.2"/>
    <n v="12635.088"/>
    <n v="1.0139836784779985"/>
    <s v="Earnings are below the threshold"/>
  </r>
  <r>
    <s v="The University of Warwick"/>
    <x v="1"/>
    <x v="6"/>
    <n v="78.2"/>
    <n v="1"/>
    <n v="0"/>
    <n v="0"/>
    <n v="0"/>
    <s v="Top 20"/>
    <n v="23400"/>
    <n v="29900"/>
    <n v="35800"/>
    <m/>
    <n v="0.09"/>
    <n v="85.1"/>
    <n v="11662.103999999999"/>
    <n v="1.279304058592126"/>
    <s v="The loan will not be paid before being written off"/>
  </r>
  <r>
    <s v="University of Durham"/>
    <x v="1"/>
    <x v="3"/>
    <n v="77.8"/>
    <n v="1"/>
    <n v="0"/>
    <n v="0"/>
    <n v="0"/>
    <s v="Top 20"/>
    <n v="23400"/>
    <n v="28800"/>
    <n v="33200"/>
    <m/>
    <n v="0.09"/>
    <n v="80.400000000000006"/>
    <n v="11018.016000000001"/>
    <n v="1.2730122875290681"/>
    <s v="The loan will not be paid before being written off"/>
  </r>
  <r>
    <s v="Cardiff University"/>
    <x v="1"/>
    <x v="8"/>
    <n v="77.7"/>
    <n v="1"/>
    <n v="0"/>
    <n v="0"/>
    <n v="0"/>
    <s v="Top 20"/>
    <n v="23400"/>
    <n v="27400"/>
    <n v="32100"/>
    <m/>
    <n v="0.09"/>
    <n v="81.099999999999994"/>
    <n v="11113.944"/>
    <n v="1.2314667478188208"/>
    <s v="The loan will not be paid before being written off"/>
  </r>
  <r>
    <s v="The University of Surrey"/>
    <x v="1"/>
    <x v="2"/>
    <n v="77.7"/>
    <n v="1"/>
    <n v="0"/>
    <n v="0"/>
    <n v="0"/>
    <s v="Top 20"/>
    <n v="23500"/>
    <n v="29900"/>
    <n v="31000"/>
    <m/>
    <n v="0.09"/>
    <n v="113.5"/>
    <n v="15554.04"/>
    <n v="1.0537568956841847"/>
    <s v="The loan will not be paid before being written off"/>
  </r>
  <r>
    <s v="Queen's, Belfast"/>
    <x v="1"/>
    <x v="11"/>
    <n v="77.400000000000006"/>
    <n v="1"/>
    <n v="0"/>
    <n v="0"/>
    <n v="0"/>
    <s v="Top 20"/>
    <n v="21500"/>
    <n v="25200"/>
    <n v="28100"/>
    <m/>
    <n v="0.09"/>
    <n v="82.2"/>
    <n v="11264.688"/>
    <n v="1.111381054236859"/>
    <s v="Earnings are below the threshold"/>
  </r>
  <r>
    <s v="University of Wales Trinity Saint David"/>
    <x v="1"/>
    <x v="8"/>
    <n v="76.3"/>
    <n v="1"/>
    <n v="0"/>
    <n v="0"/>
    <n v="0"/>
    <s v="Top 20"/>
    <n v="19700"/>
    <n v="21200"/>
    <n v="25200"/>
    <m/>
    <n v="0.09"/>
    <n v="81.099999999999994"/>
    <n v="11113.944"/>
    <n v="0.98554182510556354"/>
    <s v="Earnings are below the threshold"/>
  </r>
  <r>
    <s v="Abertay University"/>
    <x v="1"/>
    <x v="4"/>
    <n v="75.400000000000006"/>
    <n v="1"/>
    <n v="0"/>
    <n v="0"/>
    <n v="0"/>
    <s v="Top 20"/>
    <n v="21900"/>
    <n v="22300"/>
    <n v="24800"/>
    <m/>
    <n v="0.09"/>
    <n v="92.2"/>
    <n v="12635.088"/>
    <n v="0.97438839052384907"/>
    <s v="Earnings are below the threshold"/>
  </r>
  <r>
    <s v="The University of Westminster"/>
    <x v="1"/>
    <x v="1"/>
    <n v="47.8"/>
    <n v="1"/>
    <n v="0"/>
    <n v="0"/>
    <n v="0"/>
    <s v="Bottom 20"/>
    <n v="21900"/>
    <n v="26300"/>
    <n v="27700"/>
    <m/>
    <n v="0.09"/>
    <n v="142.4"/>
    <n v="19514.496000000003"/>
    <n v="0.82418779314785806"/>
    <s v="Earnings are below the threshold"/>
  </r>
  <r>
    <s v="Bath Spa University"/>
    <x v="1"/>
    <x v="7"/>
    <n v="46.9"/>
    <n v="1"/>
    <n v="0"/>
    <n v="0"/>
    <n v="0"/>
    <s v="Bottom 20"/>
    <n v="20400"/>
    <n v="23000"/>
    <n v="29600"/>
    <m/>
    <n v="0.09"/>
    <n v="100.1"/>
    <n v="13717.703999999998"/>
    <n v="0.95732722135280546"/>
    <s v="The loan will not be paid before being written off"/>
  </r>
  <r>
    <s v="University of Worcester"/>
    <x v="1"/>
    <x v="6"/>
    <n v="46.3"/>
    <n v="1"/>
    <n v="0"/>
    <n v="0"/>
    <n v="0"/>
    <s v="Bottom 20"/>
    <n v="20800"/>
    <n v="23700"/>
    <n v="28100"/>
    <m/>
    <n v="0.09"/>
    <n v="85.1"/>
    <n v="11662.103999999999"/>
    <n v="1.0520119751484407"/>
    <s v="Earnings are below the threshold"/>
  </r>
  <r>
    <s v="Liverpool Hope University"/>
    <x v="1"/>
    <x v="9"/>
    <n v="46.2"/>
    <n v="1"/>
    <n v="0"/>
    <n v="0"/>
    <n v="0"/>
    <s v="Bottom 20"/>
    <n v="19500"/>
    <n v="21900"/>
    <n v="24800"/>
    <m/>
    <n v="0.09"/>
    <n v="86.7"/>
    <n v="11881.368"/>
    <n v="0.95723712186909626"/>
    <s v="Earnings are below the threshold"/>
  </r>
  <r>
    <s v="Middlesex University"/>
    <x v="1"/>
    <x v="1"/>
    <n v="45.2"/>
    <n v="1"/>
    <n v="0"/>
    <n v="0"/>
    <n v="0"/>
    <s v="Bottom 20"/>
    <n v="19300"/>
    <n v="25200"/>
    <n v="27400"/>
    <m/>
    <n v="0.09"/>
    <n v="142.4"/>
    <n v="19514.496000000003"/>
    <n v="0.7730496303175719"/>
    <s v="Earnings are below the threshold"/>
  </r>
  <r>
    <s v="Kingston University"/>
    <x v="1"/>
    <x v="1"/>
    <n v="44.7"/>
    <n v="1"/>
    <n v="0"/>
    <n v="0"/>
    <n v="0"/>
    <s v="Bottom 20"/>
    <n v="21200"/>
    <n v="26300"/>
    <n v="27400"/>
    <m/>
    <n v="0.09"/>
    <n v="142.4"/>
    <n v="19514.496000000003"/>
    <n v="0.81289754940610659"/>
    <s v="Earnings are below the threshold"/>
  </r>
  <r>
    <s v="The University of Bradford"/>
    <x v="1"/>
    <x v="5"/>
    <n v="44.5"/>
    <n v="1"/>
    <n v="0"/>
    <n v="0"/>
    <n v="0"/>
    <s v="Bottom 20"/>
    <n v="18800"/>
    <n v="21200"/>
    <n v="24100"/>
    <m/>
    <n v="0.09"/>
    <n v="84.7"/>
    <n v="11607.288"/>
    <n v="0.93753005769997666"/>
    <s v="Earnings are below the threshold"/>
  </r>
  <r>
    <s v="University of Winchester"/>
    <x v="1"/>
    <x v="2"/>
    <n v="44.5"/>
    <n v="1"/>
    <n v="0"/>
    <n v="0"/>
    <n v="0"/>
    <s v="Bottom 20"/>
    <n v="20400"/>
    <n v="24800"/>
    <n v="25200"/>
    <m/>
    <n v="0.09"/>
    <n v="113.5"/>
    <n v="15554.04"/>
    <n v="0.88399344804856139"/>
    <s v="Earnings are below the threshold"/>
  </r>
  <r>
    <s v="University of Greenwich"/>
    <x v="1"/>
    <x v="1"/>
    <n v="43"/>
    <n v="1"/>
    <n v="0"/>
    <n v="0"/>
    <n v="0"/>
    <s v="Bottom 20"/>
    <n v="23400"/>
    <n v="24800"/>
    <n v="30300"/>
    <m/>
    <n v="0.09"/>
    <n v="142.4"/>
    <n v="19514.496000000003"/>
    <n v="0.8414552247528897"/>
    <s v="The loan will not be paid before being written off"/>
  </r>
  <r>
    <s v="Cardiff Metropolitan University"/>
    <x v="1"/>
    <x v="8"/>
    <n v="42.9"/>
    <n v="1"/>
    <n v="0"/>
    <n v="0"/>
    <n v="0"/>
    <s v="Bottom 20"/>
    <n v="20100"/>
    <n v="22600"/>
    <n v="25900"/>
    <m/>
    <n v="0.09"/>
    <n v="81.099999999999994"/>
    <n v="11113.944"/>
    <n v="1.0251477115350394"/>
    <s v="Earnings are below the threshold"/>
  </r>
  <r>
    <s v="Brunel University London"/>
    <x v="1"/>
    <x v="1"/>
    <n v="42.5"/>
    <n v="1"/>
    <n v="0"/>
    <n v="0"/>
    <n v="0"/>
    <s v="Bottom 20"/>
    <n v="22300"/>
    <n v="24800"/>
    <n v="31400"/>
    <m/>
    <n v="0.09"/>
    <n v="142.4"/>
    <n v="19514.496000000003"/>
    <n v="0.83414977291999171"/>
    <s v="The loan will not be paid before being written off"/>
  </r>
  <r>
    <s v="Birmingham Newman University"/>
    <x v="1"/>
    <x v="6"/>
    <n v="42.4"/>
    <n v="1"/>
    <n v="0"/>
    <n v="0"/>
    <n v="0"/>
    <s v="Bottom 20"/>
    <n v="21500"/>
    <n v="21200"/>
    <n v="21200"/>
    <m/>
    <n v="0.09"/>
    <n v="85.1"/>
    <n v="11662.103999999999"/>
    <n v="0.9576812685809033"/>
    <s v="Earnings are below the threshold"/>
  </r>
  <r>
    <s v="Queen Margaret University, Edinburgh"/>
    <x v="1"/>
    <x v="4"/>
    <n v="42.1"/>
    <n v="1"/>
    <n v="0"/>
    <n v="0"/>
    <n v="0"/>
    <s v="Bottom 20"/>
    <n v="20400"/>
    <n v="23700"/>
    <n v="25600"/>
    <m/>
    <n v="0.09"/>
    <n v="92.2"/>
    <n v="12635.088"/>
    <n v="0.97955299330047729"/>
    <s v="Earnings are below the threshold"/>
  </r>
  <r>
    <s v="Leeds Beckett University"/>
    <x v="1"/>
    <x v="5"/>
    <n v="41.6"/>
    <n v="1"/>
    <n v="0"/>
    <n v="0"/>
    <n v="0"/>
    <s v="Bottom 20"/>
    <n v="20800"/>
    <n v="23700"/>
    <n v="27000"/>
    <m/>
    <n v="0.09"/>
    <n v="84.7"/>
    <n v="11607.288"/>
    <n v="1.0447020815869097"/>
    <s v="Earnings are below the threshold"/>
  </r>
  <r>
    <s v="De Montfort University"/>
    <x v="1"/>
    <x v="10"/>
    <n v="41.3"/>
    <n v="1"/>
    <n v="0"/>
    <n v="0"/>
    <n v="0"/>
    <s v="Bottom 20"/>
    <n v="20400"/>
    <n v="24800"/>
    <n v="25600"/>
    <m/>
    <n v="0.09"/>
    <n v="87.2"/>
    <n v="11949.888000000001"/>
    <n v="1.0288299436343098"/>
    <s v="Earnings are below the threshold"/>
  </r>
  <r>
    <s v="Bishop Grosseteste University"/>
    <x v="1"/>
    <x v="10"/>
    <n v="40.4"/>
    <n v="1"/>
    <n v="0"/>
    <n v="0"/>
    <n v="0"/>
    <s v="Bottom 20"/>
    <n v="17900"/>
    <n v="25200"/>
    <n v="28100"/>
    <m/>
    <n v="0.09"/>
    <n v="87.2"/>
    <n v="11949.888000000001"/>
    <n v="1.013752263425876"/>
    <s v="Earnings are below the threshold"/>
  </r>
  <r>
    <s v="Leeds Trinity University"/>
    <x v="1"/>
    <x v="5"/>
    <n v="40.200000000000003"/>
    <n v="1"/>
    <n v="0"/>
    <n v="0"/>
    <n v="0"/>
    <s v="Bottom 20"/>
    <n v="20100"/>
    <n v="22600"/>
    <n v="25400"/>
    <m/>
    <n v="0.09"/>
    <n v="84.7"/>
    <n v="11607.288"/>
    <n v="0.99787060896404822"/>
    <s v="Earnings are below the threshold"/>
  </r>
  <r>
    <s v="Solent University"/>
    <x v="1"/>
    <x v="2"/>
    <n v="36.9"/>
    <n v="1"/>
    <n v="0"/>
    <n v="0"/>
    <n v="0"/>
    <s v="Bottom 20"/>
    <n v="20100"/>
    <n v="24800"/>
    <n v="25900"/>
    <m/>
    <n v="0.09"/>
    <n v="113.5"/>
    <n v="15554.04"/>
    <n v="0.88475814826313637"/>
    <s v="Earnings are below the threshold"/>
  </r>
  <r>
    <s v="The University of Northampton"/>
    <x v="1"/>
    <x v="10"/>
    <n v="33.6"/>
    <n v="1"/>
    <n v="0"/>
    <n v="0"/>
    <n v="0"/>
    <s v="Bottom 20"/>
    <n v="19700"/>
    <n v="23400"/>
    <n v="28500"/>
    <m/>
    <n v="0.09"/>
    <n v="87.2"/>
    <n v="11949.888000000001"/>
    <n v="1.017299952886684"/>
    <s v="Earnings are below the threshold"/>
  </r>
  <r>
    <s v="The University of Salford"/>
    <x v="1"/>
    <x v="9"/>
    <n v="31.8"/>
    <n v="1"/>
    <n v="0"/>
    <n v="0"/>
    <n v="0"/>
    <s v="Bottom 20"/>
    <n v="19000"/>
    <n v="23000"/>
    <n v="25200"/>
    <m/>
    <n v="0.09"/>
    <n v="86.7"/>
    <n v="11881.368"/>
    <n v="0.97147113111622041"/>
    <s v="Earnings are below the threshold"/>
  </r>
  <r>
    <s v="The University of Cambridge"/>
    <x v="2"/>
    <x v="0"/>
    <n v="100"/>
    <n v="0"/>
    <n v="1"/>
    <n v="0"/>
    <n v="0"/>
    <s v="Top 20"/>
    <n v="55500"/>
    <n v="70400"/>
    <n v="86100"/>
    <m/>
    <n v="0.09"/>
    <n v="103.6"/>
    <n v="14197.344000000001"/>
    <n v="2.7252918699680095"/>
    <n v="10.4"/>
  </r>
  <r>
    <s v="The University of St Andrews"/>
    <x v="2"/>
    <x v="4"/>
    <n v="94.8"/>
    <n v="0"/>
    <n v="1"/>
    <n v="0"/>
    <n v="0"/>
    <s v="Top 20"/>
    <n v="28100"/>
    <n v="28100"/>
    <n v="28100"/>
    <m/>
    <n v="0.09"/>
    <n v="92.2"/>
    <n v="12635.088"/>
    <n v="1.209377816860431"/>
    <s v="Earnings are below the threshold"/>
  </r>
  <r>
    <s v="The University of Oxford"/>
    <x v="2"/>
    <x v="2"/>
    <n v="93.9"/>
    <n v="0"/>
    <n v="1"/>
    <n v="0"/>
    <n v="0"/>
    <s v="Top 20"/>
    <n v="58400"/>
    <n v="61300"/>
    <n v="71200"/>
    <m/>
    <n v="0.09"/>
    <n v="113.5"/>
    <n v="15554.04"/>
    <n v="2.3751588664695777"/>
    <n v="14.1"/>
  </r>
  <r>
    <s v="Imperial College of Science, Technology and Medicine"/>
    <x v="2"/>
    <x v="1"/>
    <n v="88.2"/>
    <n v="0"/>
    <n v="1"/>
    <n v="0"/>
    <n v="0"/>
    <s v="Top 20"/>
    <n v="69700"/>
    <n v="78800"/>
    <n v="79600"/>
    <m/>
    <n v="0.09"/>
    <n v="142.4"/>
    <n v="19514.496000000003"/>
    <n v="2.5011210547903571"/>
    <n v="11.7"/>
  </r>
  <r>
    <s v="The University of Dundee"/>
    <x v="2"/>
    <x v="4"/>
    <n v="83.4"/>
    <n v="0"/>
    <n v="1"/>
    <n v="0"/>
    <n v="0"/>
    <s v="Top 20"/>
    <n v="29200"/>
    <n v="32800"/>
    <n v="41200"/>
    <m/>
    <n v="0.09"/>
    <n v="92.2"/>
    <n v="12635.088"/>
    <n v="1.4219872978316244"/>
    <s v="The loan will not be paid before being written off"/>
  </r>
  <r>
    <s v="The University of Edinburgh"/>
    <x v="2"/>
    <x v="4"/>
    <n v="80.3"/>
    <n v="0"/>
    <n v="1"/>
    <n v="0"/>
    <n v="0"/>
    <s v="Top 20"/>
    <n v="35000"/>
    <n v="39400"/>
    <n v="59500"/>
    <m/>
    <n v="0.09"/>
    <n v="92.2"/>
    <n v="12635.088"/>
    <n v="1.7929779306194149"/>
    <n v="19.600000000000001"/>
  </r>
  <r>
    <s v="University of Bristol"/>
    <x v="2"/>
    <x v="7"/>
    <n v="79.599999999999994"/>
    <n v="0"/>
    <n v="1"/>
    <n v="0"/>
    <n v="0"/>
    <s v="Top 20"/>
    <n v="38300"/>
    <n v="58200"/>
    <n v="70300"/>
    <m/>
    <n v="0.09"/>
    <n v="100.1"/>
    <n v="13717.703999999998"/>
    <n v="2.1655004929741724"/>
    <n v="14.4"/>
  </r>
  <r>
    <s v="University College London"/>
    <x v="2"/>
    <x v="1"/>
    <n v="79.099999999999994"/>
    <n v="0"/>
    <n v="1"/>
    <n v="0"/>
    <n v="0"/>
    <s v="Top 20"/>
    <n v="45600"/>
    <n v="56600"/>
    <n v="66100"/>
    <m/>
    <n v="0.09"/>
    <n v="142.4"/>
    <n v="19514.496000000003"/>
    <n v="1.7964770189081032"/>
    <n v="16"/>
  </r>
  <r>
    <s v="The University of Sheffield"/>
    <x v="2"/>
    <x v="5"/>
    <n v="78.400000000000006"/>
    <n v="0"/>
    <n v="1"/>
    <n v="0"/>
    <n v="0"/>
    <s v="Top 20"/>
    <n v="35400"/>
    <n v="44900"/>
    <n v="53700"/>
    <m/>
    <n v="0.09"/>
    <n v="84.7"/>
    <n v="11607.288"/>
    <n v="1.9299970352075408"/>
    <n v="24.2"/>
  </r>
  <r>
    <s v="The University of Bath"/>
    <x v="2"/>
    <x v="7"/>
    <n v="78.099999999999994"/>
    <n v="0"/>
    <n v="1"/>
    <n v="0"/>
    <n v="0"/>
    <s v="Top 20"/>
    <n v="36500"/>
    <n v="49500"/>
    <n v="64200"/>
    <m/>
    <n v="0.09"/>
    <n v="100.1"/>
    <n v="13717.703999999998"/>
    <n v="1.9426176089650571"/>
    <n v="16.899999999999999"/>
  </r>
  <r>
    <s v="University of Durham"/>
    <x v="2"/>
    <x v="3"/>
    <n v="77.5"/>
    <n v="0"/>
    <n v="1"/>
    <n v="0"/>
    <n v="0"/>
    <s v="Top 20"/>
    <n v="37600"/>
    <n v="66400"/>
    <n v="62800"/>
    <m/>
    <n v="0.09"/>
    <n v="80.400000000000006"/>
    <n v="11018.016000000001"/>
    <n v="2.5053177867941252"/>
    <n v="17.600000000000001"/>
  </r>
  <r>
    <s v="Aston University"/>
    <x v="2"/>
    <x v="6"/>
    <n v="77.3"/>
    <n v="0"/>
    <n v="1"/>
    <n v="0"/>
    <n v="0"/>
    <s v="Top 20"/>
    <n v="38300"/>
    <n v="47800"/>
    <n v="44500"/>
    <m/>
    <n v="0.09"/>
    <n v="85.1"/>
    <n v="11662.103999999999"/>
    <n v="1.9468061060176525"/>
    <s v="The loan will not be paid before being written off"/>
  </r>
  <r>
    <s v="The University of Lancaster"/>
    <x v="2"/>
    <x v="9"/>
    <n v="76.400000000000006"/>
    <n v="0"/>
    <n v="1"/>
    <n v="0"/>
    <n v="0"/>
    <s v="Top 20"/>
    <n v="31400"/>
    <n v="38000"/>
    <n v="52200"/>
    <m/>
    <n v="0.09"/>
    <n v="86.7"/>
    <n v="11881.368"/>
    <n v="1.6991848538754404"/>
    <n v="25.8"/>
  </r>
  <r>
    <s v="The University of Manchester"/>
    <x v="2"/>
    <x v="9"/>
    <n v="76"/>
    <n v="0"/>
    <n v="1"/>
    <n v="0"/>
    <n v="0"/>
    <s v="Top 20"/>
    <n v="39200"/>
    <n v="50400"/>
    <n v="62400"/>
    <m/>
    <n v="0.09"/>
    <n v="86.7"/>
    <n v="11881.368"/>
    <n v="2.1493353963157404"/>
    <n v="17.8"/>
  </r>
  <r>
    <s v="The University of Birmingham"/>
    <x v="2"/>
    <x v="6"/>
    <n v="75.8"/>
    <n v="0"/>
    <n v="1"/>
    <n v="0"/>
    <n v="0"/>
    <s v="Top 20"/>
    <n v="35400"/>
    <n v="48200"/>
    <n v="66800"/>
    <m/>
    <n v="0.09"/>
    <n v="85.1"/>
    <n v="11662.103999999999"/>
    <n v="2.1022271749336903"/>
    <n v="15.7"/>
  </r>
  <r>
    <s v="The University of Stirling"/>
    <x v="2"/>
    <x v="4"/>
    <n v="75.599999999999994"/>
    <n v="0"/>
    <n v="1"/>
    <n v="0"/>
    <n v="0"/>
    <s v="Top 20"/>
    <n v="24800"/>
    <n v="31800"/>
    <n v="39400"/>
    <m/>
    <n v="0.09"/>
    <n v="92.2"/>
    <n v="12635.088"/>
    <n v="1.3135306395224327"/>
    <s v="The loan will not be paid before being written off"/>
  </r>
  <r>
    <s v="University of Sunderland"/>
    <x v="2"/>
    <x v="3"/>
    <n v="73.599999999999994"/>
    <n v="0"/>
    <n v="1"/>
    <n v="0"/>
    <n v="0"/>
    <s v="Top 20"/>
    <n v="24800"/>
    <n v="29700"/>
    <n v="35400"/>
    <m/>
    <n v="0.09"/>
    <n v="80.400000000000006"/>
    <n v="11018.016000000001"/>
    <n v="1.3359227784825396"/>
    <s v="The loan will not be paid before being written off"/>
  </r>
  <r>
    <s v="King's College London"/>
    <x v="2"/>
    <x v="1"/>
    <n v="73.5"/>
    <n v="0"/>
    <n v="1"/>
    <n v="0"/>
    <n v="0"/>
    <s v="Top 20"/>
    <n v="43300"/>
    <n v="52200"/>
    <n v="70100"/>
    <m/>
    <n v="0.09"/>
    <n v="142.4"/>
    <n v="19514.496000000003"/>
    <n v="1.7340486123360654"/>
    <n v="14.5"/>
  </r>
  <r>
    <s v="The University of Glasgow"/>
    <x v="2"/>
    <x v="4"/>
    <n v="72.8"/>
    <n v="0"/>
    <n v="1"/>
    <n v="0"/>
    <n v="0"/>
    <s v="Top 20"/>
    <n v="37200"/>
    <n v="39600"/>
    <n v="47800"/>
    <m/>
    <n v="0.09"/>
    <n v="92.2"/>
    <n v="12635.088"/>
    <n v="1.7335849986881908"/>
    <s v="The loan will not be paid before being written off"/>
  </r>
  <r>
    <s v="University of Wales Trinity Saint David"/>
    <x v="2"/>
    <x v="8"/>
    <n v="69.900000000000006"/>
    <n v="0"/>
    <n v="1"/>
    <n v="0"/>
    <n v="0"/>
    <s v="Top 20"/>
    <n v="22800"/>
    <n v="26600"/>
    <n v="27700"/>
    <m/>
    <n v="0.09"/>
    <n v="81.099999999999994"/>
    <n v="11113.944"/>
    <n v="1.1651499147276054"/>
    <s v="Earnings are below the threshold"/>
  </r>
  <r>
    <s v="Goldsmiths' College"/>
    <x v="2"/>
    <x v="1"/>
    <n v="50.9"/>
    <n v="0"/>
    <n v="1"/>
    <n v="0"/>
    <n v="0"/>
    <s v="Bottom 20"/>
    <n v="27000"/>
    <n v="34300"/>
    <n v="38700"/>
    <m/>
    <n v="0.09"/>
    <n v="142.4"/>
    <n v="19514.496000000003"/>
    <n v="1.0712448914967727"/>
    <s v="The loan will not be paid before being written off"/>
  </r>
  <r>
    <s v="Anglia Ruskin University"/>
    <x v="2"/>
    <x v="0"/>
    <n v="50.7"/>
    <n v="0"/>
    <n v="1"/>
    <n v="0"/>
    <n v="0"/>
    <s v="Bottom 20"/>
    <n v="27400"/>
    <n v="33200"/>
    <n v="33200"/>
    <m/>
    <n v="0.09"/>
    <n v="103.6"/>
    <n v="14197.344000000001"/>
    <n v="1.2452946573633048"/>
    <s v="The loan will not be paid before being written off"/>
  </r>
  <r>
    <s v="Middlesex University"/>
    <x v="2"/>
    <x v="1"/>
    <n v="50.4"/>
    <n v="0"/>
    <n v="1"/>
    <n v="0"/>
    <n v="0"/>
    <s v="Bottom 20"/>
    <n v="25600"/>
    <n v="28500"/>
    <n v="33900"/>
    <m/>
    <n v="0.09"/>
    <n v="142.4"/>
    <n v="19514.496000000003"/>
    <n v="0.94373155041346191"/>
    <s v="The loan will not be paid before being written off"/>
  </r>
  <r>
    <s v="University of Greenwich"/>
    <x v="2"/>
    <x v="1"/>
    <n v="49.9"/>
    <n v="0"/>
    <n v="1"/>
    <n v="0"/>
    <n v="0"/>
    <s v="Bottom 20"/>
    <n v="27400"/>
    <n v="32100"/>
    <n v="36500"/>
    <m/>
    <n v="0.09"/>
    <n v="142.4"/>
    <n v="19514.496000000003"/>
    <n v="1.0327252363778561"/>
    <s v="The loan will not be paid before being written off"/>
  </r>
  <r>
    <s v="De Montfort University"/>
    <x v="2"/>
    <x v="10"/>
    <n v="49.8"/>
    <n v="0"/>
    <n v="1"/>
    <n v="0"/>
    <n v="0"/>
    <s v="Bottom 20"/>
    <n v="25600"/>
    <n v="29900"/>
    <n v="36900"/>
    <m/>
    <n v="0.09"/>
    <n v="87.2"/>
    <n v="11949.888000000001"/>
    <n v="1.3117581781337451"/>
    <s v="The loan will not be paid before being written off"/>
  </r>
  <r>
    <s v="University of Derby"/>
    <x v="2"/>
    <x v="10"/>
    <n v="47.1"/>
    <n v="0"/>
    <n v="1"/>
    <n v="0"/>
    <n v="0"/>
    <s v="Bottom 20"/>
    <n v="24800"/>
    <n v="29600"/>
    <n v="35000"/>
    <m/>
    <n v="0.09"/>
    <n v="87.2"/>
    <n v="11949.888000000001"/>
    <n v="1.2753943611604635"/>
    <s v="The loan will not be paid before being written off"/>
  </r>
  <r>
    <s v="Brunel University London"/>
    <x v="2"/>
    <x v="1"/>
    <n v="46.6"/>
    <n v="0"/>
    <n v="1"/>
    <n v="0"/>
    <n v="0"/>
    <s v="Bottom 20"/>
    <n v="28800"/>
    <n v="38300"/>
    <n v="55100"/>
    <m/>
    <n v="0.09"/>
    <n v="142.4"/>
    <n v="19514.496000000003"/>
    <n v="1.2572018472432678"/>
    <n v="22.9"/>
  </r>
  <r>
    <s v="Solent University"/>
    <x v="2"/>
    <x v="2"/>
    <n v="45.6"/>
    <n v="0"/>
    <n v="1"/>
    <n v="0"/>
    <n v="0"/>
    <s v="Bottom 20"/>
    <n v="25200"/>
    <n v="27700"/>
    <n v="31400"/>
    <m/>
    <n v="0.09"/>
    <n v="113.5"/>
    <n v="15554.04"/>
    <n v="1.0491686943967355"/>
    <s v="The loan will not be paid before being written off"/>
  </r>
  <r>
    <s v="The University of Salford"/>
    <x v="2"/>
    <x v="9"/>
    <n v="45.4"/>
    <n v="0"/>
    <n v="1"/>
    <n v="0"/>
    <n v="0"/>
    <s v="Bottom 20"/>
    <n v="25900"/>
    <n v="29200"/>
    <n v="32100"/>
    <m/>
    <n v="0.09"/>
    <n v="86.7"/>
    <n v="11881.368"/>
    <n v="1.2659371974161004"/>
    <s v="The loan will not be paid before being written off"/>
  </r>
  <r>
    <s v="University of Hertfordshire"/>
    <x v="2"/>
    <x v="0"/>
    <n v="44.9"/>
    <n v="0"/>
    <n v="1"/>
    <n v="0"/>
    <n v="0"/>
    <s v="Bottom 20"/>
    <n v="26300"/>
    <n v="35400"/>
    <n v="37600"/>
    <m/>
    <n v="0.09"/>
    <n v="103.6"/>
    <n v="14197.344000000001"/>
    <n v="1.2985261647376429"/>
    <s v="The loan will not be paid before being written off"/>
  </r>
  <r>
    <s v="York St John University"/>
    <x v="2"/>
    <x v="5"/>
    <n v="44.8"/>
    <n v="0"/>
    <n v="1"/>
    <n v="0"/>
    <n v="0"/>
    <s v="Bottom 20"/>
    <n v="26300"/>
    <n v="30300"/>
    <n v="28100"/>
    <m/>
    <n v="0.09"/>
    <n v="84.7"/>
    <n v="11607.288"/>
    <n v="1.2725552080019857"/>
    <s v="Earnings are below the threshold"/>
  </r>
  <r>
    <s v="The University of The West of Scotland"/>
    <x v="2"/>
    <x v="4"/>
    <n v="43.9"/>
    <n v="0"/>
    <n v="1"/>
    <n v="0"/>
    <n v="0"/>
    <s v="Bottom 20"/>
    <n v="24500"/>
    <n v="25200"/>
    <n v="27700"/>
    <m/>
    <n v="0.09"/>
    <n v="92.2"/>
    <n v="12635.088"/>
    <n v="1.0940350215157351"/>
    <s v="Earnings are below the threshold"/>
  </r>
  <r>
    <s v="The University of Westminster"/>
    <x v="2"/>
    <x v="1"/>
    <n v="42.9"/>
    <n v="0"/>
    <n v="1"/>
    <n v="0"/>
    <n v="0"/>
    <s v="Bottom 20"/>
    <n v="26300"/>
    <n v="33400"/>
    <n v="39100"/>
    <m/>
    <n v="0.09"/>
    <n v="142.4"/>
    <n v="19514.496000000003"/>
    <n v="1.0526491959221234"/>
    <s v="The loan will not be paid before being written off"/>
  </r>
  <r>
    <s v="University of Plymouth"/>
    <x v="2"/>
    <x v="7"/>
    <n v="42.4"/>
    <n v="0"/>
    <n v="1"/>
    <n v="0"/>
    <n v="0"/>
    <s v="Bottom 20"/>
    <n v="27700"/>
    <n v="34300"/>
    <n v="37600"/>
    <m/>
    <n v="0.09"/>
    <n v="100.1"/>
    <n v="13717.703999999998"/>
    <n v="1.3290728433901491"/>
    <s v="The loan will not be paid before being written off"/>
  </r>
  <r>
    <s v="Teesside University"/>
    <x v="2"/>
    <x v="3"/>
    <n v="42.1"/>
    <n v="0"/>
    <n v="1"/>
    <n v="0"/>
    <n v="0"/>
    <s v="Bottom 20"/>
    <n v="21200"/>
    <n v="25200"/>
    <n v="28500"/>
    <m/>
    <n v="0.09"/>
    <n v="80.400000000000006"/>
    <n v="11018.016000000001"/>
    <n v="1.1222121400964824"/>
    <s v="Earnings are below the threshold"/>
  </r>
  <r>
    <s v="University of Bedfordshire"/>
    <x v="2"/>
    <x v="0"/>
    <n v="39.799999999999997"/>
    <n v="0"/>
    <n v="1"/>
    <n v="0"/>
    <n v="0"/>
    <s v="Bottom 20"/>
    <n v="23400"/>
    <n v="29200"/>
    <n v="33200"/>
    <m/>
    <n v="0.09"/>
    <n v="103.6"/>
    <n v="14197.344000000001"/>
    <n v="1.1162485788800607"/>
    <s v="The loan will not be paid before being written off"/>
  </r>
  <r>
    <s v="University of Central Lancashire"/>
    <x v="2"/>
    <x v="9"/>
    <n v="39.1"/>
    <n v="0"/>
    <n v="1"/>
    <n v="0"/>
    <n v="0"/>
    <s v="Bottom 20"/>
    <n v="22400"/>
    <n v="28800"/>
    <n v="31000"/>
    <m/>
    <n v="0.09"/>
    <n v="86.7"/>
    <n v="11881.368"/>
    <n v="1.1867605209789724"/>
    <s v="The loan will not be paid before being written off"/>
  </r>
  <r>
    <s v="University of Gloucestershire"/>
    <x v="2"/>
    <x v="7"/>
    <n v="36.700000000000003"/>
    <n v="0"/>
    <n v="1"/>
    <n v="0"/>
    <n v="0"/>
    <s v="Bottom 20"/>
    <n v="28300"/>
    <n v="27900"/>
    <n v="33000"/>
    <m/>
    <n v="0.09"/>
    <n v="100.1"/>
    <n v="13717.703999999998"/>
    <n v="1.1958365806245526"/>
    <s v="The loan will not be paid before being written off"/>
  </r>
  <r>
    <s v="Wrexham"/>
    <x v="2"/>
    <x v="8"/>
    <n v="34.200000000000003"/>
    <n v="0"/>
    <n v="1"/>
    <n v="0"/>
    <n v="0"/>
    <s v="Bottom 20"/>
    <n v="28100"/>
    <n v="27400"/>
    <n v="38000"/>
    <m/>
    <n v="0.09"/>
    <n v="81.099999999999994"/>
    <n v="11113.944"/>
    <n v="1.3723900181376538"/>
    <s v="The loan will not be paid before being written off"/>
  </r>
  <r>
    <s v="Canterbury Christ Church University"/>
    <x v="2"/>
    <x v="2"/>
    <n v="30.4"/>
    <n v="0"/>
    <n v="1"/>
    <n v="0"/>
    <n v="0"/>
    <s v="Bottom 20"/>
    <n v="22600"/>
    <n v="30700"/>
    <n v="38300"/>
    <m/>
    <n v="0.09"/>
    <n v="113.5"/>
    <n v="15554.04"/>
    <n v="1.1080506109190014"/>
    <s v="The loan will not be paid before being written off"/>
  </r>
  <r>
    <s v="The University of St Andrews"/>
    <x v="3"/>
    <x v="4"/>
    <n v="100"/>
    <n v="0"/>
    <n v="0"/>
    <n v="1"/>
    <n v="0"/>
    <s v="Top 20"/>
    <n v="23000"/>
    <n v="32800"/>
    <n v="31400"/>
    <m/>
    <n v="0.09"/>
    <n v="92.2"/>
    <n v="12635.088"/>
    <n v="1.2308969950963817"/>
    <s v="The loan will not be paid before being written off"/>
  </r>
  <r>
    <s v="The University of Cambridge"/>
    <x v="3"/>
    <x v="0"/>
    <n v="99.9"/>
    <n v="0"/>
    <n v="0"/>
    <n v="1"/>
    <n v="0"/>
    <s v="Top 20"/>
    <n v="32500"/>
    <n v="44200"/>
    <n v="46400"/>
    <m/>
    <n v="0.09"/>
    <n v="103.6"/>
    <n v="14197.344000000001"/>
    <n v="1.6114629050595095"/>
    <s v="The loan will not be paid before being written off"/>
  </r>
  <r>
    <s v="University of Greenwich"/>
    <x v="3"/>
    <x v="1"/>
    <n v="93.1"/>
    <n v="0"/>
    <n v="0"/>
    <n v="1"/>
    <n v="0"/>
    <s v="Top 20"/>
    <n v="22800"/>
    <n v="27400"/>
    <n v="31000"/>
    <m/>
    <n v="0.09"/>
    <n v="142.4"/>
    <n v="19514.496000000003"/>
    <n v="0.87266942803890846"/>
    <s v="The loan will not be paid before being written off"/>
  </r>
  <r>
    <s v="University of Durham"/>
    <x v="3"/>
    <x v="3"/>
    <n v="92.4"/>
    <n v="0"/>
    <n v="0"/>
    <n v="1"/>
    <n v="0"/>
    <s v="Top 20"/>
    <n v="27400"/>
    <n v="35400"/>
    <n v="42000"/>
    <m/>
    <n v="0.09"/>
    <n v="80.400000000000006"/>
    <n v="11018.016000000001"/>
    <n v="1.5505585711473242"/>
    <s v="The loan will not be paid before being written off"/>
  </r>
  <r>
    <s v="The University of Oxford"/>
    <x v="3"/>
    <x v="2"/>
    <n v="92.2"/>
    <n v="0"/>
    <n v="0"/>
    <n v="1"/>
    <n v="0"/>
    <s v="Top 20"/>
    <n v="35400"/>
    <n v="38700"/>
    <n v="38700"/>
    <m/>
    <n v="0.09"/>
    <n v="113.5"/>
    <n v="15554.04"/>
    <n v="1.4292247010404511"/>
    <s v="The loan will not be paid before being written off"/>
  </r>
  <r>
    <s v="The University of Edinburgh"/>
    <x v="3"/>
    <x v="4"/>
    <n v="88.8"/>
    <n v="0"/>
    <n v="0"/>
    <n v="1"/>
    <n v="0"/>
    <s v="Top 20"/>
    <n v="25200"/>
    <n v="29200"/>
    <n v="34700"/>
    <m/>
    <n v="0.09"/>
    <n v="92.2"/>
    <n v="12635.088"/>
    <n v="1.235200830743572"/>
    <s v="The loan will not be paid before being written off"/>
  </r>
  <r>
    <s v="The University of Essex"/>
    <x v="3"/>
    <x v="0"/>
    <n v="87.2"/>
    <n v="0"/>
    <n v="0"/>
    <n v="1"/>
    <n v="0"/>
    <s v="Top 20"/>
    <n v="24100"/>
    <n v="25600"/>
    <n v="30300"/>
    <m/>
    <n v="0.09"/>
    <n v="103.6"/>
    <n v="14197.344000000001"/>
    <n v="1.0460797737047967"/>
    <s v="The loan will not be paid before being written off"/>
  </r>
  <r>
    <s v="The University of Glasgow"/>
    <x v="3"/>
    <x v="4"/>
    <n v="87.2"/>
    <n v="0"/>
    <n v="0"/>
    <n v="1"/>
    <n v="0"/>
    <s v="Top 20"/>
    <n v="23000"/>
    <n v="28100"/>
    <n v="30300"/>
    <m/>
    <n v="0.09"/>
    <n v="92.2"/>
    <n v="12635.088"/>
    <n v="1.1405164465053887"/>
    <s v="The loan will not be paid before being written off"/>
  </r>
  <r>
    <s v="University of Lincoln"/>
    <x v="3"/>
    <x v="10"/>
    <n v="86.6"/>
    <n v="0"/>
    <n v="0"/>
    <n v="1"/>
    <n v="0"/>
    <s v="Top 20"/>
    <n v="21200"/>
    <n v="25400"/>
    <n v="29600"/>
    <m/>
    <n v="0.09"/>
    <n v="87.2"/>
    <n v="11949.888000000001"/>
    <n v="1.0891406644680452"/>
    <s v="The loan will not be paid before being written off"/>
  </r>
  <r>
    <s v="The University of Bath"/>
    <x v="3"/>
    <x v="7"/>
    <n v="84.9"/>
    <n v="0"/>
    <n v="0"/>
    <n v="1"/>
    <n v="0"/>
    <s v="Top 20"/>
    <n v="32400"/>
    <n v="34100"/>
    <n v="39600"/>
    <m/>
    <n v="0.09"/>
    <n v="100.1"/>
    <n v="13717.703999999998"/>
    <n v="1.4195419107001221"/>
    <s v="The loan will not be paid before being written off"/>
  </r>
  <r>
    <s v="University College London"/>
    <x v="3"/>
    <x v="1"/>
    <n v="83.6"/>
    <n v="0"/>
    <n v="0"/>
    <n v="1"/>
    <n v="0"/>
    <s v="Top 20"/>
    <n v="27700"/>
    <n v="37200"/>
    <n v="43100"/>
    <m/>
    <n v="0.09"/>
    <n v="142.4"/>
    <n v="19514.496000000003"/>
    <n v="1.1482842017346064"/>
    <s v="The loan will not be paid before being written off"/>
  </r>
  <r>
    <s v="University of Exeter"/>
    <x v="3"/>
    <x v="7"/>
    <n v="83.5"/>
    <n v="0"/>
    <n v="0"/>
    <n v="1"/>
    <n v="0"/>
    <s v="Top 20"/>
    <n v="21500"/>
    <n v="26300"/>
    <n v="30700"/>
    <m/>
    <n v="0.09"/>
    <n v="100.1"/>
    <n v="13717.703999999998"/>
    <n v="1.0387493819317812"/>
    <s v="The loan will not be paid before being written off"/>
  </r>
  <r>
    <s v="University of Portsmouth"/>
    <x v="3"/>
    <x v="2"/>
    <n v="83.1"/>
    <n v="0"/>
    <n v="0"/>
    <n v="1"/>
    <n v="0"/>
    <s v="Top 20"/>
    <n v="21500"/>
    <n v="25600"/>
    <n v="29700"/>
    <m/>
    <n v="0.09"/>
    <n v="113.5"/>
    <n v="15554.04"/>
    <n v="0.94746356585827651"/>
    <s v="The loan will not be paid before being written off"/>
  </r>
  <r>
    <s v="Ulster"/>
    <x v="3"/>
    <x v="11"/>
    <n v="80.8"/>
    <n v="0"/>
    <n v="0"/>
    <n v="1"/>
    <n v="0"/>
    <s v="Top 20"/>
    <n v="23000"/>
    <n v="23000"/>
    <n v="23000"/>
    <m/>
    <n v="0.09"/>
    <n v="82.2"/>
    <n v="11264.688"/>
    <n v="1.0519244546274797"/>
    <s v="Earnings are below the threshold"/>
  </r>
  <r>
    <s v="University of Bristol"/>
    <x v="3"/>
    <x v="7"/>
    <n v="80.3"/>
    <n v="0"/>
    <n v="0"/>
    <n v="1"/>
    <n v="0"/>
    <s v="Top 20"/>
    <n v="26100"/>
    <n v="29600"/>
    <n v="40200"/>
    <m/>
    <n v="0.09"/>
    <n v="100.1"/>
    <n v="13717.703999999998"/>
    <n v="1.2468282367447192"/>
    <s v="The loan will not be paid before being written off"/>
  </r>
  <r>
    <s v="Imperial College of Science, Technology and Medicine"/>
    <x v="3"/>
    <x v="1"/>
    <n v="80.3"/>
    <n v="0"/>
    <n v="0"/>
    <n v="1"/>
    <n v="0"/>
    <s v="Top 20"/>
    <n v="29600"/>
    <n v="37400"/>
    <n v="46000"/>
    <m/>
    <n v="0.09"/>
    <n v="142.4"/>
    <n v="19514.496000000003"/>
    <n v="1.1954375726560391"/>
    <s v="The loan will not be paid before being written off"/>
  </r>
  <r>
    <s v="The University of Liverpool"/>
    <x v="3"/>
    <x v="9"/>
    <n v="79.599999999999994"/>
    <n v="0"/>
    <n v="0"/>
    <n v="1"/>
    <n v="0"/>
    <s v="Top 20"/>
    <n v="23000"/>
    <n v="27700"/>
    <n v="33900"/>
    <m/>
    <n v="0.09"/>
    <n v="86.7"/>
    <n v="11881.368"/>
    <n v="1.2036634069599323"/>
    <s v="The loan will not be paid before being written off"/>
  </r>
  <r>
    <s v="The University of Dundee"/>
    <x v="3"/>
    <x v="4"/>
    <n v="79"/>
    <n v="0"/>
    <n v="0"/>
    <n v="1"/>
    <n v="0"/>
    <s v="Top 20"/>
    <n v="23000"/>
    <n v="29400"/>
    <n v="33200"/>
    <m/>
    <n v="0.09"/>
    <n v="92.2"/>
    <n v="12635.088"/>
    <n v="1.1878586386244803"/>
    <s v="The loan will not be paid before being written off"/>
  </r>
  <r>
    <s v="The University of Warwick"/>
    <x v="3"/>
    <x v="6"/>
    <n v="78.599999999999994"/>
    <n v="0"/>
    <n v="0"/>
    <n v="1"/>
    <n v="0"/>
    <s v="Top 20"/>
    <n v="27700"/>
    <n v="31400"/>
    <n v="41200"/>
    <m/>
    <n v="0.09"/>
    <n v="85.1"/>
    <n v="11662.103999999999"/>
    <n v="1.4320299644633769"/>
    <s v="The loan will not be paid before being written off"/>
  </r>
  <r>
    <s v="Aston University"/>
    <x v="3"/>
    <x v="6"/>
    <n v="77.5"/>
    <n v="0"/>
    <n v="0"/>
    <n v="1"/>
    <n v="0"/>
    <s v="Top 20"/>
    <n v="22600"/>
    <n v="30700"/>
    <n v="36100"/>
    <m/>
    <n v="0.09"/>
    <n v="85.1"/>
    <n v="11662.103999999999"/>
    <n v="1.2819992216369127"/>
    <s v="The loan will not be paid before being written off"/>
  </r>
  <r>
    <s v="University of Keele"/>
    <x v="3"/>
    <x v="6"/>
    <n v="55.7"/>
    <n v="0"/>
    <n v="0"/>
    <n v="1"/>
    <n v="0"/>
    <s v="Bottom 20"/>
    <n v="21500"/>
    <n v="26600"/>
    <n v="30700"/>
    <m/>
    <n v="0.09"/>
    <n v="85.1"/>
    <n v="11662.103999999999"/>
    <n v="1.140053967944809"/>
    <s v="The loan will not be paid before being written off"/>
  </r>
  <r>
    <s v="University of Wolverhampton"/>
    <x v="3"/>
    <x v="6"/>
    <n v="55.7"/>
    <n v="0"/>
    <n v="0"/>
    <n v="1"/>
    <n v="0"/>
    <s v="Bottom 20"/>
    <n v="20400"/>
    <n v="23000"/>
    <n v="25900"/>
    <m/>
    <n v="0.09"/>
    <n v="85.1"/>
    <n v="11662.103999999999"/>
    <n v="1.0124829171582346"/>
    <s v="Earnings are below the threshold"/>
  </r>
  <r>
    <s v="University of Chester"/>
    <x v="3"/>
    <x v="9"/>
    <n v="55.6"/>
    <n v="0"/>
    <n v="0"/>
    <n v="1"/>
    <n v="0"/>
    <s v="Bottom 20"/>
    <n v="20800"/>
    <n v="24500"/>
    <n v="29600"/>
    <m/>
    <n v="0.09"/>
    <n v="86.7"/>
    <n v="11881.368"/>
    <n v="1.0693299446901987"/>
    <s v="The loan will not be paid before being written off"/>
  </r>
  <r>
    <s v="Kingston University"/>
    <x v="3"/>
    <x v="1"/>
    <n v="55.4"/>
    <n v="0"/>
    <n v="0"/>
    <n v="1"/>
    <n v="0"/>
    <s v="Bottom 20"/>
    <n v="24800"/>
    <n v="25900"/>
    <n v="30300"/>
    <m/>
    <n v="0.09"/>
    <n v="142.4"/>
    <n v="19514.496000000003"/>
    <n v="0.87466182399333525"/>
    <s v="The loan will not be paid before being written off"/>
  </r>
  <r>
    <s v="Manchester Metropolitan University"/>
    <x v="3"/>
    <x v="9"/>
    <n v="54.3"/>
    <n v="0"/>
    <n v="0"/>
    <n v="1"/>
    <n v="0"/>
    <s v="Bottom 20"/>
    <n v="21200"/>
    <n v="24100"/>
    <n v="26600"/>
    <m/>
    <n v="0.09"/>
    <n v="86.7"/>
    <n v="11881.368"/>
    <n v="1.0426411773518409"/>
    <s v="Earnings are below the threshold"/>
  </r>
  <r>
    <s v="University of Northumbria At Newcastle"/>
    <x v="3"/>
    <x v="3"/>
    <n v="51.7"/>
    <n v="0"/>
    <n v="0"/>
    <n v="1"/>
    <n v="0"/>
    <s v="Bottom 20"/>
    <n v="23000"/>
    <n v="27200"/>
    <n v="29900"/>
    <m/>
    <n v="0.09"/>
    <n v="80.400000000000006"/>
    <n v="11018.016000000001"/>
    <n v="1.2054760251819592"/>
    <s v="The loan will not be paid before being written off"/>
  </r>
  <r>
    <s v="Brunel University London"/>
    <x v="3"/>
    <x v="1"/>
    <n v="51.6"/>
    <n v="0"/>
    <n v="0"/>
    <n v="1"/>
    <n v="0"/>
    <s v="Bottom 20"/>
    <n v="24500"/>
    <n v="28500"/>
    <n v="40000"/>
    <m/>
    <n v="0.09"/>
    <n v="142.4"/>
    <n v="19514.496000000003"/>
    <n v="0.96963269782100947"/>
    <s v="The loan will not be paid before being written off"/>
  </r>
  <r>
    <s v="The University of Huddersfield"/>
    <x v="3"/>
    <x v="5"/>
    <n v="51.1"/>
    <n v="0"/>
    <n v="0"/>
    <n v="1"/>
    <n v="0"/>
    <s v="Bottom 20"/>
    <n v="22300"/>
    <n v="24500"/>
    <n v="29000"/>
    <m/>
    <n v="0.09"/>
    <n v="84.7"/>
    <n v="11607.288"/>
    <n v="1.1041420276082339"/>
    <s v="Earnings are below the threshold"/>
  </r>
  <r>
    <s v="University of Newcastle Upon Tyne"/>
    <x v="3"/>
    <x v="3"/>
    <n v="50.6"/>
    <n v="0"/>
    <n v="0"/>
    <n v="1"/>
    <n v="0"/>
    <s v="Bottom 20"/>
    <n v="21500"/>
    <n v="25900"/>
    <n v="29700"/>
    <m/>
    <n v="0.09"/>
    <n v="80.400000000000006"/>
    <n v="11018.016000000001"/>
    <n v="1.151817077015763"/>
    <s v="The loan will not be paid before being written off"/>
  </r>
  <r>
    <s v="Canterbury Christ Church University"/>
    <x v="3"/>
    <x v="2"/>
    <n v="50.4"/>
    <n v="0"/>
    <n v="0"/>
    <n v="1"/>
    <n v="0"/>
    <s v="Bottom 20"/>
    <n v="22300"/>
    <n v="25600"/>
    <n v="27700"/>
    <m/>
    <n v="0.09"/>
    <n v="113.5"/>
    <n v="15554.04"/>
    <n v="0.94440476499997694"/>
    <s v="Earnings are below the threshold"/>
  </r>
  <r>
    <s v="University of South Wales"/>
    <x v="3"/>
    <x v="8"/>
    <n v="49.6"/>
    <n v="0"/>
    <n v="0"/>
    <n v="1"/>
    <n v="0"/>
    <s v="Bottom 20"/>
    <n v="20100"/>
    <n v="24100"/>
    <n v="26600"/>
    <m/>
    <n v="0.09"/>
    <n v="81.099999999999994"/>
    <n v="11113.944"/>
    <n v="1.0592271952069141"/>
    <s v="Earnings are below the threshold"/>
  </r>
  <r>
    <s v="Coventry University"/>
    <x v="3"/>
    <x v="6"/>
    <n v="49.5"/>
    <n v="0"/>
    <n v="0"/>
    <n v="1"/>
    <n v="0"/>
    <s v="Bottom 20"/>
    <n v="23400"/>
    <n v="25900"/>
    <n v="28800"/>
    <m/>
    <n v="0.09"/>
    <n v="85.1"/>
    <n v="11662.103999999999"/>
    <n v="1.144545906352787"/>
    <s v="Earnings are below the threshold"/>
  </r>
  <r>
    <s v="University of Derby"/>
    <x v="3"/>
    <x v="10"/>
    <n v="48.2"/>
    <n v="0"/>
    <n v="0"/>
    <n v="1"/>
    <n v="0"/>
    <s v="Bottom 20"/>
    <n v="22600"/>
    <n v="23000"/>
    <n v="24800"/>
    <m/>
    <n v="0.09"/>
    <n v="87.2"/>
    <n v="11949.888000000001"/>
    <n v="1.0288299436343098"/>
    <s v="Earnings are below the threshold"/>
  </r>
  <r>
    <s v="Bournemouth University"/>
    <x v="3"/>
    <x v="7"/>
    <n v="47.1"/>
    <n v="0"/>
    <n v="0"/>
    <n v="1"/>
    <n v="0"/>
    <s v="Bottom 20"/>
    <n v="20900"/>
    <n v="25600"/>
    <n v="28100"/>
    <m/>
    <n v="0.09"/>
    <n v="100.1"/>
    <n v="13717.703999999998"/>
    <n v="0.99598218647615755"/>
    <s v="Earnings are below the threshold"/>
  </r>
  <r>
    <s v="University of Worcester"/>
    <x v="3"/>
    <x v="6"/>
    <n v="45.3"/>
    <n v="0"/>
    <n v="0"/>
    <n v="1"/>
    <n v="0"/>
    <s v="Bottom 20"/>
    <n v="20100"/>
    <n v="27000"/>
    <n v="31400"/>
    <m/>
    <n v="0.09"/>
    <n v="85.1"/>
    <n v="11662.103999999999"/>
    <n v="1.1283749280840663"/>
    <s v="The loan will not be paid before being written off"/>
  </r>
  <r>
    <s v="The University of Westminster"/>
    <x v="3"/>
    <x v="1"/>
    <n v="43.7"/>
    <n v="0"/>
    <n v="0"/>
    <n v="1"/>
    <n v="0"/>
    <s v="Bottom 20"/>
    <n v="23400"/>
    <n v="29600"/>
    <n v="30700"/>
    <m/>
    <n v="0.09"/>
    <n v="142.4"/>
    <n v="19514.496000000003"/>
    <n v="0.90786842323378081"/>
    <s v="The loan will not be paid before being written off"/>
  </r>
  <r>
    <s v="Middlesex University"/>
    <x v="3"/>
    <x v="1"/>
    <n v="41.5"/>
    <n v="0"/>
    <n v="0"/>
    <n v="1"/>
    <n v="0"/>
    <s v="Bottom 20"/>
    <n v="23000"/>
    <n v="23000"/>
    <n v="29600"/>
    <m/>
    <n v="0.09"/>
    <n v="142.4"/>
    <n v="19514.496000000003"/>
    <n v="0.80758449352763528"/>
    <s v="The loan will not be paid before being written off"/>
  </r>
  <r>
    <s v="Roehampton University"/>
    <x v="3"/>
    <x v="1"/>
    <n v="37.200000000000003"/>
    <n v="0"/>
    <n v="0"/>
    <n v="1"/>
    <n v="0"/>
    <s v="Bottom 20"/>
    <n v="21000"/>
    <n v="25600"/>
    <n v="30300"/>
    <m/>
    <n v="0.09"/>
    <n v="142.4"/>
    <n v="19514.496000000003"/>
    <n v="0.82020300123900458"/>
    <s v="The loan will not be paid before being written off"/>
  </r>
  <r>
    <s v="Liverpool Hope University"/>
    <x v="3"/>
    <x v="9"/>
    <n v="34.200000000000003"/>
    <n v="0"/>
    <n v="0"/>
    <n v="1"/>
    <n v="0"/>
    <s v="Bottom 20"/>
    <n v="23000"/>
    <n v="32800"/>
    <n v="31400"/>
    <m/>
    <n v="0.09"/>
    <n v="86.7"/>
    <n v="11881.368"/>
    <n v="1.2721645764617171"/>
    <s v="The loan will not be paid before being written off"/>
  </r>
  <r>
    <s v="The University of Cumbria"/>
    <x v="3"/>
    <x v="9"/>
    <n v="33.9"/>
    <n v="0"/>
    <n v="0"/>
    <n v="1"/>
    <n v="0"/>
    <s v="Bottom 20"/>
    <n v="19700"/>
    <n v="22600"/>
    <n v="23000"/>
    <m/>
    <n v="0.09"/>
    <n v="86.7"/>
    <n v="11881.368"/>
    <n v="0.95723712186909626"/>
    <s v="Earnings are below the threshold"/>
  </r>
  <r>
    <s v="LAMDA"/>
    <x v="4"/>
    <x v="1"/>
    <n v="100"/>
    <n v="0"/>
    <n v="0"/>
    <n v="0"/>
    <n v="1"/>
    <s v="Top 20"/>
    <n v="20400"/>
    <n v="23000"/>
    <n v="25600"/>
    <m/>
    <n v="0.09"/>
    <n v="142.4"/>
    <n v="19514.496000000003"/>
    <n v="0.74648435092521548"/>
    <s v="Earnings are below the threshold"/>
  </r>
  <r>
    <s v="Conservatoire for Dance and Drama"/>
    <x v="4"/>
    <x v="1"/>
    <n v="95.3"/>
    <n v="0"/>
    <n v="0"/>
    <n v="0"/>
    <n v="1"/>
    <s v="Top 20"/>
    <n v="20400"/>
    <n v="23000"/>
    <n v="25600"/>
    <m/>
    <n v="0.09"/>
    <n v="142.4"/>
    <n v="19514.496000000003"/>
    <n v="0.74648435092521548"/>
    <s v="Earnings are below the threshold"/>
  </r>
  <r>
    <s v="Royal Welsh College of Music and Drama"/>
    <x v="4"/>
    <x v="8"/>
    <n v="95.2"/>
    <n v="0"/>
    <n v="0"/>
    <n v="0"/>
    <n v="1"/>
    <s v="Top 20"/>
    <n v="20400"/>
    <n v="23000"/>
    <n v="25600"/>
    <m/>
    <n v="0.09"/>
    <n v="81.099999999999994"/>
    <n v="11113.944"/>
    <n v="1.035279449923975"/>
    <s v="Earnings are below the threshold"/>
  </r>
  <r>
    <s v="Birmingham City University"/>
    <x v="4"/>
    <x v="6"/>
    <n v="93.1"/>
    <n v="0"/>
    <n v="0"/>
    <n v="0"/>
    <n v="1"/>
    <s v="Top 20"/>
    <n v="20100"/>
    <n v="22600"/>
    <n v="24500"/>
    <m/>
    <n v="0.09"/>
    <n v="85.1"/>
    <n v="11662.103999999999"/>
    <n v="0.98732806207355794"/>
    <s v="Earnings are below the threshold"/>
  </r>
  <r>
    <s v="Royal Conservatoire of Scotland"/>
    <x v="4"/>
    <x v="4"/>
    <n v="92.5"/>
    <n v="0"/>
    <n v="0"/>
    <n v="0"/>
    <n v="1"/>
    <s v="Top 20"/>
    <n v="20400"/>
    <n v="20400"/>
    <n v="20400"/>
    <m/>
    <n v="0.09"/>
    <n v="92.2"/>
    <n v="12635.088"/>
    <n v="0.87798247202678981"/>
    <s v="Earnings are below the threshold"/>
  </r>
  <r>
    <s v="University of Lincoln"/>
    <x v="4"/>
    <x v="10"/>
    <n v="90.7"/>
    <n v="0"/>
    <n v="0"/>
    <n v="0"/>
    <n v="1"/>
    <s v="Top 20"/>
    <n v="19700"/>
    <n v="22300"/>
    <n v="25600"/>
    <m/>
    <n v="0.09"/>
    <n v="87.2"/>
    <n v="11949.888000000001"/>
    <n v="0.97206691226138242"/>
    <s v="Earnings are below the threshold"/>
  </r>
  <r>
    <s v="University of Central Lancashire"/>
    <x v="4"/>
    <x v="9"/>
    <n v="87.3"/>
    <n v="0"/>
    <n v="0"/>
    <n v="0"/>
    <n v="1"/>
    <s v="Top 20"/>
    <n v="19000"/>
    <n v="21900"/>
    <n v="23700"/>
    <m/>
    <n v="0.09"/>
    <n v="86.7"/>
    <n v="11881.368"/>
    <n v="0.93855498473224586"/>
    <s v="Earnings are below the threshold"/>
  </r>
  <r>
    <s v="The University of Essex"/>
    <x v="4"/>
    <x v="0"/>
    <n v="87"/>
    <n v="0"/>
    <n v="0"/>
    <n v="0"/>
    <n v="1"/>
    <s v="Top 20"/>
    <n v="20400"/>
    <n v="20400"/>
    <n v="21200"/>
    <m/>
    <n v="0.09"/>
    <n v="103.6"/>
    <n v="14197.344000000001"/>
    <n v="0.82912105425484273"/>
    <s v="Earnings are below the threshold"/>
  </r>
  <r>
    <s v="Guildhall School of Music and Drama"/>
    <x v="4"/>
    <x v="1"/>
    <n v="83.3"/>
    <n v="0"/>
    <n v="0"/>
    <n v="0"/>
    <n v="1"/>
    <s v="Top 20"/>
    <n v="20400"/>
    <n v="23000"/>
    <n v="25600"/>
    <m/>
    <n v="0.09"/>
    <n v="142.4"/>
    <n v="19514.496000000003"/>
    <n v="0.74648435092521548"/>
    <s v="Earnings are below the threshold"/>
  </r>
  <r>
    <s v="University of Sunderland"/>
    <x v="4"/>
    <x v="3"/>
    <n v="82.7"/>
    <n v="0"/>
    <n v="0"/>
    <n v="0"/>
    <n v="1"/>
    <s v="Top 20"/>
    <n v="19200"/>
    <n v="19300"/>
    <n v="21500"/>
    <m/>
    <n v="0.09"/>
    <n v="80.400000000000006"/>
    <n v="11018.016000000001"/>
    <n v="0.91127696454660767"/>
    <s v="Earnings are below the threshold"/>
  </r>
  <r>
    <s v="Queen Margaret University, Edinburgh"/>
    <x v="4"/>
    <x v="4"/>
    <n v="81.7"/>
    <n v="0"/>
    <n v="0"/>
    <n v="0"/>
    <n v="1"/>
    <s v="Top 20"/>
    <n v="20400"/>
    <n v="23000"/>
    <n v="25600"/>
    <m/>
    <n v="0.09"/>
    <n v="92.2"/>
    <n v="12635.088"/>
    <n v="0.96750225348834484"/>
    <s v="Earnings are below the threshold"/>
  </r>
  <r>
    <s v="The University of Birmingham"/>
    <x v="4"/>
    <x v="6"/>
    <n v="81.3"/>
    <n v="0"/>
    <n v="0"/>
    <n v="0"/>
    <n v="1"/>
    <s v="Top 20"/>
    <n v="20400"/>
    <n v="23000"/>
    <n v="25600"/>
    <m/>
    <n v="0.09"/>
    <n v="85.1"/>
    <n v="11662.103999999999"/>
    <n v="1.0097877541134477"/>
    <s v="Earnings are below the threshold"/>
  </r>
  <r>
    <s v="The University of Lancaster"/>
    <x v="4"/>
    <x v="9"/>
    <n v="80.400000000000006"/>
    <n v="0"/>
    <n v="0"/>
    <n v="0"/>
    <n v="1"/>
    <s v="Top 20"/>
    <n v="21500"/>
    <n v="24800"/>
    <n v="25200"/>
    <m/>
    <n v="0.09"/>
    <n v="86.7"/>
    <n v="11881.368"/>
    <n v="1.0479789308195124"/>
    <s v="Earnings are below the threshold"/>
  </r>
  <r>
    <s v="Anglia Ruskin University"/>
    <x v="4"/>
    <x v="0"/>
    <n v="80.400000000000006"/>
    <n v="0"/>
    <n v="0"/>
    <n v="0"/>
    <n v="1"/>
    <s v="Top 20"/>
    <n v="19000"/>
    <n v="23000"/>
    <n v="24100"/>
    <m/>
    <n v="0.09"/>
    <n v="103.6"/>
    <n v="14197.344000000001"/>
    <n v="0.87186756775241736"/>
    <s v="Earnings are below the threshold"/>
  </r>
  <r>
    <s v="Edge Hill University"/>
    <x v="4"/>
    <x v="9"/>
    <n v="80.3"/>
    <n v="0"/>
    <n v="0"/>
    <n v="0"/>
    <n v="1"/>
    <s v="Top 20"/>
    <n v="18800"/>
    <n v="22300"/>
    <n v="25600"/>
    <m/>
    <n v="0.09"/>
    <n v="86.7"/>
    <n v="11881.368"/>
    <n v="0.95901637302498677"/>
    <s v="Earnings are below the threshold"/>
  </r>
  <r>
    <s v="University of Greenwich"/>
    <x v="4"/>
    <x v="1"/>
    <n v="78.599999999999994"/>
    <n v="0"/>
    <n v="0"/>
    <n v="0"/>
    <n v="1"/>
    <s v="Top 20"/>
    <n v="20600"/>
    <n v="26800"/>
    <n v="27700"/>
    <m/>
    <n v="0.09"/>
    <n v="142.4"/>
    <n v="19514.496000000003"/>
    <n v="0.81356168139091545"/>
    <s v="Earnings are below the threshold"/>
  </r>
  <r>
    <s v="The University of Surrey"/>
    <x v="4"/>
    <x v="2"/>
    <n v="78.3"/>
    <n v="0"/>
    <n v="0"/>
    <n v="0"/>
    <n v="1"/>
    <s v="Top 20"/>
    <n v="28800"/>
    <n v="23000"/>
    <n v="25600"/>
    <m/>
    <n v="0.09"/>
    <n v="113.5"/>
    <n v="15554.04"/>
    <n v="0.98799267723074513"/>
    <s v="Earnings are below the threshold"/>
  </r>
  <r>
    <s v="University of East London"/>
    <x v="4"/>
    <x v="1"/>
    <n v="77.3"/>
    <n v="0"/>
    <n v="0"/>
    <n v="0"/>
    <n v="1"/>
    <s v="Top 20"/>
    <n v="19300"/>
    <n v="23000"/>
    <n v="25600"/>
    <m/>
    <n v="0.09"/>
    <n v="142.4"/>
    <n v="19514.496000000003"/>
    <n v="0.7318734472594195"/>
    <s v="Earnings are below the threshold"/>
  </r>
  <r>
    <s v="The University of Kent"/>
    <x v="4"/>
    <x v="2"/>
    <n v="76"/>
    <n v="0"/>
    <n v="0"/>
    <n v="0"/>
    <n v="1"/>
    <s v="Top 20"/>
    <n v="20800"/>
    <n v="25200"/>
    <n v="29900"/>
    <m/>
    <n v="0.09"/>
    <n v="113.5"/>
    <n v="15554.04"/>
    <n v="0.93216956156677888"/>
    <s v="The loan will not be paid before being written off"/>
  </r>
  <r>
    <s v="Staffordshire University"/>
    <x v="4"/>
    <x v="6"/>
    <n v="75.8"/>
    <n v="0"/>
    <n v="0"/>
    <n v="0"/>
    <n v="1"/>
    <s v="Top 20"/>
    <n v="17500"/>
    <n v="20100"/>
    <n v="22600"/>
    <m/>
    <n v="0.09"/>
    <n v="85.1"/>
    <n v="11662.103999999999"/>
    <n v="0.87862315260049106"/>
    <s v="Earnings are below the threshold"/>
  </r>
  <r>
    <s v="Canterbury Christ Church University"/>
    <x v="4"/>
    <x v="2"/>
    <n v="57.3"/>
    <n v="0"/>
    <n v="0"/>
    <n v="0"/>
    <n v="1"/>
    <s v="Bottom 20"/>
    <n v="19700"/>
    <n v="22200"/>
    <n v="24800"/>
    <m/>
    <n v="0.09"/>
    <n v="113.5"/>
    <n v="15554.04"/>
    <n v="0.83046443302831985"/>
    <s v="Earnings are below the threshold"/>
  </r>
  <r>
    <s v="Falmouth University"/>
    <x v="4"/>
    <x v="7"/>
    <n v="57"/>
    <n v="0"/>
    <n v="0"/>
    <n v="0"/>
    <n v="1"/>
    <s v="Bottom 20"/>
    <n v="19300"/>
    <n v="22300"/>
    <n v="25200"/>
    <m/>
    <n v="0.09"/>
    <n v="100.1"/>
    <n v="13717.703999999998"/>
    <n v="0.8915315360364614"/>
    <s v="Earnings are below the threshold"/>
  </r>
  <r>
    <s v="St Mary's University, Twickenham"/>
    <x v="4"/>
    <x v="1"/>
    <n v="56.4"/>
    <n v="0"/>
    <n v="0"/>
    <n v="0"/>
    <n v="1"/>
    <s v="Bottom 20"/>
    <n v="20400"/>
    <n v="23000"/>
    <n v="25600"/>
    <m/>
    <n v="0.09"/>
    <n v="142.4"/>
    <n v="19514.496000000003"/>
    <n v="0.74648435092521548"/>
    <s v="Earnings are below the threshold"/>
  </r>
  <r>
    <s v="London South Bank University"/>
    <x v="4"/>
    <x v="1"/>
    <n v="56.1"/>
    <n v="0"/>
    <n v="0"/>
    <n v="0"/>
    <n v="1"/>
    <s v="Bottom 20"/>
    <n v="21500"/>
    <n v="25600"/>
    <n v="27700"/>
    <m/>
    <n v="0.09"/>
    <n v="142.4"/>
    <n v="19514.496000000003"/>
    <n v="0.80957688948206197"/>
    <s v="Earnings are below the threshold"/>
  </r>
  <r>
    <s v="The University of Northampton"/>
    <x v="4"/>
    <x v="10"/>
    <n v="55.9"/>
    <n v="0"/>
    <n v="0"/>
    <n v="0"/>
    <n v="1"/>
    <s v="Bottom 20"/>
    <n v="19300"/>
    <n v="21900"/>
    <n v="25000"/>
    <m/>
    <n v="0.09"/>
    <n v="87.2"/>
    <n v="11949.888000000001"/>
    <n v="0.9525546202269386"/>
    <s v="Earnings are below the threshold"/>
  </r>
  <r>
    <s v="The University of Leeds"/>
    <x v="4"/>
    <x v="5"/>
    <n v="55.2"/>
    <n v="0"/>
    <n v="0"/>
    <n v="0"/>
    <n v="1"/>
    <s v="Bottom 20"/>
    <n v="23700"/>
    <n v="26600"/>
    <n v="30700"/>
    <m/>
    <n v="0.09"/>
    <n v="84.7"/>
    <n v="11607.288"/>
    <n v="1.1824946837272521"/>
    <s v="The loan will not be paid before being written off"/>
  </r>
  <r>
    <s v="Kingston University"/>
    <x v="4"/>
    <x v="1"/>
    <n v="52.9"/>
    <n v="0"/>
    <n v="0"/>
    <n v="0"/>
    <n v="1"/>
    <s v="Bottom 20"/>
    <n v="21200"/>
    <n v="24100"/>
    <n v="29700"/>
    <m/>
    <n v="0.09"/>
    <n v="142.4"/>
    <n v="19514.496000000003"/>
    <n v="0.79895077772511947"/>
    <s v="The loan will not be paid before being written off"/>
  </r>
  <r>
    <s v="University of Gloucestershire"/>
    <x v="4"/>
    <x v="7"/>
    <n v="52.6"/>
    <n v="0"/>
    <n v="0"/>
    <n v="0"/>
    <n v="1"/>
    <s v="Bottom 20"/>
    <n v="19700"/>
    <n v="21500"/>
    <n v="24500"/>
    <m/>
    <n v="0.09"/>
    <n v="100.1"/>
    <n v="13717.703999999998"/>
    <n v="0.87919484503964695"/>
    <s v="Earnings are below the threshold"/>
  </r>
  <r>
    <s v="York St John University"/>
    <x v="4"/>
    <x v="5"/>
    <n v="52.5"/>
    <n v="0"/>
    <n v="0"/>
    <n v="0"/>
    <n v="1"/>
    <s v="Bottom 20"/>
    <n v="20400"/>
    <n v="22600"/>
    <n v="24800"/>
    <m/>
    <n v="0.09"/>
    <n v="84.7"/>
    <n v="11607.288"/>
    <n v="0.99787060896404822"/>
    <s v="Earnings are below the threshold"/>
  </r>
  <r>
    <s v="University of York"/>
    <x v="4"/>
    <x v="5"/>
    <n v="52.4"/>
    <n v="0"/>
    <n v="0"/>
    <n v="0"/>
    <n v="1"/>
    <s v="Bottom 20"/>
    <n v="23400"/>
    <n v="25600"/>
    <n v="28100"/>
    <m/>
    <n v="0.09"/>
    <n v="84.7"/>
    <n v="11607.288"/>
    <n v="1.1356632111043905"/>
    <s v="Earnings are below the threshold"/>
  </r>
  <r>
    <s v="University of Wales Trinity Saint David"/>
    <x v="4"/>
    <x v="8"/>
    <n v="50.4"/>
    <n v="0"/>
    <n v="0"/>
    <n v="0"/>
    <n v="1"/>
    <s v="Bottom 20"/>
    <n v="17300"/>
    <n v="19900"/>
    <n v="21700"/>
    <m/>
    <n v="0.09"/>
    <n v="81.099999999999994"/>
    <n v="11113.944"/>
    <n v="0.88514550834247341"/>
    <s v="Earnings are below the threshold"/>
  </r>
  <r>
    <s v="The University of Bolton"/>
    <x v="4"/>
    <x v="9"/>
    <n v="49.4"/>
    <n v="0"/>
    <n v="0"/>
    <n v="0"/>
    <n v="1"/>
    <s v="Bottom 20"/>
    <n v="19400"/>
    <n v="20400"/>
    <n v="24800"/>
    <m/>
    <n v="0.09"/>
    <n v="86.7"/>
    <n v="11881.368"/>
    <n v="0.92876910337484808"/>
    <s v="Earnings are below the threshold"/>
  </r>
  <r>
    <s v="University of The Arts, London"/>
    <x v="4"/>
    <x v="1"/>
    <n v="47.8"/>
    <n v="0"/>
    <n v="0"/>
    <n v="0"/>
    <n v="1"/>
    <s v="Bottom 20"/>
    <n v="21500"/>
    <n v="24500"/>
    <n v="27400"/>
    <m/>
    <n v="0.09"/>
    <n v="142.4"/>
    <n v="19514.496000000003"/>
    <n v="0.79297358986183919"/>
    <s v="Earnings are below the threshold"/>
  </r>
  <r>
    <s v="Queen's, Belfast"/>
    <x v="4"/>
    <x v="11"/>
    <n v="47.6"/>
    <n v="0"/>
    <n v="0"/>
    <n v="0"/>
    <n v="1"/>
    <s v="Bottom 20"/>
    <n v="20400"/>
    <n v="23000"/>
    <n v="25600"/>
    <m/>
    <n v="0.09"/>
    <n v="82.2"/>
    <n v="11264.688"/>
    <n v="1.028141814783728"/>
    <s v="Earnings are below the threshold"/>
  </r>
  <r>
    <s v="University of Plymouth"/>
    <x v="4"/>
    <x v="7"/>
    <n v="46.1"/>
    <n v="0"/>
    <n v="0"/>
    <n v="0"/>
    <n v="1"/>
    <s v="Bottom 20"/>
    <n v="19000"/>
    <n v="22300"/>
    <n v="23700"/>
    <m/>
    <n v="0.09"/>
    <n v="100.1"/>
    <n v="13717.703999999998"/>
    <n v="0.87426016864092115"/>
    <s v="Earnings are below the threshold"/>
  </r>
  <r>
    <s v="The University of Reading"/>
    <x v="4"/>
    <x v="2"/>
    <n v="46"/>
    <n v="0"/>
    <n v="0"/>
    <n v="0"/>
    <n v="1"/>
    <s v="Bottom 20"/>
    <n v="23400"/>
    <n v="25900"/>
    <n v="30300"/>
    <m/>
    <n v="0.09"/>
    <n v="113.5"/>
    <n v="15554.04"/>
    <n v="0.98569857658702054"/>
    <s v="The loan will not be paid before being written off"/>
  </r>
  <r>
    <s v="Aberystwyth University"/>
    <x v="4"/>
    <x v="8"/>
    <n v="41.3"/>
    <n v="0"/>
    <n v="0"/>
    <n v="0"/>
    <n v="1"/>
    <s v="Bottom 20"/>
    <n v="18600"/>
    <n v="19300"/>
    <n v="22600"/>
    <m/>
    <n v="0.09"/>
    <n v="81.099999999999994"/>
    <n v="11113.944"/>
    <n v="0.90633005224661167"/>
    <s v="Earnings are below the threshold"/>
  </r>
  <r>
    <s v="Leeds Beckett University"/>
    <x v="4"/>
    <x v="5"/>
    <n v="41"/>
    <n v="0"/>
    <n v="0"/>
    <n v="0"/>
    <n v="1"/>
    <s v="Bottom 20"/>
    <n v="20100"/>
    <n v="23000"/>
    <n v="25200"/>
    <m/>
    <n v="0.09"/>
    <n v="84.7"/>
    <n v="11607.288"/>
    <n v="1.0032742404205321"/>
    <s v="Earnings are below the threshold"/>
  </r>
  <r>
    <s v="Ulster"/>
    <x v="4"/>
    <x v="11"/>
    <n v="40.9"/>
    <n v="0"/>
    <n v="0"/>
    <n v="0"/>
    <n v="1"/>
    <s v="Bottom 20"/>
    <n v="20400"/>
    <n v="23000"/>
    <n v="25600"/>
    <m/>
    <n v="0.09"/>
    <n v="82.2"/>
    <n v="11264.688"/>
    <n v="1.028141814783728"/>
    <s v="Earnings are below the threshold"/>
  </r>
  <r>
    <s v="University of Winchester"/>
    <x v="4"/>
    <x v="2"/>
    <n v="33.299999999999997"/>
    <n v="0"/>
    <n v="0"/>
    <n v="0"/>
    <n v="1"/>
    <s v="Bottom 20"/>
    <n v="21500"/>
    <n v="26800"/>
    <n v="30200"/>
    <m/>
    <n v="0.09"/>
    <n v="113.5"/>
    <n v="15554.04"/>
    <n v="0.96963987208094804"/>
    <s v="The loan will not be paid before being written off"/>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1">
  <r>
    <x v="0"/>
    <x v="0"/>
    <n v="88.578947368421055"/>
  </r>
  <r>
    <x v="0"/>
    <x v="0"/>
    <n v="88.578947368421055"/>
  </r>
  <r>
    <x v="0"/>
    <x v="0"/>
    <n v="88.578947368421055"/>
  </r>
  <r>
    <x v="0"/>
    <x v="0"/>
    <n v="88.578947368421055"/>
  </r>
  <r>
    <x v="0"/>
    <x v="0"/>
    <n v="88.578947368421055"/>
  </r>
  <r>
    <x v="0"/>
    <x v="0"/>
    <n v="88.578947368421055"/>
  </r>
  <r>
    <x v="0"/>
    <x v="0"/>
    <n v="88.578947368421055"/>
  </r>
  <r>
    <x v="0"/>
    <x v="0"/>
    <n v="88.578947368421055"/>
  </r>
  <r>
    <x v="0"/>
    <x v="0"/>
    <n v="88.578947368421055"/>
  </r>
  <r>
    <x v="0"/>
    <x v="0"/>
    <n v="88.578947368421055"/>
  </r>
  <r>
    <x v="0"/>
    <x v="0"/>
    <n v="88.578947368421055"/>
  </r>
  <r>
    <x v="0"/>
    <x v="0"/>
    <n v="88.578947368421055"/>
  </r>
  <r>
    <x v="0"/>
    <x v="0"/>
    <n v="88.578947368421055"/>
  </r>
  <r>
    <x v="0"/>
    <x v="0"/>
    <n v="88.578947368421055"/>
  </r>
  <r>
    <x v="0"/>
    <x v="0"/>
    <n v="88.578947368421055"/>
  </r>
  <r>
    <x v="0"/>
    <x v="0"/>
    <n v="88.578947368421055"/>
  </r>
  <r>
    <x v="0"/>
    <x v="0"/>
    <n v="88.578947368421055"/>
  </r>
  <r>
    <x v="0"/>
    <x v="0"/>
    <n v="88.578947368421055"/>
  </r>
  <r>
    <x v="0"/>
    <x v="0"/>
    <n v="88.578947368421055"/>
  </r>
  <r>
    <x v="0"/>
    <x v="0"/>
    <n v="88.578947368421055"/>
  </r>
  <r>
    <x v="0"/>
    <x v="1"/>
    <n v="76.647058823529406"/>
  </r>
  <r>
    <x v="0"/>
    <x v="1"/>
    <n v="76.647058823529406"/>
  </r>
  <r>
    <x v="0"/>
    <x v="1"/>
    <n v="76.647058823529406"/>
  </r>
  <r>
    <x v="0"/>
    <x v="1"/>
    <n v="76.647058823529406"/>
  </r>
  <r>
    <x v="0"/>
    <x v="1"/>
    <n v="76.647058823529406"/>
  </r>
  <r>
    <x v="0"/>
    <x v="1"/>
    <n v="76.647058823529406"/>
  </r>
  <r>
    <x v="0"/>
    <x v="1"/>
    <n v="76.647058823529406"/>
  </r>
  <r>
    <x v="0"/>
    <x v="1"/>
    <n v="76.647058823529406"/>
  </r>
  <r>
    <x v="0"/>
    <x v="1"/>
    <n v="76.647058823529406"/>
  </r>
  <r>
    <x v="0"/>
    <x v="1"/>
    <n v="76.647058823529406"/>
  </r>
  <r>
    <x v="0"/>
    <x v="1"/>
    <n v="76.647058823529406"/>
  </r>
  <r>
    <x v="0"/>
    <x v="1"/>
    <n v="76.647058823529406"/>
  </r>
  <r>
    <x v="0"/>
    <x v="1"/>
    <n v="76.647058823529406"/>
  </r>
  <r>
    <x v="0"/>
    <x v="1"/>
    <n v="76.647058823529406"/>
  </r>
  <r>
    <x v="0"/>
    <x v="1"/>
    <n v="76.647058823529406"/>
  </r>
  <r>
    <x v="0"/>
    <x v="1"/>
    <n v="76.647058823529406"/>
  </r>
  <r>
    <x v="0"/>
    <x v="1"/>
    <n v="76.647058823529406"/>
  </r>
  <r>
    <x v="0"/>
    <x v="1"/>
    <n v="76.647058823529406"/>
  </r>
  <r>
    <x v="0"/>
    <x v="1"/>
    <n v="76.647058823529406"/>
  </r>
  <r>
    <x v="0"/>
    <x v="1"/>
    <n v="76.647058823529406"/>
  </r>
  <r>
    <x v="1"/>
    <x v="0"/>
    <n v="81.473684210526315"/>
  </r>
  <r>
    <x v="1"/>
    <x v="0"/>
    <n v="81.473684210526315"/>
  </r>
  <r>
    <x v="1"/>
    <x v="0"/>
    <n v="81.473684210526315"/>
  </r>
  <r>
    <x v="1"/>
    <x v="0"/>
    <n v="81.473684210526315"/>
  </r>
  <r>
    <x v="1"/>
    <x v="0"/>
    <n v="81.473684210526315"/>
  </r>
  <r>
    <x v="1"/>
    <x v="0"/>
    <n v="81.473684210526315"/>
  </r>
  <r>
    <x v="1"/>
    <x v="0"/>
    <n v="81.473684210526315"/>
  </r>
  <r>
    <x v="1"/>
    <x v="0"/>
    <n v="81.473684210526315"/>
  </r>
  <r>
    <x v="1"/>
    <x v="0"/>
    <n v="81.473684210526315"/>
  </r>
  <r>
    <x v="1"/>
    <x v="0"/>
    <n v="81.473684210526315"/>
  </r>
  <r>
    <x v="1"/>
    <x v="0"/>
    <n v="81.473684210526315"/>
  </r>
  <r>
    <x v="1"/>
    <x v="0"/>
    <n v="81.473684210526315"/>
  </r>
  <r>
    <x v="1"/>
    <x v="0"/>
    <n v="81.473684210526315"/>
  </r>
  <r>
    <x v="1"/>
    <x v="0"/>
    <n v="81.473684210526315"/>
  </r>
  <r>
    <x v="1"/>
    <x v="0"/>
    <n v="81.473684210526315"/>
  </r>
  <r>
    <x v="1"/>
    <x v="0"/>
    <n v="81.473684210526315"/>
  </r>
  <r>
    <x v="1"/>
    <x v="0"/>
    <n v="81.473684210526315"/>
  </r>
  <r>
    <x v="1"/>
    <x v="0"/>
    <n v="81.473684210526315"/>
  </r>
  <r>
    <x v="1"/>
    <x v="0"/>
    <n v="81.473684210526315"/>
  </r>
  <r>
    <x v="1"/>
    <x v="0"/>
    <n v="81.473684210526315"/>
  </r>
  <r>
    <x v="1"/>
    <x v="1"/>
    <n v="65.777777777777771"/>
  </r>
  <r>
    <x v="1"/>
    <x v="1"/>
    <n v="65.777777777777771"/>
  </r>
  <r>
    <x v="1"/>
    <x v="1"/>
    <n v="65.777777777777771"/>
  </r>
  <r>
    <x v="1"/>
    <x v="1"/>
    <n v="65.777777777777771"/>
  </r>
  <r>
    <x v="1"/>
    <x v="1"/>
    <n v="65.777777777777771"/>
  </r>
  <r>
    <x v="1"/>
    <x v="1"/>
    <n v="65.777777777777771"/>
  </r>
  <r>
    <x v="1"/>
    <x v="1"/>
    <n v="65.777777777777771"/>
  </r>
  <r>
    <x v="1"/>
    <x v="1"/>
    <n v="65.777777777777771"/>
  </r>
  <r>
    <x v="1"/>
    <x v="1"/>
    <n v="65.777777777777771"/>
  </r>
  <r>
    <x v="1"/>
    <x v="1"/>
    <n v="65.777777777777771"/>
  </r>
  <r>
    <x v="1"/>
    <x v="1"/>
    <n v="65.777777777777771"/>
  </r>
  <r>
    <x v="1"/>
    <x v="1"/>
    <n v="65.777777777777771"/>
  </r>
  <r>
    <x v="1"/>
    <x v="1"/>
    <n v="65.777777777777771"/>
  </r>
  <r>
    <x v="1"/>
    <x v="1"/>
    <n v="65.777777777777771"/>
  </r>
  <r>
    <x v="1"/>
    <x v="1"/>
    <n v="65.777777777777771"/>
  </r>
  <r>
    <x v="1"/>
    <x v="1"/>
    <n v="65.777777777777771"/>
  </r>
  <r>
    <x v="1"/>
    <x v="1"/>
    <n v="65.777777777777771"/>
  </r>
  <r>
    <x v="1"/>
    <x v="1"/>
    <n v="65.777777777777771"/>
  </r>
  <r>
    <x v="1"/>
    <x v="1"/>
    <n v="65.777777777777771"/>
  </r>
  <r>
    <x v="1"/>
    <x v="1"/>
    <n v="65.777777777777771"/>
  </r>
  <r>
    <x v="2"/>
    <x v="0"/>
    <n v="93.631578947368425"/>
  </r>
  <r>
    <x v="2"/>
    <x v="0"/>
    <n v="93.631578947368425"/>
  </r>
  <r>
    <x v="2"/>
    <x v="0"/>
    <n v="93.631578947368425"/>
  </r>
  <r>
    <x v="2"/>
    <x v="0"/>
    <n v="93.631578947368425"/>
  </r>
  <r>
    <x v="2"/>
    <x v="0"/>
    <n v="93.631578947368425"/>
  </r>
  <r>
    <x v="2"/>
    <x v="0"/>
    <n v="93.631578947368425"/>
  </r>
  <r>
    <x v="2"/>
    <x v="0"/>
    <n v="93.631578947368425"/>
  </r>
  <r>
    <x v="2"/>
    <x v="0"/>
    <n v="93.631578947368425"/>
  </r>
  <r>
    <x v="2"/>
    <x v="0"/>
    <n v="93.631578947368425"/>
  </r>
  <r>
    <x v="2"/>
    <x v="0"/>
    <n v="93.631578947368425"/>
  </r>
  <r>
    <x v="2"/>
    <x v="0"/>
    <n v="93.631578947368425"/>
  </r>
  <r>
    <x v="2"/>
    <x v="0"/>
    <n v="93.631578947368425"/>
  </r>
  <r>
    <x v="2"/>
    <x v="0"/>
    <n v="93.631578947368425"/>
  </r>
  <r>
    <x v="2"/>
    <x v="0"/>
    <n v="93.631578947368425"/>
  </r>
  <r>
    <x v="2"/>
    <x v="0"/>
    <n v="93.631578947368425"/>
  </r>
  <r>
    <x v="2"/>
    <x v="0"/>
    <n v="93.631578947368425"/>
  </r>
  <r>
    <x v="2"/>
    <x v="0"/>
    <n v="93.631578947368425"/>
  </r>
  <r>
    <x v="2"/>
    <x v="0"/>
    <n v="93.631578947368425"/>
  </r>
  <r>
    <x v="2"/>
    <x v="0"/>
    <n v="93.631578947368425"/>
  </r>
  <r>
    <x v="2"/>
    <x v="0"/>
    <n v="93.631578947368425"/>
  </r>
  <r>
    <x v="2"/>
    <x v="1"/>
    <n v="78.722222222222229"/>
  </r>
  <r>
    <x v="2"/>
    <x v="1"/>
    <n v="78.722222222222229"/>
  </r>
  <r>
    <x v="2"/>
    <x v="1"/>
    <n v="78.722222222222229"/>
  </r>
  <r>
    <x v="2"/>
    <x v="1"/>
    <n v="78.722222222222229"/>
  </r>
  <r>
    <x v="2"/>
    <x v="1"/>
    <n v="78.722222222222229"/>
  </r>
  <r>
    <x v="2"/>
    <x v="1"/>
    <n v="78.722222222222229"/>
  </r>
  <r>
    <x v="2"/>
    <x v="1"/>
    <n v="78.722222222222229"/>
  </r>
  <r>
    <x v="2"/>
    <x v="1"/>
    <n v="78.722222222222229"/>
  </r>
  <r>
    <x v="2"/>
    <x v="1"/>
    <n v="78.722222222222229"/>
  </r>
  <r>
    <x v="2"/>
    <x v="1"/>
    <n v="78.722222222222229"/>
  </r>
  <r>
    <x v="2"/>
    <x v="1"/>
    <n v="78.722222222222229"/>
  </r>
  <r>
    <x v="2"/>
    <x v="1"/>
    <n v="78.722222222222229"/>
  </r>
  <r>
    <x v="2"/>
    <x v="1"/>
    <n v="78.722222222222229"/>
  </r>
  <r>
    <x v="2"/>
    <x v="1"/>
    <n v="78.722222222222229"/>
  </r>
  <r>
    <x v="2"/>
    <x v="1"/>
    <n v="78.722222222222229"/>
  </r>
  <r>
    <x v="2"/>
    <x v="1"/>
    <n v="78.722222222222229"/>
  </r>
  <r>
    <x v="2"/>
    <x v="1"/>
    <n v="78.722222222222229"/>
  </r>
  <r>
    <x v="2"/>
    <x v="1"/>
    <n v="78.722222222222229"/>
  </r>
  <r>
    <x v="2"/>
    <x v="1"/>
    <n v="78.722222222222229"/>
  </r>
  <r>
    <x v="2"/>
    <x v="1"/>
    <n v="78.722222222222229"/>
  </r>
  <r>
    <x v="3"/>
    <x v="0"/>
    <n v="87.05263157894737"/>
  </r>
  <r>
    <x v="3"/>
    <x v="0"/>
    <n v="87.05263157894737"/>
  </r>
  <r>
    <x v="3"/>
    <x v="0"/>
    <n v="87.05263157894737"/>
  </r>
  <r>
    <x v="3"/>
    <x v="0"/>
    <n v="87.05263157894737"/>
  </r>
  <r>
    <x v="3"/>
    <x v="0"/>
    <n v="87.05263157894737"/>
  </r>
  <r>
    <x v="3"/>
    <x v="0"/>
    <n v="87.05263157894737"/>
  </r>
  <r>
    <x v="3"/>
    <x v="0"/>
    <n v="87.05263157894737"/>
  </r>
  <r>
    <x v="3"/>
    <x v="0"/>
    <n v="87.05263157894737"/>
  </r>
  <r>
    <x v="3"/>
    <x v="0"/>
    <n v="87.05263157894737"/>
  </r>
  <r>
    <x v="3"/>
    <x v="0"/>
    <n v="87.05263157894737"/>
  </r>
  <r>
    <x v="3"/>
    <x v="0"/>
    <n v="87.05263157894737"/>
  </r>
  <r>
    <x v="3"/>
    <x v="0"/>
    <n v="87.05263157894737"/>
  </r>
  <r>
    <x v="3"/>
    <x v="0"/>
    <n v="87.05263157894737"/>
  </r>
  <r>
    <x v="3"/>
    <x v="0"/>
    <n v="87.05263157894737"/>
  </r>
  <r>
    <x v="3"/>
    <x v="0"/>
    <n v="87.05263157894737"/>
  </r>
  <r>
    <x v="3"/>
    <x v="0"/>
    <n v="87.05263157894737"/>
  </r>
  <r>
    <x v="3"/>
    <x v="0"/>
    <n v="87.05263157894737"/>
  </r>
  <r>
    <x v="3"/>
    <x v="0"/>
    <n v="87.05263157894737"/>
  </r>
  <r>
    <x v="3"/>
    <x v="0"/>
    <n v="87.05263157894737"/>
  </r>
  <r>
    <x v="3"/>
    <x v="0"/>
    <n v="87.05263157894737"/>
  </r>
  <r>
    <x v="3"/>
    <x v="1"/>
    <n v="73.928571428571431"/>
  </r>
  <r>
    <x v="3"/>
    <x v="1"/>
    <n v="73.928571428571431"/>
  </r>
  <r>
    <x v="3"/>
    <x v="1"/>
    <n v="73.928571428571431"/>
  </r>
  <r>
    <x v="3"/>
    <x v="1"/>
    <n v="73.928571428571431"/>
  </r>
  <r>
    <x v="3"/>
    <x v="1"/>
    <n v="73.928571428571431"/>
  </r>
  <r>
    <x v="3"/>
    <x v="1"/>
    <n v="73.928571428571431"/>
  </r>
  <r>
    <x v="3"/>
    <x v="1"/>
    <n v="73.928571428571431"/>
  </r>
  <r>
    <x v="3"/>
    <x v="1"/>
    <n v="73.928571428571431"/>
  </r>
  <r>
    <x v="3"/>
    <x v="1"/>
    <n v="73.928571428571431"/>
  </r>
  <r>
    <x v="3"/>
    <x v="1"/>
    <n v="73.928571428571431"/>
  </r>
  <r>
    <x v="3"/>
    <x v="1"/>
    <n v="73.928571428571431"/>
  </r>
  <r>
    <x v="3"/>
    <x v="1"/>
    <n v="73.928571428571431"/>
  </r>
  <r>
    <x v="3"/>
    <x v="1"/>
    <n v="73.928571428571431"/>
  </r>
  <r>
    <x v="3"/>
    <x v="1"/>
    <n v="73.928571428571431"/>
  </r>
  <r>
    <x v="3"/>
    <x v="1"/>
    <n v="73.928571428571431"/>
  </r>
  <r>
    <x v="3"/>
    <x v="1"/>
    <n v="73.928571428571431"/>
  </r>
  <r>
    <x v="3"/>
    <x v="1"/>
    <n v="73.928571428571431"/>
  </r>
  <r>
    <x v="3"/>
    <x v="1"/>
    <n v="73.928571428571431"/>
  </r>
  <r>
    <x v="3"/>
    <x v="1"/>
    <n v="73.928571428571431"/>
  </r>
  <r>
    <x v="3"/>
    <x v="1"/>
    <n v="73.928571428571431"/>
  </r>
  <r>
    <x v="3"/>
    <x v="1"/>
    <n v="73.928571428571431"/>
  </r>
  <r>
    <x v="4"/>
    <x v="0"/>
    <n v="76.533333333333331"/>
  </r>
  <r>
    <x v="4"/>
    <x v="0"/>
    <n v="76.533333333333331"/>
  </r>
  <r>
    <x v="4"/>
    <x v="0"/>
    <n v="76.533333333333331"/>
  </r>
  <r>
    <x v="4"/>
    <x v="0"/>
    <n v="76.533333333333331"/>
  </r>
  <r>
    <x v="4"/>
    <x v="0"/>
    <n v="76.533333333333331"/>
  </r>
  <r>
    <x v="4"/>
    <x v="0"/>
    <n v="76.533333333333331"/>
  </r>
  <r>
    <x v="4"/>
    <x v="0"/>
    <n v="76.533333333333331"/>
  </r>
  <r>
    <x v="4"/>
    <x v="0"/>
    <n v="76.533333333333331"/>
  </r>
  <r>
    <x v="4"/>
    <x v="0"/>
    <n v="76.533333333333331"/>
  </r>
  <r>
    <x v="4"/>
    <x v="0"/>
    <n v="76.533333333333331"/>
  </r>
  <r>
    <x v="4"/>
    <x v="0"/>
    <n v="76.533333333333331"/>
  </r>
  <r>
    <x v="4"/>
    <x v="0"/>
    <n v="76.533333333333331"/>
  </r>
  <r>
    <x v="4"/>
    <x v="0"/>
    <n v="76.533333333333331"/>
  </r>
  <r>
    <x v="4"/>
    <x v="0"/>
    <n v="76.533333333333331"/>
  </r>
  <r>
    <x v="4"/>
    <x v="0"/>
    <n v="76.533333333333331"/>
  </r>
  <r>
    <x v="4"/>
    <x v="0"/>
    <n v="76.533333333333331"/>
  </r>
  <r>
    <x v="4"/>
    <x v="0"/>
    <n v="76.533333333333331"/>
  </r>
  <r>
    <x v="4"/>
    <x v="0"/>
    <n v="76.533333333333331"/>
  </r>
  <r>
    <x v="4"/>
    <x v="0"/>
    <n v="76.533333333333331"/>
  </r>
  <r>
    <x v="4"/>
    <x v="0"/>
    <n v="76.533333333333331"/>
  </r>
  <r>
    <x v="4"/>
    <x v="1"/>
    <n v="64.769230769230774"/>
  </r>
  <r>
    <x v="4"/>
    <x v="1"/>
    <n v="64.769230769230774"/>
  </r>
  <r>
    <x v="4"/>
    <x v="1"/>
    <n v="64.769230769230774"/>
  </r>
  <r>
    <x v="4"/>
    <x v="1"/>
    <n v="64.769230769230774"/>
  </r>
  <r>
    <x v="4"/>
    <x v="1"/>
    <n v="64.769230769230774"/>
  </r>
  <r>
    <x v="4"/>
    <x v="1"/>
    <n v="64.769230769230774"/>
  </r>
  <r>
    <x v="4"/>
    <x v="1"/>
    <n v="64.769230769230774"/>
  </r>
  <r>
    <x v="4"/>
    <x v="1"/>
    <n v="64.769230769230774"/>
  </r>
  <r>
    <x v="4"/>
    <x v="1"/>
    <n v="64.769230769230774"/>
  </r>
  <r>
    <x v="4"/>
    <x v="1"/>
    <n v="64.769230769230774"/>
  </r>
  <r>
    <x v="4"/>
    <x v="1"/>
    <n v="64.769230769230774"/>
  </r>
  <r>
    <x v="4"/>
    <x v="1"/>
    <n v="64.769230769230774"/>
  </r>
  <r>
    <x v="4"/>
    <x v="1"/>
    <n v="64.769230769230774"/>
  </r>
  <r>
    <x v="4"/>
    <x v="1"/>
    <n v="64.769230769230774"/>
  </r>
  <r>
    <x v="4"/>
    <x v="1"/>
    <n v="64.769230769230774"/>
  </r>
  <r>
    <x v="4"/>
    <x v="1"/>
    <n v="64.769230769230774"/>
  </r>
  <r>
    <x v="4"/>
    <x v="1"/>
    <n v="64.769230769230774"/>
  </r>
  <r>
    <x v="4"/>
    <x v="1"/>
    <n v="64.769230769230774"/>
  </r>
  <r>
    <x v="4"/>
    <x v="1"/>
    <n v="64.769230769230774"/>
  </r>
  <r>
    <x v="4"/>
    <x v="1"/>
    <n v="64.76923076923077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49C6243-9D1E-4ACB-9F74-626F2A9257C6}"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Y2:Z18" firstHeaderRow="1" firstDataRow="1" firstDataCol="1"/>
  <pivotFields count="3">
    <pivotField axis="axisRow" showAll="0">
      <items count="6">
        <item x="3"/>
        <item x="2"/>
        <item x="4"/>
        <item x="0"/>
        <item x="1"/>
        <item t="default"/>
      </items>
    </pivotField>
    <pivotField axis="axisRow" showAll="0">
      <items count="3">
        <item x="1"/>
        <item x="0"/>
        <item t="default"/>
      </items>
    </pivotField>
    <pivotField dataField="1" showAll="0"/>
  </pivotFields>
  <rowFields count="2">
    <field x="0"/>
    <field x="1"/>
  </rowFields>
  <rowItems count="16">
    <i>
      <x/>
    </i>
    <i r="1">
      <x/>
    </i>
    <i r="1">
      <x v="1"/>
    </i>
    <i>
      <x v="1"/>
    </i>
    <i r="1">
      <x/>
    </i>
    <i r="1">
      <x v="1"/>
    </i>
    <i>
      <x v="2"/>
    </i>
    <i r="1">
      <x/>
    </i>
    <i r="1">
      <x v="1"/>
    </i>
    <i>
      <x v="3"/>
    </i>
    <i r="1">
      <x/>
    </i>
    <i r="1">
      <x v="1"/>
    </i>
    <i>
      <x v="4"/>
    </i>
    <i r="1">
      <x/>
    </i>
    <i r="1">
      <x v="1"/>
    </i>
    <i t="grand">
      <x/>
    </i>
  </rowItems>
  <colItems count="1">
    <i/>
  </colItems>
  <dataFields count="1">
    <dataField name="Mean Career After 15 Months" fld="2" subtotal="average" baseField="0" baseItem="0"/>
  </dataFields>
  <chartFormats count="14">
    <chartFormat chart="0" format="0" series="1">
      <pivotArea type="data" outline="0" fieldPosition="0">
        <references count="1">
          <reference field="4294967294" count="1" selected="0">
            <x v="0"/>
          </reference>
        </references>
      </pivotArea>
    </chartFormat>
    <chartFormat chart="0" format="1">
      <pivotArea type="data" outline="0" fieldPosition="0">
        <references count="3">
          <reference field="4294967294" count="1" selected="0">
            <x v="0"/>
          </reference>
          <reference field="0" count="1" selected="0">
            <x v="0"/>
          </reference>
          <reference field="1" count="1" selected="0">
            <x v="1"/>
          </reference>
        </references>
      </pivotArea>
    </chartFormat>
    <chartFormat chart="0" format="2">
      <pivotArea type="data" outline="0" fieldPosition="0">
        <references count="3">
          <reference field="4294967294" count="1" selected="0">
            <x v="0"/>
          </reference>
          <reference field="0" count="1" selected="0">
            <x v="0"/>
          </reference>
          <reference field="1" count="1" selected="0">
            <x v="0"/>
          </reference>
        </references>
      </pivotArea>
    </chartFormat>
    <chartFormat chart="0" format="3">
      <pivotArea type="data" outline="0" fieldPosition="0">
        <references count="3">
          <reference field="4294967294" count="1" selected="0">
            <x v="0"/>
          </reference>
          <reference field="0" count="1" selected="0">
            <x v="1"/>
          </reference>
          <reference field="1" count="1" selected="0">
            <x v="0"/>
          </reference>
        </references>
      </pivotArea>
    </chartFormat>
    <chartFormat chart="0" format="4">
      <pivotArea type="data" outline="0" fieldPosition="0">
        <references count="3">
          <reference field="4294967294" count="1" selected="0">
            <x v="0"/>
          </reference>
          <reference field="0" count="1" selected="0">
            <x v="2"/>
          </reference>
          <reference field="1" count="1" selected="0">
            <x v="0"/>
          </reference>
        </references>
      </pivotArea>
    </chartFormat>
    <chartFormat chart="0" format="5">
      <pivotArea type="data" outline="0" fieldPosition="0">
        <references count="3">
          <reference field="4294967294" count="1" selected="0">
            <x v="0"/>
          </reference>
          <reference field="0" count="1" selected="0">
            <x v="3"/>
          </reference>
          <reference field="1" count="1" selected="0">
            <x v="0"/>
          </reference>
        </references>
      </pivotArea>
    </chartFormat>
    <chartFormat chart="0" format="6">
      <pivotArea type="data" outline="0" fieldPosition="0">
        <references count="3">
          <reference field="4294967294" count="1" selected="0">
            <x v="0"/>
          </reference>
          <reference field="0" count="1" selected="0">
            <x v="4"/>
          </reference>
          <reference field="1" count="1" selected="0">
            <x v="0"/>
          </reference>
        </references>
      </pivotArea>
    </chartFormat>
    <chartFormat chart="4" format="21" series="1">
      <pivotArea type="data" outline="0" fieldPosition="0">
        <references count="1">
          <reference field="4294967294" count="1" selected="0">
            <x v="0"/>
          </reference>
        </references>
      </pivotArea>
    </chartFormat>
    <chartFormat chart="4" format="22">
      <pivotArea type="data" outline="0" fieldPosition="0">
        <references count="3">
          <reference field="4294967294" count="1" selected="0">
            <x v="0"/>
          </reference>
          <reference field="0" count="1" selected="0">
            <x v="0"/>
          </reference>
          <reference field="1" count="1" selected="0">
            <x v="0"/>
          </reference>
        </references>
      </pivotArea>
    </chartFormat>
    <chartFormat chart="4" format="23">
      <pivotArea type="data" outline="0" fieldPosition="0">
        <references count="3">
          <reference field="4294967294" count="1" selected="0">
            <x v="0"/>
          </reference>
          <reference field="0" count="1" selected="0">
            <x v="0"/>
          </reference>
          <reference field="1" count="1" selected="0">
            <x v="1"/>
          </reference>
        </references>
      </pivotArea>
    </chartFormat>
    <chartFormat chart="4" format="24">
      <pivotArea type="data" outline="0" fieldPosition="0">
        <references count="3">
          <reference field="4294967294" count="1" selected="0">
            <x v="0"/>
          </reference>
          <reference field="0" count="1" selected="0">
            <x v="1"/>
          </reference>
          <reference field="1" count="1" selected="0">
            <x v="0"/>
          </reference>
        </references>
      </pivotArea>
    </chartFormat>
    <chartFormat chart="4" format="25">
      <pivotArea type="data" outline="0" fieldPosition="0">
        <references count="3">
          <reference field="4294967294" count="1" selected="0">
            <x v="0"/>
          </reference>
          <reference field="0" count="1" selected="0">
            <x v="2"/>
          </reference>
          <reference field="1" count="1" selected="0">
            <x v="0"/>
          </reference>
        </references>
      </pivotArea>
    </chartFormat>
    <chartFormat chart="4" format="26">
      <pivotArea type="data" outline="0" fieldPosition="0">
        <references count="3">
          <reference field="4294967294" count="1" selected="0">
            <x v="0"/>
          </reference>
          <reference field="0" count="1" selected="0">
            <x v="3"/>
          </reference>
          <reference field="1" count="1" selected="0">
            <x v="0"/>
          </reference>
        </references>
      </pivotArea>
    </chartFormat>
    <chartFormat chart="4" format="27">
      <pivotArea type="data" outline="0" fieldPosition="0">
        <references count="3">
          <reference field="4294967294" count="1" selected="0">
            <x v="0"/>
          </reference>
          <reference field="0" count="1" selected="0">
            <x v="4"/>
          </reference>
          <reference field="1"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A8AF9D8-429F-4364-9300-5EA8270D6D9B}" name="PivotTable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B2:C15" firstHeaderRow="1" firstDataRow="1" firstDataCol="1"/>
  <pivotFields count="18">
    <pivotField compact="0" outline="0" showAll="0"/>
    <pivotField compact="0" outline="0" showAll="0"/>
    <pivotField axis="axisRow" compact="0" outline="0" showAll="0" sortType="descending">
      <items count="13">
        <item x="0"/>
        <item x="10"/>
        <item x="1"/>
        <item x="3"/>
        <item x="9"/>
        <item x="11"/>
        <item x="4"/>
        <item x="2"/>
        <item x="7"/>
        <item x="8"/>
        <item x="6"/>
        <item x="5"/>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compact="0" numFmtId="164" outline="0" showAll="0"/>
    <pivotField compact="0" outline="0" showAll="0"/>
    <pivotField compact="0" outline="0" showAll="0"/>
    <pivotField compact="0" outline="0" showAll="0"/>
    <pivotField compact="0" outline="0" showAll="0"/>
    <pivotField compact="0" outline="0" showAll="0"/>
    <pivotField compact="0" numFmtId="164" outline="0" showAll="0"/>
    <pivotField dataField="1" compact="0" outline="0" showAll="0"/>
    <pivotField compact="0" outline="0" showAll="0"/>
  </pivotFields>
  <rowFields count="1">
    <field x="2"/>
  </rowFields>
  <rowItems count="13">
    <i>
      <x v="3"/>
    </i>
    <i>
      <x/>
    </i>
    <i>
      <x v="8"/>
    </i>
    <i>
      <x v="10"/>
    </i>
    <i>
      <x v="6"/>
    </i>
    <i>
      <x v="4"/>
    </i>
    <i>
      <x v="11"/>
    </i>
    <i>
      <x v="7"/>
    </i>
    <i>
      <x v="1"/>
    </i>
    <i>
      <x v="9"/>
    </i>
    <i>
      <x v="5"/>
    </i>
    <i>
      <x v="2"/>
    </i>
    <i t="grand">
      <x/>
    </i>
  </rowItems>
  <colItems count="1">
    <i/>
  </colItems>
  <dataFields count="1">
    <dataField name="Average of predicted ROI " fld="16" subtotal="average"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dRichValueWebImage.xml.rels><?xml version="1.0" encoding="UTF-8" standalone="yes"?>
<Relationships xmlns="http://schemas.openxmlformats.org/package/2006/relationships"><Relationship Id="rId26" Type="http://schemas.openxmlformats.org/officeDocument/2006/relationships/hyperlink" Target="https://www.bing.com/images/search?form=xlimg&amp;q=Merseyside" TargetMode="External"/><Relationship Id="rId117" Type="http://schemas.openxmlformats.org/officeDocument/2006/relationships/hyperlink" Target="https://www.bing.com/th?id=OSK.06fa43c4aaea05684963b0db2b3fc424&amp;qlt=95" TargetMode="External"/><Relationship Id="rId21" Type="http://schemas.openxmlformats.org/officeDocument/2006/relationships/hyperlink" Target="https://www.bing.com/th?id=OSK.97f0c825d256cc76737dc2373c355abc&amp;qlt=95" TargetMode="External"/><Relationship Id="rId42" Type="http://schemas.openxmlformats.org/officeDocument/2006/relationships/hyperlink" Target="https://www.bing.com/images/search?form=xlimg&amp;q=Leicestershire" TargetMode="External"/><Relationship Id="rId47" Type="http://schemas.openxmlformats.org/officeDocument/2006/relationships/hyperlink" Target="https://www.bing.com/th?id=OSK.xGps_KGJrfKqR32E3B18nkXIAErv-Akau3zXoyjDhAg&amp;qlt=95" TargetMode="External"/><Relationship Id="rId63" Type="http://schemas.openxmlformats.org/officeDocument/2006/relationships/hyperlink" Target="https://www.bing.com/th?id=OSK.HO8gjZKFFdf1Cv86m1EjsxMpbN3uhTYMIg1qVgzGUds&amp;qlt=95" TargetMode="External"/><Relationship Id="rId68" Type="http://schemas.openxmlformats.org/officeDocument/2006/relationships/hyperlink" Target="https://www.bing.com/images/search?form=xlimg&amp;q=South%20East%20England" TargetMode="External"/><Relationship Id="rId84" Type="http://schemas.openxmlformats.org/officeDocument/2006/relationships/hyperlink" Target="https://www.bing.com/images/search?form=xlimg&amp;q=West%20Sussex" TargetMode="External"/><Relationship Id="rId89" Type="http://schemas.openxmlformats.org/officeDocument/2006/relationships/hyperlink" Target="https://www.bing.com/th?id=OSK.62649bb27374295ad36a0b65b0870c61&amp;qlt=95" TargetMode="External"/><Relationship Id="rId112" Type="http://schemas.openxmlformats.org/officeDocument/2006/relationships/hyperlink" Target="https://www.bing.com/images/search?form=xlimg&amp;q=Cambridgeshire" TargetMode="External"/><Relationship Id="rId16" Type="http://schemas.openxmlformats.org/officeDocument/2006/relationships/hyperlink" Target="https://www.bing.com/images/search?form=xlimg&amp;q=Cheshire" TargetMode="External"/><Relationship Id="rId107" Type="http://schemas.openxmlformats.org/officeDocument/2006/relationships/hyperlink" Target="https://www.bing.com/th?id=OSK.2b65eabce76b316474c8a6f87a2321dd&amp;qlt=95" TargetMode="External"/><Relationship Id="rId11" Type="http://schemas.openxmlformats.org/officeDocument/2006/relationships/hyperlink" Target="https://www.bing.com/th?id=OSK.96f9d35fe801766ef50efcaaf5189b7f&amp;qlt=95" TargetMode="External"/><Relationship Id="rId32" Type="http://schemas.openxmlformats.org/officeDocument/2006/relationships/hyperlink" Target="https://www.bing.com/images/search?form=xlimg&amp;q=North%20Yorkshire" TargetMode="External"/><Relationship Id="rId37" Type="http://schemas.openxmlformats.org/officeDocument/2006/relationships/hyperlink" Target="https://www.bing.com/th?id=OSK.634afcb100ce07d2474d7acf8cba5eb5&amp;qlt=95" TargetMode="External"/><Relationship Id="rId53" Type="http://schemas.openxmlformats.org/officeDocument/2006/relationships/hyperlink" Target="https://www.bing.com/th?id=OSK.64222069f6a259bfbfca9c5fd6ac1942&amp;qlt=95" TargetMode="External"/><Relationship Id="rId58" Type="http://schemas.openxmlformats.org/officeDocument/2006/relationships/hyperlink" Target="https://www.bing.com/images/search?form=xlimg&amp;q=Staffordshire" TargetMode="External"/><Relationship Id="rId74" Type="http://schemas.openxmlformats.org/officeDocument/2006/relationships/hyperlink" Target="https://www.bing.com/images/search?form=xlimg&amp;q=Hampshire" TargetMode="External"/><Relationship Id="rId79" Type="http://schemas.openxmlformats.org/officeDocument/2006/relationships/hyperlink" Target="https://www.bing.com/th?id=OSK.9199fa558e2df87f7aed69498a4a618d&amp;qlt=95" TargetMode="External"/><Relationship Id="rId102" Type="http://schemas.openxmlformats.org/officeDocument/2006/relationships/hyperlink" Target="https://www.bing.com/images/search?form=xlimg&amp;q=Wales" TargetMode="External"/><Relationship Id="rId5" Type="http://schemas.openxmlformats.org/officeDocument/2006/relationships/hyperlink" Target="https://www.bing.com/th?id=OSK.82d7640f570dd6409aeb195dcbc39faf&amp;qlt=95" TargetMode="External"/><Relationship Id="rId90" Type="http://schemas.openxmlformats.org/officeDocument/2006/relationships/hyperlink" Target="https://www.bing.com/images/search?form=xlimg&amp;q=Cornwall" TargetMode="External"/><Relationship Id="rId95" Type="http://schemas.openxmlformats.org/officeDocument/2006/relationships/hyperlink" Target="https://www.bing.com/th?id=OSK.5X-IkRSTFm8mn0Pxkk-CNZjmOQUGteOGVxEj8dRF1gs&amp;qlt=95" TargetMode="External"/><Relationship Id="rId22" Type="http://schemas.openxmlformats.org/officeDocument/2006/relationships/hyperlink" Target="https://www.bing.com/images/search?form=xlimg&amp;q=Greater%20Manchester" TargetMode="External"/><Relationship Id="rId27" Type="http://schemas.openxmlformats.org/officeDocument/2006/relationships/hyperlink" Target="https://www.bing.com/th?id=OSK.c22a6a3ba6f3bbbfac96a3270fb9d2d9&amp;qlt=95" TargetMode="External"/><Relationship Id="rId43" Type="http://schemas.openxmlformats.org/officeDocument/2006/relationships/hyperlink" Target="https://www.bing.com/th?id=OSK.939d148117015f03f141a173236b55db&amp;qlt=95" TargetMode="External"/><Relationship Id="rId48" Type="http://schemas.openxmlformats.org/officeDocument/2006/relationships/hyperlink" Target="https://www.bing.com/images/search?form=xlimg&amp;q=Nottinghamshire" TargetMode="External"/><Relationship Id="rId64" Type="http://schemas.openxmlformats.org/officeDocument/2006/relationships/hyperlink" Target="https://www.bing.com/images/search?form=xlimg&amp;q=Worcestershire" TargetMode="External"/><Relationship Id="rId69" Type="http://schemas.openxmlformats.org/officeDocument/2006/relationships/hyperlink" Target="https://www.bing.com/th?id=OSK.1ff75921da370b9544910a0e8a20b234&amp;qlt=95" TargetMode="External"/><Relationship Id="rId113" Type="http://schemas.openxmlformats.org/officeDocument/2006/relationships/hyperlink" Target="https://www.bing.com/th?id=OSK.eaf6f9ea0b0019e0e40352b1fde0a193&amp;qlt=95" TargetMode="External"/><Relationship Id="rId118" Type="http://schemas.openxmlformats.org/officeDocument/2006/relationships/hyperlink" Target="https://www.bing.com/images/search?form=xlimg&amp;q=Norfolk" TargetMode="External"/><Relationship Id="rId80" Type="http://schemas.openxmlformats.org/officeDocument/2006/relationships/hyperlink" Target="https://www.bing.com/images/search?form=xlimg&amp;q=Oxfordshire" TargetMode="External"/><Relationship Id="rId85" Type="http://schemas.openxmlformats.org/officeDocument/2006/relationships/hyperlink" Target="https://www.bing.com/th?id=OSK.62fe7472f8a0d5061c73101d4d8cde6d&amp;qlt=95" TargetMode="External"/><Relationship Id="rId12" Type="http://schemas.openxmlformats.org/officeDocument/2006/relationships/hyperlink" Target="https://www.bing.com/images/search?form=xlimg&amp;q=Northumberland" TargetMode="External"/><Relationship Id="rId17" Type="http://schemas.openxmlformats.org/officeDocument/2006/relationships/hyperlink" Target="https://www.bing.com/th?id=OSK.07b564ed44ff890b0fecd6fff3198c40&amp;qlt=95" TargetMode="External"/><Relationship Id="rId33" Type="http://schemas.openxmlformats.org/officeDocument/2006/relationships/hyperlink" Target="https://www.bing.com/th?id=OSK.d30431f783bac3c3a562273182296af2&amp;qlt=95" TargetMode="External"/><Relationship Id="rId38" Type="http://schemas.openxmlformats.org/officeDocument/2006/relationships/hyperlink" Target="https://www.bing.com/images/search?form=xlimg&amp;q=Derbyshire" TargetMode="External"/><Relationship Id="rId59" Type="http://schemas.openxmlformats.org/officeDocument/2006/relationships/hyperlink" Target="https://www.bing.com/th?id=OSK.a2ff2c0c7549156afcdad14f6946546d&amp;qlt=95" TargetMode="External"/><Relationship Id="rId103" Type="http://schemas.openxmlformats.org/officeDocument/2006/relationships/hyperlink" Target="https://www.bing.com/th?id=OSK.b1ac11fd8cb18f40834dd6c233622417&amp;qlt=95" TargetMode="External"/><Relationship Id="rId108" Type="http://schemas.openxmlformats.org/officeDocument/2006/relationships/hyperlink" Target="https://www.bing.com/images/search?form=xlimg&amp;q=Bedfordshire" TargetMode="External"/><Relationship Id="rId54" Type="http://schemas.openxmlformats.org/officeDocument/2006/relationships/hyperlink" Target="https://www.bing.com/images/search?form=xlimg&amp;q=West%20Midlands%20(region)" TargetMode="External"/><Relationship Id="rId70" Type="http://schemas.openxmlformats.org/officeDocument/2006/relationships/hyperlink" Target="https://www.bing.com/images/search?form=xlimg&amp;q=Buckinghamshire" TargetMode="External"/><Relationship Id="rId75" Type="http://schemas.openxmlformats.org/officeDocument/2006/relationships/hyperlink" Target="https://www.bing.com/th?id=OSK.13586229e111aa70730c5a4f7cdd91ec&amp;qlt=95" TargetMode="External"/><Relationship Id="rId91" Type="http://schemas.openxmlformats.org/officeDocument/2006/relationships/hyperlink" Target="https://www.bing.com/th?id=OSK.85a25e7e75e89f5dedb47494fe25762b&amp;qlt=95" TargetMode="External"/><Relationship Id="rId96" Type="http://schemas.openxmlformats.org/officeDocument/2006/relationships/hyperlink" Target="https://www.bing.com/images/search?form=xlimg&amp;q=Gloucestershire" TargetMode="External"/><Relationship Id="rId1" Type="http://schemas.openxmlformats.org/officeDocument/2006/relationships/hyperlink" Target="https://www.bing.com/th?id=OSK.ce266ad876d5bc3fa373af68d3acaa73&amp;qlt=95" TargetMode="External"/><Relationship Id="rId6" Type="http://schemas.openxmlformats.org/officeDocument/2006/relationships/hyperlink" Target="https://www.bing.com/images/search?form=xlimg&amp;q=England" TargetMode="External"/><Relationship Id="rId23" Type="http://schemas.openxmlformats.org/officeDocument/2006/relationships/hyperlink" Target="https://www.bing.com/th?id=OSK.9cfc5fb0ba4e4a34441eed507e27be1d&amp;qlt=95" TargetMode="External"/><Relationship Id="rId28" Type="http://schemas.openxmlformats.org/officeDocument/2006/relationships/hyperlink" Target="https://www.bing.com/images/search?form=xlimg&amp;q=East%20Riding%20of%20Yorkshire" TargetMode="External"/><Relationship Id="rId49" Type="http://schemas.openxmlformats.org/officeDocument/2006/relationships/hyperlink" Target="https://www.bing.com/th?id=OSK.L_XuNkt_G0o48cRUfD_5SVuWLsoEQm-LLQQBmNvhpyg&amp;qlt=95" TargetMode="External"/><Relationship Id="rId114" Type="http://schemas.openxmlformats.org/officeDocument/2006/relationships/hyperlink" Target="https://www.bing.com/images/search?form=xlimg&amp;q=Essex" TargetMode="External"/><Relationship Id="rId119" Type="http://schemas.openxmlformats.org/officeDocument/2006/relationships/hyperlink" Target="https://www.bing.com/th?id=OSK.gMctT6wXaw_klPI-yUuMIt0Ec2qtZTKzMH_eVN2KX0k&amp;qlt=95" TargetMode="External"/><Relationship Id="rId10" Type="http://schemas.openxmlformats.org/officeDocument/2006/relationships/hyperlink" Target="https://www.bing.com/images/search?form=xlimg&amp;q=Greater%20London" TargetMode="External"/><Relationship Id="rId31" Type="http://schemas.openxmlformats.org/officeDocument/2006/relationships/hyperlink" Target="https://www.bing.com/th?id=OSK.45d5b8ff1ffb19af88577747d055a713&amp;qlt=95" TargetMode="External"/><Relationship Id="rId44" Type="http://schemas.openxmlformats.org/officeDocument/2006/relationships/hyperlink" Target="https://www.bing.com/images/search?form=xlimg&amp;q=Lincolnshire" TargetMode="External"/><Relationship Id="rId52" Type="http://schemas.openxmlformats.org/officeDocument/2006/relationships/hyperlink" Target="https://www.bing.com/images/search?form=xlimg&amp;q=Herefordshire" TargetMode="External"/><Relationship Id="rId60" Type="http://schemas.openxmlformats.org/officeDocument/2006/relationships/hyperlink" Target="https://www.bing.com/images/search?form=xlimg&amp;q=Warwickshire" TargetMode="External"/><Relationship Id="rId65" Type="http://schemas.openxmlformats.org/officeDocument/2006/relationships/hyperlink" Target="https://www.bing.com/th?id=OSK.cbb694a07819cb9a5a14b8371e724ee0&amp;qlt=95" TargetMode="External"/><Relationship Id="rId73" Type="http://schemas.openxmlformats.org/officeDocument/2006/relationships/hyperlink" Target="https://www.bing.com/th?id=OSK.K2cSOv7aTaqW1ouT9Vxj9jRs3ZreDLux3UVrUygZJ6I&amp;qlt=95" TargetMode="External"/><Relationship Id="rId78" Type="http://schemas.openxmlformats.org/officeDocument/2006/relationships/hyperlink" Target="https://www.bing.com/images/search?form=xlimg&amp;q=Kent" TargetMode="External"/><Relationship Id="rId81" Type="http://schemas.openxmlformats.org/officeDocument/2006/relationships/hyperlink" Target="https://www.bing.com/th?id=OSK.58aa9c32bf5b0d8f944b772d3ec00d50&amp;qlt=95" TargetMode="External"/><Relationship Id="rId86" Type="http://schemas.openxmlformats.org/officeDocument/2006/relationships/hyperlink" Target="https://www.bing.com/images/search?form=xlimg&amp;q=Bristol" TargetMode="External"/><Relationship Id="rId94" Type="http://schemas.openxmlformats.org/officeDocument/2006/relationships/hyperlink" Target="https://www.bing.com/images/search?form=xlimg&amp;q=Dorset" TargetMode="External"/><Relationship Id="rId99" Type="http://schemas.openxmlformats.org/officeDocument/2006/relationships/hyperlink" Target="https://www.bing.com/th?id=OSK.sTHSYdtnYdBwddQEtB2QEPGb-7R-ah0zWwKq4sWnJak&amp;qlt=95" TargetMode="External"/><Relationship Id="rId101" Type="http://schemas.openxmlformats.org/officeDocument/2006/relationships/hyperlink" Target="https://www.bing.com/th?id=OSK.dff714a16d24e8af798c9f93da63b84e&amp;qlt=95" TargetMode="External"/><Relationship Id="rId4" Type="http://schemas.openxmlformats.org/officeDocument/2006/relationships/hyperlink" Target="https://www.bing.com/images/search?form=xlimg&amp;q=North%20East%20England" TargetMode="External"/><Relationship Id="rId9" Type="http://schemas.openxmlformats.org/officeDocument/2006/relationships/hyperlink" Target="https://www.bing.com/th?id=OSK.E2lIqLN-Z7m4c8rTdZmqL2TM0k3GXjMjfyfdh4QhMe8&amp;qlt=95" TargetMode="External"/><Relationship Id="rId13" Type="http://schemas.openxmlformats.org/officeDocument/2006/relationships/hyperlink" Target="https://www.bing.com/th?id=OSK.1d8ee0f26bf5b36731ec3fffd425309c&amp;qlt=95" TargetMode="External"/><Relationship Id="rId18" Type="http://schemas.openxmlformats.org/officeDocument/2006/relationships/hyperlink" Target="https://www.bing.com/images/search?form=xlimg&amp;q=North%20West%20England" TargetMode="External"/><Relationship Id="rId39" Type="http://schemas.openxmlformats.org/officeDocument/2006/relationships/hyperlink" Target="https://www.bing.com/th?id=OSK.2880826e9cc09a6cc5af3b97553e1267&amp;qlt=95" TargetMode="External"/><Relationship Id="rId109" Type="http://schemas.openxmlformats.org/officeDocument/2006/relationships/hyperlink" Target="https://www.bing.com/th?id=OSK.YqJILuPFsinG6Nn-4-GxZUze7yQKDqj46SkUP9E8JF0&amp;qlt=95" TargetMode="External"/><Relationship Id="rId34" Type="http://schemas.openxmlformats.org/officeDocument/2006/relationships/hyperlink" Target="https://www.bing.com/images/search?form=xlimg&amp;q=South%20Yorkshire" TargetMode="External"/><Relationship Id="rId50" Type="http://schemas.openxmlformats.org/officeDocument/2006/relationships/hyperlink" Target="https://www.bing.com/images/search?form=xlimg&amp;q=Rutland" TargetMode="External"/><Relationship Id="rId55" Type="http://schemas.openxmlformats.org/officeDocument/2006/relationships/hyperlink" Target="https://www.bing.com/th?id=OSK.vC45jM1Yk37161lOkjq6-r37NoQUBr03IcfrOdFBPBo&amp;qlt=95" TargetMode="External"/><Relationship Id="rId76" Type="http://schemas.openxmlformats.org/officeDocument/2006/relationships/hyperlink" Target="https://www.bing.com/images/search?form=xlimg&amp;q=Isle%20of%20Wight" TargetMode="External"/><Relationship Id="rId97" Type="http://schemas.openxmlformats.org/officeDocument/2006/relationships/hyperlink" Target="https://www.bing.com/th?id=OSK.7f4d68f7f790d437282169b6b40d0474&amp;qlt=95" TargetMode="External"/><Relationship Id="rId104" Type="http://schemas.openxmlformats.org/officeDocument/2006/relationships/hyperlink" Target="https://www.bing.com/images/search?form=xlimg&amp;q=Northern%20Ireland" TargetMode="External"/><Relationship Id="rId120" Type="http://schemas.openxmlformats.org/officeDocument/2006/relationships/hyperlink" Target="https://www.bing.com/images/search?form=xlimg&amp;q=Suffolk" TargetMode="External"/><Relationship Id="rId7" Type="http://schemas.openxmlformats.org/officeDocument/2006/relationships/hyperlink" Target="https://www.bing.com/th?id=OSK.3666846595b7a7ef3fd0663d5b9791f3&amp;qlt=95" TargetMode="External"/><Relationship Id="rId71" Type="http://schemas.openxmlformats.org/officeDocument/2006/relationships/hyperlink" Target="https://www.bing.com/th?id=OSK.49a5439b0eb588e96392a454e44ea7bb&amp;qlt=95" TargetMode="External"/><Relationship Id="rId92" Type="http://schemas.openxmlformats.org/officeDocument/2006/relationships/hyperlink" Target="https://www.bing.com/images/search?form=xlimg&amp;q=Devon" TargetMode="External"/><Relationship Id="rId2" Type="http://schemas.openxmlformats.org/officeDocument/2006/relationships/hyperlink" Target="https://www.bing.com/images/search?form=xlimg&amp;q=County%20Durham" TargetMode="External"/><Relationship Id="rId29" Type="http://schemas.openxmlformats.org/officeDocument/2006/relationships/hyperlink" Target="https://www.bing.com/th?id=OSK.5f65b2fd9af09c96f8a8b5c646d85978&amp;qlt=95" TargetMode="External"/><Relationship Id="rId24" Type="http://schemas.openxmlformats.org/officeDocument/2006/relationships/hyperlink" Target="https://www.bing.com/images/search?form=xlimg&amp;q=Lancashire" TargetMode="External"/><Relationship Id="rId40" Type="http://schemas.openxmlformats.org/officeDocument/2006/relationships/hyperlink" Target="https://www.bing.com/images/search?form=xlimg&amp;q=East%20Midlands" TargetMode="External"/><Relationship Id="rId45" Type="http://schemas.openxmlformats.org/officeDocument/2006/relationships/hyperlink" Target="https://www.bing.com/th?id=OSK.9c2e63bcb044a4ef9dcc29b8089d18d2&amp;qlt=95" TargetMode="External"/><Relationship Id="rId66" Type="http://schemas.openxmlformats.org/officeDocument/2006/relationships/hyperlink" Target="https://www.bing.com/images/search?form=xlimg&amp;q=Berkshire" TargetMode="External"/><Relationship Id="rId87" Type="http://schemas.openxmlformats.org/officeDocument/2006/relationships/hyperlink" Target="https://www.bing.com/th?id=OSK.8b362a2aa192c3752be7dc41b03e454b&amp;qlt=95" TargetMode="External"/><Relationship Id="rId110" Type="http://schemas.openxmlformats.org/officeDocument/2006/relationships/hyperlink" Target="https://www.bing.com/images/search?form=xlimg&amp;q=East%20of%20England" TargetMode="External"/><Relationship Id="rId115" Type="http://schemas.openxmlformats.org/officeDocument/2006/relationships/hyperlink" Target="https://www.bing.com/th?id=OSK.603916a736b58e38550e5458ba461bfd&amp;qlt=95" TargetMode="External"/><Relationship Id="rId61" Type="http://schemas.openxmlformats.org/officeDocument/2006/relationships/hyperlink" Target="https://www.bing.com/th?id=OSK.753156b5830f25c5761eb73e7e080326&amp;qlt=95" TargetMode="External"/><Relationship Id="rId82" Type="http://schemas.openxmlformats.org/officeDocument/2006/relationships/hyperlink" Target="https://www.bing.com/images/search?form=xlimg&amp;q=Surrey" TargetMode="External"/><Relationship Id="rId19" Type="http://schemas.openxmlformats.org/officeDocument/2006/relationships/hyperlink" Target="https://www.bing.com/th?id=OSK.7b8b4bc80189645e3d5a88cf4baf8c28&amp;qlt=95" TargetMode="External"/><Relationship Id="rId14" Type="http://schemas.openxmlformats.org/officeDocument/2006/relationships/hyperlink" Target="https://www.bing.com/images/search?form=xlimg&amp;q=Tyne%20and%20Wear" TargetMode="External"/><Relationship Id="rId30" Type="http://schemas.openxmlformats.org/officeDocument/2006/relationships/hyperlink" Target="https://www.bing.com/images/search?form=xlimg&amp;q=Yorkshire%20and%20the%20Humber" TargetMode="External"/><Relationship Id="rId35" Type="http://schemas.openxmlformats.org/officeDocument/2006/relationships/hyperlink" Target="https://www.bing.com/th?id=OSK.a009d23a6f4ae83287376d9291847264&amp;qlt=95" TargetMode="External"/><Relationship Id="rId56" Type="http://schemas.openxmlformats.org/officeDocument/2006/relationships/hyperlink" Target="https://www.bing.com/images/search?form=xlimg&amp;q=Shropshire" TargetMode="External"/><Relationship Id="rId77" Type="http://schemas.openxmlformats.org/officeDocument/2006/relationships/hyperlink" Target="https://www.bing.com/th?id=OSK.dwzzojay8jwX333atSzRKaSTaQDtt2VHNwc2DrMLGU8&amp;qlt=95" TargetMode="External"/><Relationship Id="rId100" Type="http://schemas.openxmlformats.org/officeDocument/2006/relationships/hyperlink" Target="https://www.bing.com/images/search?form=xlimg&amp;q=Wiltshire" TargetMode="External"/><Relationship Id="rId105" Type="http://schemas.openxmlformats.org/officeDocument/2006/relationships/hyperlink" Target="https://www.bing.com/th?id=OSK.0f296702dec9e19f10ba7fdff60069ce&amp;qlt=95" TargetMode="External"/><Relationship Id="rId8" Type="http://schemas.openxmlformats.org/officeDocument/2006/relationships/hyperlink" Target="https://www.bing.com/images/search?form=xlimg&amp;q=London" TargetMode="External"/><Relationship Id="rId51" Type="http://schemas.openxmlformats.org/officeDocument/2006/relationships/hyperlink" Target="https://www.bing.com/th?id=OSK.4d3249dbaaeb8470f7e3abb8855c0f8e&amp;qlt=95" TargetMode="External"/><Relationship Id="rId72" Type="http://schemas.openxmlformats.org/officeDocument/2006/relationships/hyperlink" Target="https://www.bing.com/images/search?form=xlimg&amp;q=East%20Sussex" TargetMode="External"/><Relationship Id="rId93" Type="http://schemas.openxmlformats.org/officeDocument/2006/relationships/hyperlink" Target="https://www.bing.com/th?id=OSK.32bad6bcaca1f359ed7e0f3aa56707b9&amp;qlt=95" TargetMode="External"/><Relationship Id="rId98" Type="http://schemas.openxmlformats.org/officeDocument/2006/relationships/hyperlink" Target="https://www.bing.com/images/search?form=xlimg&amp;q=Somerset" TargetMode="External"/><Relationship Id="rId3" Type="http://schemas.openxmlformats.org/officeDocument/2006/relationships/hyperlink" Target="https://www.bing.com/th?id=OSK.1d8ee0f26bf5b36731ec3fffd425309c&amp;qlt=95" TargetMode="External"/><Relationship Id="rId25" Type="http://schemas.openxmlformats.org/officeDocument/2006/relationships/hyperlink" Target="https://www.bing.com/th?id=OSK.171eafb26d1083942871517c90b5994f&amp;qlt=95" TargetMode="External"/><Relationship Id="rId46" Type="http://schemas.openxmlformats.org/officeDocument/2006/relationships/hyperlink" Target="https://www.bing.com/images/search?form=xlimg&amp;q=Northamptonshire" TargetMode="External"/><Relationship Id="rId67" Type="http://schemas.openxmlformats.org/officeDocument/2006/relationships/hyperlink" Target="https://www.bing.com/th?id=OSK.7c9f68abb86120a28a417f89f66517bb&amp;qlt=95" TargetMode="External"/><Relationship Id="rId116" Type="http://schemas.openxmlformats.org/officeDocument/2006/relationships/hyperlink" Target="https://www.bing.com/images/search?form=xlimg&amp;q=Hertfordshire" TargetMode="External"/><Relationship Id="rId20" Type="http://schemas.openxmlformats.org/officeDocument/2006/relationships/hyperlink" Target="https://www.bing.com/images/search?form=xlimg&amp;q=Cumbria" TargetMode="External"/><Relationship Id="rId41" Type="http://schemas.openxmlformats.org/officeDocument/2006/relationships/hyperlink" Target="https://www.bing.com/th?id=OSK.df0f7c706ee3e235d0ba16b3472fcf6f&amp;qlt=95" TargetMode="External"/><Relationship Id="rId62" Type="http://schemas.openxmlformats.org/officeDocument/2006/relationships/hyperlink" Target="https://www.bing.com/images/search?form=xlimg&amp;q=West%20Midlands%20(county)" TargetMode="External"/><Relationship Id="rId83" Type="http://schemas.openxmlformats.org/officeDocument/2006/relationships/hyperlink" Target="https://www.bing.com/th?id=OSK.NibUa9__OAoR9kFiJ_4Z7ErKrahvrFtxjFT7XFDyjEM&amp;qlt=95" TargetMode="External"/><Relationship Id="rId88" Type="http://schemas.openxmlformats.org/officeDocument/2006/relationships/hyperlink" Target="https://www.bing.com/images/search?form=xlimg&amp;q=South%20West%20England" TargetMode="External"/><Relationship Id="rId111" Type="http://schemas.openxmlformats.org/officeDocument/2006/relationships/hyperlink" Target="https://www.bing.com/th?id=OSK.85054b9c80467831182329f5b3560326&amp;qlt=95" TargetMode="External"/><Relationship Id="rId15" Type="http://schemas.openxmlformats.org/officeDocument/2006/relationships/hyperlink" Target="https://www.bing.com/th?id=OSK.af865f8718b4141697696702667a8a33&amp;qlt=95" TargetMode="External"/><Relationship Id="rId36" Type="http://schemas.openxmlformats.org/officeDocument/2006/relationships/hyperlink" Target="https://www.bing.com/images/search?form=xlimg&amp;q=West%20Yorkshire" TargetMode="External"/><Relationship Id="rId57" Type="http://schemas.openxmlformats.org/officeDocument/2006/relationships/hyperlink" Target="https://www.bing.com/th?id=OSK.46caf21a481bda8434819b85d58dfcaf&amp;qlt=95" TargetMode="External"/><Relationship Id="rId106" Type="http://schemas.openxmlformats.org/officeDocument/2006/relationships/hyperlink" Target="https://www.bing.com/images/search?form=xlimg&amp;q=Scotland"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rd>
    <address r:id="rId9"/>
    <moreImagesAddress r:id="rId10"/>
  </webImageSrd>
  <webImageSrd>
    <address r:id="rId11"/>
    <moreImagesAddress r:id="rId12"/>
  </webImageSrd>
  <webImageSrd>
    <address r:id="rId13"/>
    <moreImagesAddress r:id="rId14"/>
  </webImageSrd>
  <webImageSrd>
    <address r:id="rId15"/>
    <moreImagesAddress r:id="rId16"/>
  </webImageSrd>
  <webImageSrd>
    <address r:id="rId17"/>
    <moreImagesAddress r:id="rId18"/>
  </webImageSrd>
  <webImageSrd>
    <address r:id="rId19"/>
    <moreImagesAddress r:id="rId20"/>
  </webImageSrd>
  <webImageSrd>
    <address r:id="rId21"/>
    <moreImagesAddress r:id="rId22"/>
  </webImageSrd>
  <webImageSrd>
    <address r:id="rId23"/>
    <moreImagesAddress r:id="rId24"/>
  </webImageSrd>
  <webImageSrd>
    <address r:id="rId25"/>
    <moreImagesAddress r:id="rId26"/>
  </webImageSrd>
  <webImageSrd>
    <address r:id="rId27"/>
    <moreImagesAddress r:id="rId28"/>
  </webImageSrd>
  <webImageSrd>
    <address r:id="rId29"/>
    <moreImagesAddress r:id="rId30"/>
  </webImageSrd>
  <webImageSrd>
    <address r:id="rId31"/>
    <moreImagesAddress r:id="rId32"/>
  </webImageSrd>
  <webImageSrd>
    <address r:id="rId33"/>
    <moreImagesAddress r:id="rId34"/>
  </webImageSrd>
  <webImageSrd>
    <address r:id="rId35"/>
    <moreImagesAddress r:id="rId36"/>
  </webImageSrd>
  <webImageSrd>
    <address r:id="rId37"/>
    <moreImagesAddress r:id="rId38"/>
  </webImageSrd>
  <webImageSrd>
    <address r:id="rId39"/>
    <moreImagesAddress r:id="rId40"/>
  </webImageSrd>
  <webImageSrd>
    <address r:id="rId41"/>
    <moreImagesAddress r:id="rId42"/>
  </webImageSrd>
  <webImageSrd>
    <address r:id="rId43"/>
    <moreImagesAddress r:id="rId44"/>
  </webImageSrd>
  <webImageSrd>
    <address r:id="rId45"/>
    <moreImagesAddress r:id="rId46"/>
  </webImageSrd>
  <webImageSrd>
    <address r:id="rId47"/>
    <moreImagesAddress r:id="rId48"/>
  </webImageSrd>
  <webImageSrd>
    <address r:id="rId49"/>
    <moreImagesAddress r:id="rId50"/>
  </webImageSrd>
  <webImageSrd>
    <address r:id="rId51"/>
    <moreImagesAddress r:id="rId52"/>
  </webImageSrd>
  <webImageSrd>
    <address r:id="rId53"/>
    <moreImagesAddress r:id="rId54"/>
  </webImageSrd>
  <webImageSrd>
    <address r:id="rId55"/>
    <moreImagesAddress r:id="rId56"/>
  </webImageSrd>
  <webImageSrd>
    <address r:id="rId57"/>
    <moreImagesAddress r:id="rId58"/>
  </webImageSrd>
  <webImageSrd>
    <address r:id="rId59"/>
    <moreImagesAddress r:id="rId60"/>
  </webImageSrd>
  <webImageSrd>
    <address r:id="rId61"/>
    <moreImagesAddress r:id="rId62"/>
  </webImageSrd>
  <webImageSrd>
    <address r:id="rId63"/>
    <moreImagesAddress r:id="rId64"/>
  </webImageSrd>
  <webImageSrd>
    <address r:id="rId65"/>
    <moreImagesAddress r:id="rId66"/>
  </webImageSrd>
  <webImageSrd>
    <address r:id="rId67"/>
    <moreImagesAddress r:id="rId68"/>
  </webImageSrd>
  <webImageSrd>
    <address r:id="rId69"/>
    <moreImagesAddress r:id="rId70"/>
  </webImageSrd>
  <webImageSrd>
    <address r:id="rId71"/>
    <moreImagesAddress r:id="rId72"/>
  </webImageSrd>
  <webImageSrd>
    <address r:id="rId73"/>
    <moreImagesAddress r:id="rId74"/>
  </webImageSrd>
  <webImageSrd>
    <address r:id="rId75"/>
    <moreImagesAddress r:id="rId76"/>
  </webImageSrd>
  <webImageSrd>
    <address r:id="rId77"/>
    <moreImagesAddress r:id="rId78"/>
  </webImageSrd>
  <webImageSrd>
    <address r:id="rId79"/>
    <moreImagesAddress r:id="rId80"/>
  </webImageSrd>
  <webImageSrd>
    <address r:id="rId81"/>
    <moreImagesAddress r:id="rId82"/>
  </webImageSrd>
  <webImageSrd>
    <address r:id="rId83"/>
    <moreImagesAddress r:id="rId84"/>
  </webImageSrd>
  <webImageSrd>
    <address r:id="rId85"/>
    <moreImagesAddress r:id="rId86"/>
  </webImageSrd>
  <webImageSrd>
    <address r:id="rId87"/>
    <moreImagesAddress r:id="rId88"/>
  </webImageSrd>
  <webImageSrd>
    <address r:id="rId89"/>
    <moreImagesAddress r:id="rId90"/>
  </webImageSrd>
  <webImageSrd>
    <address r:id="rId91"/>
    <moreImagesAddress r:id="rId92"/>
  </webImageSrd>
  <webImageSrd>
    <address r:id="rId93"/>
    <moreImagesAddress r:id="rId94"/>
  </webImageSrd>
  <webImageSrd>
    <address r:id="rId95"/>
    <moreImagesAddress r:id="rId96"/>
  </webImageSrd>
  <webImageSrd>
    <address r:id="rId97"/>
    <moreImagesAddress r:id="rId98"/>
  </webImageSrd>
  <webImageSrd>
    <address r:id="rId99"/>
    <moreImagesAddress r:id="rId100"/>
  </webImageSrd>
  <webImageSrd>
    <address r:id="rId101"/>
    <moreImagesAddress r:id="rId102"/>
  </webImageSrd>
  <webImageSrd>
    <address r:id="rId103"/>
    <moreImagesAddress r:id="rId104"/>
  </webImageSrd>
  <webImageSrd>
    <address r:id="rId105"/>
    <moreImagesAddress r:id="rId106"/>
  </webImageSrd>
  <webImageSrd>
    <address r:id="rId107"/>
    <moreImagesAddress r:id="rId108"/>
  </webImageSrd>
  <webImageSrd>
    <address r:id="rId109"/>
    <moreImagesAddress r:id="rId110"/>
  </webImageSrd>
  <webImageSrd>
    <address r:id="rId111"/>
    <moreImagesAddress r:id="rId112"/>
  </webImageSrd>
  <webImageSrd>
    <address r:id="rId113"/>
    <moreImagesAddress r:id="rId114"/>
  </webImageSrd>
  <webImageSrd>
    <address r:id="rId115"/>
    <moreImagesAddress r:id="rId116"/>
  </webImageSrd>
  <webImageSrd>
    <address r:id="rId117"/>
    <moreImagesAddress r:id="rId118"/>
  </webImageSrd>
  <webImageSrd>
    <address r:id="rId119"/>
    <moreImagesAddress r:id="rId120"/>
  </webImageSrd>
</webImagesSrd>
</file>

<file path=xl/richData/rdarray.xml><?xml version="1.0" encoding="utf-8"?>
<arrayData xmlns="http://schemas.microsoft.com/office/spreadsheetml/2017/richdata2" count="14">
  <a r="1">
    <v t="s">UTC+00:00</v>
  </a>
  <a r="1">
    <v t="r">22</v>
  </a>
  <a r="1">
    <v t="s">English language</v>
  </a>
  <a r="2">
    <v t="s">Greenwich Mean Time</v>
    <v t="s">Western European Time</v>
  </a>
  <a r="1">
    <v t="r">34</v>
  </a>
  <a r="1">
    <v t="s">Greenwich Mean Time</v>
  </a>
  <a r="2">
    <v t="s">UTC+00:00</v>
    <v t="s">UTC+01:00</v>
  </a>
  <a r="2">
    <v t="r">366</v>
    <v t="r">22</v>
  </a>
  <a r="2">
    <v t="s">Welsh language</v>
    <v t="s">Welsh English</v>
  </a>
  <a r="2">
    <v t="r">379</v>
    <v t="r">22</v>
  </a>
  <a r="2">
    <v t="s">Mid-Ulster English</v>
    <v t="s">Irish language</v>
  </a>
  <a r="2">
    <v t="r">393</v>
    <v t="r">22</v>
  </a>
  <a r="4">
    <v t="s">British Sign Language</v>
    <v t="s">Scottish English</v>
    <v t="s">Scots language</v>
    <v t="s">Scottish Gaelic</v>
  </a>
  <a r="1">
    <v t="s">UTC+01:00</v>
  </a>
</arrayData>
</file>

<file path=xl/richData/rdrichvalue.xml><?xml version="1.0" encoding="utf-8"?>
<rvData xmlns="http://schemas.microsoft.com/office/spreadsheetml/2017/richdata" count="451">
  <rv s="0">
    <v>536870912</v>
    <v>County Durham</v>
    <v>326adeba-4a25-fb10-67b8-480c6d7f4b2d</v>
    <v>en-GB</v>
    <v>Map</v>
  </rv>
  <rv s="0">
    <v>536870912</v>
    <v>North East England</v>
    <v>0098e261-8c5d-77bf-bde9-bdc8bfa0c9d8</v>
    <v>en-GB</v>
    <v>Map</v>
  </rv>
  <rv s="1">
    <fb>2675.9025999999999</fb>
    <v>8</v>
  </rv>
  <rv s="0">
    <v>536870912</v>
    <v>United Kingdom</v>
    <v>b1a5155a-6bb2-4646-8f7c-3e6b3a53c831</v>
    <v>en-GB</v>
    <v>Map</v>
  </rv>
  <rv s="2">
    <v>0</v>
    <v>6</v>
    <v>0</v>
    <v>7</v>
    <v>0</v>
    <v>Image of County Durham</v>
  </rv>
  <rv s="0">
    <v>536870912</v>
    <v>Darlington</v>
    <v>18a62b8a-93a3-ee5d-125b-44073f7aede1</v>
    <v>en-GB</v>
    <v>Map</v>
  </rv>
  <rv s="3">
    <v>https://www.bing.com/search?q=county+durham+england&amp;form=skydnc</v>
    <v>Learn more on Bing</v>
  </rv>
  <rv s="1">
    <fb>872075</fb>
    <v>8</v>
  </rv>
  <rv s="4">
    <v>#VALUE!</v>
    <v>en-GB</v>
    <v>326adeba-4a25-fb10-67b8-480c6d7f4b2d</v>
    <v>536870912</v>
    <v>1</v>
    <v>1</v>
    <v>2</v>
    <v>County Durham</v>
    <v>4</v>
    <v>5</v>
    <v>Map</v>
    <v>6</v>
    <v>7</v>
    <v>1</v>
    <v>2</v>
    <v>3</v>
    <v>County Durham, officially simply Durham, is a ceremonial county in North East England. The county borders Northumberland and Tyne and Wear to the north, the North Sea to the east, North Yorkshire to the south, and Cumbria to the west. The ...</v>
    <v>4</v>
    <v>5</v>
    <v>6</v>
    <v>County Durham</v>
    <v>7</v>
    <v>County Durham</v>
    <v>mdp/vdpid/47291</v>
  </rv>
  <rv s="0">
    <v>536870912</v>
    <v>England</v>
    <v>280d39e8-7217-6863-6980-a8c20c211c89</v>
    <v>en-GB</v>
    <v>Map</v>
  </rv>
  <rv s="1">
    <fb>8592</fb>
    <v>8</v>
  </rv>
  <rv s="2">
    <v>1</v>
    <v>6</v>
    <v>9</v>
    <v>7</v>
    <v>0</v>
    <v>Image of North East England</v>
  </rv>
  <rv s="0">
    <v>536870912</v>
    <v>Wearside</v>
    <v>46d34ec7-ea17-6813-1a33-7d0492a2de8c</v>
    <v>en-GB</v>
    <v>Map</v>
  </rv>
  <rv s="3">
    <v>https://www.bing.com/search?q=north+east+england&amp;form=skydnc</v>
    <v>Learn more on Bing</v>
  </rv>
  <rv s="1">
    <fb>2683040</fb>
    <v>8</v>
  </rv>
  <rv s="5">
    <v>0</v>
  </rv>
  <rv s="6">
    <v>#VALUE!</v>
    <v>en-GB</v>
    <v>0098e261-8c5d-77bf-bde9-bdc8bfa0c9d8</v>
    <v>536870912</v>
    <v>1</v>
    <v>10</v>
    <v>11</v>
    <v>North East England</v>
    <v>12</v>
    <v>5</v>
    <v>Map</v>
    <v>6</v>
    <v>7</v>
    <v>9</v>
    <v>10</v>
    <v>9</v>
    <v>North East England is one of nine official regions of England at the first level of ITL for statistical purposes. It has three administrative levels below regional level: combined authorities, unitary authorities or metropolitan boroughs, and ...</v>
    <v>11</v>
    <v>12</v>
    <v>13</v>
    <v>North East England</v>
    <v>14</v>
    <v>15</v>
    <v>North East England</v>
    <v>mdp/vdpid/5470314639365505025</v>
  </rv>
  <rv s="1">
    <fb>130278</fb>
    <v>8</v>
  </rv>
  <rv s="0">
    <v>536870912</v>
    <v>London</v>
    <v>8e0ba7b6-4225-fa8a-6369-1b5294e602a5</v>
    <v>en-GB</v>
    <v>Map</v>
  </rv>
  <rv s="1">
    <fb>22063368</fb>
    <v>8</v>
  </rv>
  <rv s="1">
    <fb>22976066</fb>
    <v>8</v>
  </rv>
  <rv s="2">
    <v>2</v>
    <v>6</v>
    <v>13</v>
    <v>7</v>
    <v>0</v>
    <v>Image of England</v>
  </rv>
  <rv s="0">
    <v>805306368</v>
    <v>Charles III (Monarch)</v>
    <v>afc6f6a9-5b55-9178-3e6f-2c8b6d16ee9c</v>
    <v>en-GB</v>
    <v>Generic</v>
  </rv>
  <rv s="5">
    <v>1</v>
  </rv>
  <rv s="3">
    <v>https://www.bing.com/search?q=england&amp;form=skydnc</v>
    <v>Learn more on Bing</v>
  </rv>
  <rv s="5">
    <v>2</v>
  </rv>
  <rv s="1">
    <fb>2.4</fb>
    <v>19</v>
  </rv>
  <rv s="1">
    <fb>57106398</fb>
    <v>8</v>
  </rv>
  <rv s="5">
    <v>3</v>
  </rv>
  <rv s="7">
    <v>#VALUE!</v>
    <v>en-GB</v>
    <v>280d39e8-7217-6863-6980-a8c20c211c89</v>
    <v>536870912</v>
    <v>1</v>
    <v>16</v>
    <v>17</v>
    <v>England</v>
    <v>4</v>
    <v>5</v>
    <v>Map</v>
    <v>6</v>
    <v>18</v>
    <v>GB-ENG</v>
    <v>17</v>
    <v>18</v>
    <v>3</v>
    <v>England is a country that is part of the United Kingdom. It is located on the island of Great Britain, of which it covers about 62%, and more than 100 smaller adjacent islands. It shares a land border with Scotland to the north and another land ...</v>
    <v>19</v>
    <v>20</v>
    <v>21</v>
    <v>18</v>
    <v>23</v>
    <v>24</v>
    <v>England</v>
    <v>25</v>
    <v>26</v>
    <v>27</v>
    <v>28</v>
    <v>England</v>
    <v>mdp/vdpid/10270</v>
  </rv>
  <rv s="0">
    <v>536870912</v>
    <v>Greater London</v>
    <v>2ba8a441-178c-f2c0-26cb-a4b260b8c806</v>
    <v>en-GB</v>
    <v>Map</v>
  </rv>
  <rv s="1">
    <fb>1572</fb>
    <v>8</v>
  </rv>
  <rv s="2">
    <v>3</v>
    <v>6</v>
    <v>20</v>
    <v>7</v>
    <v>0</v>
    <v>Image of London</v>
  </rv>
  <rv s="1">
    <fb>51.507222222221998</fb>
    <v>23</v>
  </rv>
  <rv s="0">
    <v>805306368</v>
    <v>Sadiq Khan (Mayor)</v>
    <v>d7862dc2-4c03-1dc8-3412-7fe03041fdcb</v>
    <v>en-GB</v>
    <v>Generic</v>
  </rv>
  <rv s="5">
    <v>4</v>
  </rv>
  <rv s="3">
    <v>https://www.bing.com/search?q=london+england&amp;form=skydnc</v>
    <v>Learn more on Bing</v>
  </rv>
  <rv s="1">
    <fb>-0.1275</fb>
    <v>23</v>
  </rv>
  <rv s="1">
    <fb>8866180</fb>
    <v>8</v>
  </rv>
  <rv s="5">
    <v>5</v>
  </rv>
  <rv s="8">
    <v>#VALUE!</v>
    <v>en-GB</v>
    <v>8e0ba7b6-4225-fa8a-6369-1b5294e602a5</v>
    <v>536870912</v>
    <v>1</v>
    <v>21</v>
    <v>22</v>
    <v>London</v>
    <v>4</v>
    <v>5</v>
    <v>Map</v>
    <v>6</v>
    <v>7</v>
    <v>9</v>
    <v>30</v>
    <v>31</v>
    <v>9</v>
    <v>London is the capital and largest city of both England and the United Kingdom, with a population of 8,866,180 in 2022. Its wider metropolitan area is the largest in Western Europe, with a population of 14.9 million. London stands on the River ...</v>
    <v>32</v>
    <v>33</v>
    <v>35</v>
    <v>36</v>
    <v>37</v>
    <v>London</v>
    <v>38</v>
    <v>39</v>
    <v>London</v>
    <v>mdp/vdpid/5471798185326280713</v>
  </rv>
  <rv s="1">
    <fb>1569.2366</fb>
    <v>8</v>
  </rv>
  <rv s="2">
    <v>4</v>
    <v>6</v>
    <v>24</v>
    <v>7</v>
    <v>0</v>
    <v>Image of Greater London</v>
  </rv>
  <rv s="3">
    <v>https://www.bing.com/search?q=greater+london&amp;form=skydnc</v>
    <v>Learn more on Bing</v>
  </rv>
  <rv s="9">
    <v>#VALUE!</v>
    <v>en-GB</v>
    <v>2ba8a441-178c-f2c0-26cb-a4b260b8c806</v>
    <v>536870912</v>
    <v>1</v>
    <v>25</v>
    <v>26</v>
    <v>Greater London</v>
    <v>12</v>
    <v>5</v>
    <v>Map</v>
    <v>6</v>
    <v>7</v>
    <v>9</v>
    <v>41</v>
    <v>3</v>
    <v>Greater London is the administrative area of London, England, coterminous with the London region. It contains 33 local government districts: the 32 London boroughs, which form a ceremonial county also called Greater London, and the City of ...</v>
    <v>42</v>
    <v>43</v>
    <v>Greater London</v>
    <v>38</v>
    <v>39</v>
    <v>Greater London</v>
    <v>mdp/vdpid/-7989731321</v>
  </rv>
  <rv s="0">
    <v>536870912</v>
    <v>Northumberland</v>
    <v>86a3fee3-ba4c-f565-1ce4-449912831e53</v>
    <v>en-GB</v>
    <v>Map</v>
  </rv>
  <rv s="1">
    <fb>5013.8023999999996</fb>
    <v>8</v>
  </rv>
  <rv s="2">
    <v>5</v>
    <v>6</v>
    <v>27</v>
    <v>7</v>
    <v>0</v>
    <v>Image of Northumberland</v>
  </rv>
  <rv s="0">
    <v>536870912</v>
    <v>Tynedale</v>
    <v>a529f8a1-068b-df03-9ab5-ff57c0ed4baa</v>
    <v>en-GB</v>
    <v>Map</v>
  </rv>
  <rv s="3">
    <v>https://www.bing.com/search?q=northumberland&amp;form=skydnc</v>
    <v>Learn more on Bing</v>
  </rv>
  <rv s="1">
    <fb>324362</fb>
    <v>8</v>
  </rv>
  <rv s="4">
    <v>#VALUE!</v>
    <v>en-GB</v>
    <v>86a3fee3-ba4c-f565-1ce4-449912831e53</v>
    <v>536870912</v>
    <v>1</v>
    <v>28</v>
    <v>2</v>
    <v>Northumberland</v>
    <v>4</v>
    <v>5</v>
    <v>Map</v>
    <v>6</v>
    <v>7</v>
    <v>1</v>
    <v>46</v>
    <v>3</v>
    <v>Northumberland is a ceremonial county in North East England, on the border with Scotland. It is bordered by the North Sea to the east, Tyne and Wear and County Durham to the south, Cumbria to the west, and the Scottish Borders council area to ...</v>
    <v>47</v>
    <v>48</v>
    <v>49</v>
    <v>Northumberland</v>
    <v>50</v>
    <v>Northumberland</v>
    <v>mdp/vdpid/7395596</v>
  </rv>
  <rv s="0">
    <v>536870912</v>
    <v>Tyne and Wear</v>
    <v>e6055bcd-323d-5886-4074-bf5a18c78ee9</v>
    <v>en-GB</v>
    <v>Map</v>
  </rv>
  <rv s="1">
    <fb>539.96600000000001</fb>
    <v>8</v>
  </rv>
  <rv s="2">
    <v>6</v>
    <v>6</v>
    <v>29</v>
    <v>7</v>
    <v>0</v>
    <v>Image of Tyne and Wear</v>
  </rv>
  <rv s="0">
    <v>536870912</v>
    <v>Newcastle upon Tyne</v>
    <v>e1ab16e3-5050-dafb-7e90-7ceb4efd055d</v>
    <v>en-GB</v>
    <v>Map</v>
  </rv>
  <rv s="3">
    <v>https://www.bing.com/search?q=tyne+and+wear&amp;form=skydnc</v>
    <v>Learn more on Bing</v>
  </rv>
  <rv s="1">
    <fb>1141795</fb>
    <v>8</v>
  </rv>
  <rv s="4">
    <v>#VALUE!</v>
    <v>en-GB</v>
    <v>e6055bcd-323d-5886-4074-bf5a18c78ee9</v>
    <v>536870912</v>
    <v>1</v>
    <v>30</v>
    <v>2</v>
    <v>Tyne and Wear</v>
    <v>4</v>
    <v>5</v>
    <v>Map</v>
    <v>6</v>
    <v>7</v>
    <v>1</v>
    <v>53</v>
    <v>3</v>
    <v>Tyne and Wear is a ceremonial county in North East England. It borders Northumberland to the north and County Durham to the south, and the largest settlement is the city of Newcastle upon Tyne. The county is largely urbanised, with a population ...</v>
    <v>54</v>
    <v>55</v>
    <v>56</v>
    <v>Tyne and Wear</v>
    <v>57</v>
    <v>Tyne and Wear</v>
    <v>mdp/vdpid/-7989731325</v>
  </rv>
  <rv s="0">
    <v>536870912</v>
    <v>Cheshire</v>
    <v>8c31a810-6f00-3d9b-26a5-50ef39d2894c</v>
    <v>en-GB</v>
    <v>Map</v>
  </rv>
  <rv s="0">
    <v>536870912</v>
    <v>North West England</v>
    <v>1ef1c6ba-11a4-6db1-26ee-33dcf7e6e950</v>
    <v>en-GB</v>
    <v>Map</v>
  </rv>
  <rv s="1">
    <fb>2342.7698999999998</fb>
    <v>8</v>
  </rv>
  <rv s="2">
    <v>7</v>
    <v>6</v>
    <v>31</v>
    <v>7</v>
    <v>0</v>
    <v>Image of Cheshire</v>
  </rv>
  <rv s="0">
    <v>536870912</v>
    <v>Warrington</v>
    <v>4079f4c4-ee00-1666-ed95-342e8d1634e2</v>
    <v>en-GB</v>
    <v>Map</v>
  </rv>
  <rv s="3">
    <v>https://www.bing.com/search?q=cheshire+england&amp;form=skydnc</v>
    <v>Learn more on Bing</v>
  </rv>
  <rv s="1">
    <fb>1108765</fb>
    <v>8</v>
  </rv>
  <rv s="4">
    <v>#VALUE!</v>
    <v>en-GB</v>
    <v>8c31a810-6f00-3d9b-26a5-50ef39d2894c</v>
    <v>536870912</v>
    <v>1</v>
    <v>32</v>
    <v>2</v>
    <v>Cheshire</v>
    <v>4</v>
    <v>5</v>
    <v>Map</v>
    <v>6</v>
    <v>7</v>
    <v>60</v>
    <v>61</v>
    <v>3</v>
    <v>Cheshire is a ceremonial county in North West England. It is bordered by Merseyside to the north-west, Greater Manchester to the north-east, Derbyshire to the east, Staffordshire to the south-east, and Shropshire to the south; to the west it is ...</v>
    <v>62</v>
    <v>63</v>
    <v>64</v>
    <v>Cheshire</v>
    <v>65</v>
    <v>Cheshire</v>
    <v>mdp/vdpid/6823</v>
  </rv>
  <rv s="1">
    <fb>14165</fb>
    <v>8</v>
  </rv>
  <rv s="2">
    <v>8</v>
    <v>6</v>
    <v>33</v>
    <v>7</v>
    <v>0</v>
    <v>Image of North West England</v>
  </rv>
  <rv s="0">
    <v>536870912</v>
    <v>Manchester</v>
    <v>35dddbb1-7bb3-4072-bfd5-f9e6570713b0</v>
    <v>en-GB</v>
    <v>Map</v>
  </rv>
  <rv s="3">
    <v>https://www.bing.com/search?q=north+west+england&amp;form=skydnc</v>
    <v>Learn more on Bing</v>
  </rv>
  <rv s="1">
    <fb>7516113</fb>
    <v>8</v>
  </rv>
  <rv s="6">
    <v>#VALUE!</v>
    <v>en-GB</v>
    <v>1ef1c6ba-11a4-6db1-26ee-33dcf7e6e950</v>
    <v>536870912</v>
    <v>1</v>
    <v>34</v>
    <v>11</v>
    <v>North West England</v>
    <v>12</v>
    <v>5</v>
    <v>Map</v>
    <v>6</v>
    <v>7</v>
    <v>9</v>
    <v>67</v>
    <v>9</v>
    <v>North West England is one of nine official regions of England and consists of the ceremonial counties of Cheshire, Cumbria, Greater Manchester, Lancashire and Merseyside. The North West had a population of 7,417,397 in 2021. It is the ...</v>
    <v>68</v>
    <v>69</v>
    <v>70</v>
    <v>North West England</v>
    <v>71</v>
    <v>15</v>
    <v>North West England</v>
    <v>mdp/vdpid/5470539936136429569</v>
  </rv>
  <rv s="0">
    <v>536870912</v>
    <v>Cumbria</v>
    <v>a192dc6e-69b1-5d04-741f-67720ce0ebfc</v>
    <v>en-GB</v>
    <v>Map</v>
  </rv>
  <rv s="1">
    <fb>6766.5995999999996</fb>
    <v>8</v>
  </rv>
  <rv s="2">
    <v>9</v>
    <v>6</v>
    <v>35</v>
    <v>7</v>
    <v>0</v>
    <v>Image of Cumbria</v>
  </rv>
  <rv s="0">
    <v>536870912</v>
    <v>Carlisle</v>
    <v>184b6bb1-2a18-2572-e4c3-b331a8529585</v>
    <v>en-GB</v>
    <v>Map</v>
  </rv>
  <rv s="3">
    <v>https://www.bing.com/search?q=cumbria&amp;form=skydnc</v>
    <v>Learn more on Bing</v>
  </rv>
  <rv s="1">
    <fb>503033</fb>
    <v>8</v>
  </rv>
  <rv s="4">
    <v>#VALUE!</v>
    <v>en-GB</v>
    <v>a192dc6e-69b1-5d04-741f-67720ce0ebfc</v>
    <v>536870912</v>
    <v>1</v>
    <v>36</v>
    <v>2</v>
    <v>Cumbria</v>
    <v>4</v>
    <v>5</v>
    <v>Map</v>
    <v>6</v>
    <v>7</v>
    <v>60</v>
    <v>74</v>
    <v>3</v>
    <v>Cumbria is a ceremonial county in North West England. It borders the Scottish council areas of Dumfries and Galloway and Scottish Borders to the north, Northumberland and County Durham to the east, North Yorkshire to the south-east, Lancashire ...</v>
    <v>75</v>
    <v>76</v>
    <v>77</v>
    <v>Cumbria</v>
    <v>78</v>
    <v>Cumbria</v>
    <v>mdp/vdpid/41985</v>
  </rv>
  <rv s="0">
    <v>536870912</v>
    <v>Greater Manchester</v>
    <v>cf7dfe28-9b1d-10b4-f50e-2c1b6453bab7</v>
    <v>en-GB</v>
    <v>Map</v>
  </rv>
  <rv s="1">
    <fb>1275.9820999999999</fb>
    <v>8</v>
  </rv>
  <rv s="2">
    <v>10</v>
    <v>6</v>
    <v>37</v>
    <v>7</v>
    <v>0</v>
    <v>Image of Greater Manchester</v>
  </rv>
  <rv s="0">
    <v>536870912</v>
    <v>Bolton</v>
    <v>f94467fe-da12-4c24-4d1c-8e804cd38812</v>
    <v>en-GB</v>
    <v>Map</v>
  </rv>
  <rv s="3">
    <v>https://www.bing.com/search?q=greater+manchester&amp;form=skydnc</v>
    <v>Learn more on Bing</v>
  </rv>
  <rv s="1">
    <fb>2911744</fb>
    <v>8</v>
  </rv>
  <rv s="4">
    <v>#VALUE!</v>
    <v>en-GB</v>
    <v>cf7dfe28-9b1d-10b4-f50e-2c1b6453bab7</v>
    <v>536870912</v>
    <v>1</v>
    <v>38</v>
    <v>2</v>
    <v>Greater Manchester</v>
    <v>4</v>
    <v>5</v>
    <v>Map</v>
    <v>6</v>
    <v>7</v>
    <v>60</v>
    <v>81</v>
    <v>3</v>
    <v>Greater Manchester is a ceremonial county in North West England. It borders Lancashire to the north, Derbyshire and West Yorkshire to the east, Cheshire to the south, and Merseyside to the west. Its largest settlement is the city of Manchester.</v>
    <v>82</v>
    <v>83</v>
    <v>84</v>
    <v>Greater Manchester</v>
    <v>85</v>
    <v>Greater Manchester</v>
    <v>mdp/vdpid/-7989731424</v>
  </rv>
  <rv s="0">
    <v>536870912</v>
    <v>Lancashire</v>
    <v>d2ddd91b-d3db-c97c-d4e1-b66d033659fa</v>
    <v>en-GB</v>
    <v>Map</v>
  </rv>
  <rv s="1">
    <fb>3075.1277</fb>
    <v>8</v>
  </rv>
  <rv s="2">
    <v>11</v>
    <v>6</v>
    <v>39</v>
    <v>7</v>
    <v>0</v>
    <v>Image of Lancashire</v>
  </rv>
  <rv s="0">
    <v>536870912</v>
    <v>Preston, Lancashire</v>
    <v>91c620b3-1522-0ebd-63b2-4a7e645a1fde</v>
    <v>en-GB</v>
    <v>Map</v>
  </rv>
  <rv s="3">
    <v>https://www.bing.com/search?q=lancashire&amp;form=skydnc</v>
    <v>Learn more on Bing</v>
  </rv>
  <rv s="1">
    <fb>1253154</fb>
    <v>8</v>
  </rv>
  <rv s="4">
    <v>#VALUE!</v>
    <v>en-GB</v>
    <v>d2ddd91b-d3db-c97c-d4e1-b66d033659fa</v>
    <v>536870912</v>
    <v>1</v>
    <v>40</v>
    <v>2</v>
    <v>Lancashire</v>
    <v>4</v>
    <v>5</v>
    <v>Map</v>
    <v>6</v>
    <v>7</v>
    <v>60</v>
    <v>88</v>
    <v>3</v>
    <v>Lancashire is a ceremonial county in North West England. It is bordered by Cumbria to the north, North Yorkshire and West Yorkshire to the east, Greater Manchester and Merseyside to the south, and the Irish Sea to the west. The largest ...</v>
    <v>89</v>
    <v>90</v>
    <v>91</v>
    <v>Lancashire</v>
    <v>92</v>
    <v>Lancashire</v>
    <v>mdp/vdpid/18005</v>
  </rv>
  <rv s="0">
    <v>536870912</v>
    <v>Merseyside</v>
    <v>8e04c30f-763f-780e-c01f-ccd70d51e4f7</v>
    <v>en-GB</v>
    <v>Map</v>
  </rv>
  <rv s="1">
    <fb>646.73199999999997</fb>
    <v>8</v>
  </rv>
  <rv s="2">
    <v>12</v>
    <v>6</v>
    <v>41</v>
    <v>7</v>
    <v>0</v>
    <v>Image of Merseyside</v>
  </rv>
  <rv s="0">
    <v>536870912</v>
    <v>Liverpool</v>
    <v>a5642e81-20ab-a561-17cc-52a63926b210</v>
    <v>en-GB</v>
    <v>Map</v>
  </rv>
  <rv s="3">
    <v>https://www.bing.com/search?q=merseyside&amp;form=skydnc</v>
    <v>Learn more on Bing</v>
  </rv>
  <rv s="1">
    <fb>1442081</fb>
    <v>8</v>
  </rv>
  <rv s="4">
    <v>#VALUE!</v>
    <v>en-GB</v>
    <v>8e04c30f-763f-780e-c01f-ccd70d51e4f7</v>
    <v>536870912</v>
    <v>1</v>
    <v>42</v>
    <v>2</v>
    <v>Merseyside</v>
    <v>4</v>
    <v>5</v>
    <v>Map</v>
    <v>6</v>
    <v>7</v>
    <v>60</v>
    <v>95</v>
    <v>3</v>
    <v>Merseyside is a ceremonial and metropolitan county in North West England. It borders Lancashire to the north, Greater Manchester to the east, Cheshire to the south, the Welsh county of Flintshire across the Dee Estuary to the southwest, and the ...</v>
    <v>96</v>
    <v>97</v>
    <v>98</v>
    <v>Merseyside</v>
    <v>99</v>
    <v>Merseyside</v>
    <v>mdp/vdpid/-7989731425</v>
  </rv>
  <rv s="0">
    <v>536870912</v>
    <v>East Riding of Yorkshire</v>
    <v>70b0f95a-bf9f-81d6-84fc-ae7adee3ea1d</v>
    <v>en-GB</v>
    <v>Map</v>
  </rv>
  <rv s="0">
    <v>536870912</v>
    <v>Yorkshire and the Humber</v>
    <v>58f4dae0-1ff8-317c-14f7-0fd45e6c65c0</v>
    <v>en-GB</v>
    <v>Map</v>
  </rv>
  <rv s="1">
    <fb>2476.7714999999998</fb>
    <v>8</v>
  </rv>
  <rv s="2">
    <v>13</v>
    <v>6</v>
    <v>43</v>
    <v>7</v>
    <v>0</v>
    <v>Image of East Riding of Yorkshire</v>
  </rv>
  <rv s="0">
    <v>536870912</v>
    <v>Kingston upon Hull</v>
    <v>c2d2e2f2-1587-bacd-a08a-017a722bf4f3</v>
    <v>en-GB</v>
    <v>Map</v>
  </rv>
  <rv s="3">
    <v>https://www.bing.com/search?q=east+riding+of+yorkshire&amp;form=skydnc</v>
    <v>Learn more on Bing</v>
  </rv>
  <rv s="1">
    <fb>615161</fb>
    <v>8</v>
  </rv>
  <rv s="5">
    <v>6</v>
  </rv>
  <rv s="6">
    <v>#VALUE!</v>
    <v>en-GB</v>
    <v>70b0f95a-bf9f-81d6-84fc-ae7adee3ea1d</v>
    <v>536870912</v>
    <v>1</v>
    <v>44</v>
    <v>11</v>
    <v>East Riding of Yorkshire</v>
    <v>12</v>
    <v>5</v>
    <v>Map</v>
    <v>6</v>
    <v>7</v>
    <v>102</v>
    <v>103</v>
    <v>3</v>
    <v>The East Riding of Yorkshire, often abbreviated to the East Riding or East Yorkshire, is a ceremonial county in the Yorkshire and the Humber region of England. It borders North Yorkshire to the north and west, South Yorkshire to the south-west, ...</v>
    <v>104</v>
    <v>105</v>
    <v>106</v>
    <v>East Riding of Yorkshire</v>
    <v>107</v>
    <v>108</v>
    <v>East Riding of Yorkshire</v>
    <v>mdp/vdpid/10106811</v>
  </rv>
  <rv s="1">
    <fb>15420</fb>
    <v>8</v>
  </rv>
  <rv s="2">
    <v>14</v>
    <v>6</v>
    <v>45</v>
    <v>7</v>
    <v>0</v>
    <v>Image of Yorkshire and the Humber</v>
  </rv>
  <rv s="0">
    <v>536870912</v>
    <v>Leeds</v>
    <v>fa8e6ef4-3110-5ac5-33d2-ad0fed512eb8</v>
    <v>en-GB</v>
    <v>Map</v>
  </rv>
  <rv s="3">
    <v>https://www.bing.com/search?q=yorkshire+and+the+humber&amp;form=skydnc</v>
    <v>Learn more on Bing</v>
  </rv>
  <rv s="1">
    <fb>5541262</fb>
    <v>8</v>
  </rv>
  <rv s="6">
    <v>#VALUE!</v>
    <v>en-GB</v>
    <v>58f4dae0-1ff8-317c-14f7-0fd45e6c65c0</v>
    <v>536870912</v>
    <v>1</v>
    <v>46</v>
    <v>11</v>
    <v>Yorkshire and the Humber</v>
    <v>12</v>
    <v>5</v>
    <v>Map</v>
    <v>6</v>
    <v>7</v>
    <v>9</v>
    <v>110</v>
    <v>9</v>
    <v>Yorkshire and the Humber is one of the nine official regions of England at the first level of ITL for statistical purposes. It is one of the three regions covering Northern England, alongside the North West England and North East England ...</v>
    <v>111</v>
    <v>112</v>
    <v>113</v>
    <v>Yorkshire and the Humber</v>
    <v>114</v>
    <v>15</v>
    <v>Yorkshire and the Humber</v>
    <v>mdp/vdpid/5470701804914212866</v>
  </rv>
  <rv s="0">
    <v>536870912</v>
    <v>North Yorkshire</v>
    <v>fb1d8fdd-e4d5-f9a0-5f8c-1a03f3c7dad4</v>
    <v>en-GB</v>
    <v>Map</v>
  </rv>
  <rv s="1">
    <fb>8654.3714999999993</fb>
    <v>8</v>
  </rv>
  <rv s="2">
    <v>15</v>
    <v>6</v>
    <v>47</v>
    <v>7</v>
    <v>0</v>
    <v>Image of North Yorkshire</v>
  </rv>
  <rv s="0">
    <v>536870912</v>
    <v>Middlesbrough</v>
    <v>8b36aad5-43a9-73f0-207c-ad3765927011</v>
    <v>en-GB</v>
    <v>Map</v>
  </rv>
  <rv s="3">
    <v>https://www.bing.com/search?q=north+yorkshire&amp;form=skydnc</v>
    <v>Learn more on Bing</v>
  </rv>
  <rv s="1">
    <fb>1172860</fb>
    <v>8</v>
  </rv>
  <rv s="4">
    <v>#VALUE!</v>
    <v>en-GB</v>
    <v>fb1d8fdd-e4d5-f9a0-5f8c-1a03f3c7dad4</v>
    <v>536870912</v>
    <v>1</v>
    <v>48</v>
    <v>2</v>
    <v>North Yorkshire</v>
    <v>4</v>
    <v>5</v>
    <v>Map</v>
    <v>6</v>
    <v>7</v>
    <v>1</v>
    <v>117</v>
    <v>3</v>
    <v>North Yorkshire is a ceremonial county in the Yorkshire and the Humber and North East regions of England. It borders County Durham to the north, the North Sea to the east, the East Riding of Yorkshire to the south-east, South Yorkshire to the ...</v>
    <v>118</v>
    <v>119</v>
    <v>120</v>
    <v>North Yorkshire</v>
    <v>121</v>
    <v>North Yorkshire</v>
    <v>mdp/vdpid/23717</v>
  </rv>
  <rv s="0">
    <v>536870912</v>
    <v>South Yorkshire</v>
    <v>3d4132bc-fe70-d01b-c30c-a13eeb6b0cb4</v>
    <v>en-GB</v>
    <v>Map</v>
  </rv>
  <rv s="1">
    <fb>1551.5641000000001</fb>
    <v>8</v>
  </rv>
  <rv s="2">
    <v>16</v>
    <v>6</v>
    <v>49</v>
    <v>7</v>
    <v>0</v>
    <v>Image of South Yorkshire</v>
  </rv>
  <rv s="3">
    <v>https://www.bing.com/search?q=south+yorkshire&amp;form=skydnc</v>
    <v>Learn more on Bing</v>
  </rv>
  <rv s="1">
    <fb>1392105</fb>
    <v>8</v>
  </rv>
  <rv s="10">
    <v>#VALUE!</v>
    <v>en-GB</v>
    <v>3d4132bc-fe70-d01b-c30c-a13eeb6b0cb4</v>
    <v>536870912</v>
    <v>1</v>
    <v>50</v>
    <v>51</v>
    <v>South Yorkshire</v>
    <v>4</v>
    <v>5</v>
    <v>Map</v>
    <v>6</v>
    <v>7</v>
    <v>102</v>
    <v>124</v>
    <v>3</v>
    <v>South Yorkshire is a ceremonial county in the Yorkshire and the Humber region of England. It borders North Yorkshire and West Yorkshire to the north, the East Riding of Yorkshire to the north-east, Lincolnshire to the east, Nottinghamshire to ...</v>
    <v>125</v>
    <v>126</v>
    <v>South Yorkshire</v>
    <v>127</v>
    <v>South Yorkshire</v>
    <v>mdp/vdpid/-7989731257</v>
  </rv>
  <rv s="0">
    <v>536870912</v>
    <v>West Yorkshire</v>
    <v>50d735db-627f-b923-b98b-bd7deb2bee8a</v>
    <v>en-GB</v>
    <v>Map</v>
  </rv>
  <rv s="1">
    <fb>2029.2584999999999</fb>
    <v>8</v>
  </rv>
  <rv s="2">
    <v>17</v>
    <v>6</v>
    <v>52</v>
    <v>7</v>
    <v>0</v>
    <v>Image of West Yorkshire</v>
  </rv>
  <rv s="0">
    <v>536870912</v>
    <v>City of Wakefield</v>
    <v>fda1d0a0-3c3d-b6d2-4e49-217176b79940</v>
    <v>en-GB</v>
    <v>Map</v>
  </rv>
  <rv s="3">
    <v>https://www.bing.com/search?q=west+yorkshire&amp;form=skydnc</v>
    <v>Learn more on Bing</v>
  </rv>
  <rv s="1">
    <fb>2378148</fb>
    <v>8</v>
  </rv>
  <rv s="4">
    <v>#VALUE!</v>
    <v>en-GB</v>
    <v>50d735db-627f-b923-b98b-bd7deb2bee8a</v>
    <v>536870912</v>
    <v>1</v>
    <v>53</v>
    <v>2</v>
    <v>West Yorkshire</v>
    <v>4</v>
    <v>5</v>
    <v>Map</v>
    <v>6</v>
    <v>7</v>
    <v>102</v>
    <v>130</v>
    <v>3</v>
    <v>West Yorkshire is a metropolitan and ceremonial county in the Yorkshire and the Humber region of England. It borders North Yorkshire to the north and east, South Yorkshire and Derbyshire to the south, Greater Manchester to the south-west, and ...</v>
    <v>131</v>
    <v>132</v>
    <v>133</v>
    <v>West Yorkshire</v>
    <v>134</v>
    <v>West Yorkshire</v>
    <v>mdp/vdpid/-7989731323</v>
  </rv>
  <rv s="0">
    <v>536870912</v>
    <v>Derbyshire</v>
    <v>a3be3ce0-6a5c-7632-5ef1-6034834ffe0e</v>
    <v>en-GB</v>
    <v>Map</v>
  </rv>
  <rv s="0">
    <v>536870912</v>
    <v>East Midlands</v>
    <v>00bd18eb-2cc8-a881-7d0d-6a4bc0eaf5bc</v>
    <v>en-GB</v>
    <v>Map</v>
  </rv>
  <rv s="1">
    <fb>2624.7887999999998</fb>
    <v>8</v>
  </rv>
  <rv s="2">
    <v>18</v>
    <v>6</v>
    <v>54</v>
    <v>7</v>
    <v>0</v>
    <v>Image of Derbyshire</v>
  </rv>
  <rv s="0">
    <v>536870912</v>
    <v>Derby</v>
    <v>137d5451-9100-4ac6-b03e-fbc72ac322f4</v>
    <v>en-GB</v>
    <v>Map</v>
  </rv>
  <rv s="3">
    <v>https://www.bing.com/search?q=derbyshire&amp;form=skydnc</v>
    <v>Learn more on Bing</v>
  </rv>
  <rv s="1">
    <fb>1066954</fb>
    <v>8</v>
  </rv>
  <rv s="4">
    <v>#VALUE!</v>
    <v>en-GB</v>
    <v>a3be3ce0-6a5c-7632-5ef1-6034834ffe0e</v>
    <v>536870912</v>
    <v>1</v>
    <v>56</v>
    <v>2</v>
    <v>Derbyshire</v>
    <v>4</v>
    <v>5</v>
    <v>Map</v>
    <v>6</v>
    <v>7</v>
    <v>137</v>
    <v>138</v>
    <v>3</v>
    <v>Derbyshire is a ceremonial county in the East Midlands of England. It borders Greater Manchester, West Yorkshire, and South Yorkshire to the north, Nottinghamshire to the east, Leicestershire to the south-east, Staffordshire to the south and ...</v>
    <v>139</v>
    <v>140</v>
    <v>141</v>
    <v>Derbyshire</v>
    <v>142</v>
    <v>Derbyshire</v>
    <v>mdp/vdpid/8931</v>
  </rv>
  <rv s="1">
    <fb>15810.9398</fb>
    <v>8</v>
  </rv>
  <rv s="2">
    <v>19</v>
    <v>6</v>
    <v>57</v>
    <v>7</v>
    <v>0</v>
    <v>Image of East Midlands</v>
  </rv>
  <rv s="0">
    <v>536870912</v>
    <v>Leicester</v>
    <v>88af3d23-ab3c-0468-1391-254a59804943</v>
    <v>en-GB</v>
    <v>Map</v>
  </rv>
  <rv s="3">
    <v>https://www.bing.com/search?q=east+midlands&amp;form=skydnc</v>
    <v>Learn more on Bing</v>
  </rv>
  <rv s="1">
    <fb>4934939</fb>
    <v>8</v>
  </rv>
  <rv s="6">
    <v>#VALUE!</v>
    <v>en-GB</v>
    <v>00bd18eb-2cc8-a881-7d0d-6a4bc0eaf5bc</v>
    <v>536870912</v>
    <v>1</v>
    <v>58</v>
    <v>11</v>
    <v>East Midlands</v>
    <v>12</v>
    <v>5</v>
    <v>Map</v>
    <v>6</v>
    <v>7</v>
    <v>9</v>
    <v>144</v>
    <v>9</v>
    <v>The East Midlands is one of nine official regions of England. It comprises the eastern half of the area traditionally known as the Midlands. It consists of Derbyshire, Leicestershire, Lincolnshire, Northamptonshire, Nottinghamshire, and Rutland. ...</v>
    <v>145</v>
    <v>146</v>
    <v>147</v>
    <v>East Midlands</v>
    <v>148</v>
    <v>15</v>
    <v>East Midlands</v>
    <v>mdp/vdpid/5471481633552990209</v>
  </rv>
  <rv s="0">
    <v>536870912</v>
    <v>Leicestershire</v>
    <v>4b2d786f-4d40-dd9a-2c29-31c1db8a6dd3</v>
    <v>en-GB</v>
    <v>Map</v>
  </rv>
  <rv s="1">
    <fb>2156.2339000000002</fb>
    <v>8</v>
  </rv>
  <rv s="2">
    <v>20</v>
    <v>6</v>
    <v>59</v>
    <v>7</v>
    <v>0</v>
    <v>Image of Leicestershire</v>
  </rv>
  <rv s="3">
    <v>https://www.bing.com/search?q=leicestershire&amp;form=skydnc</v>
    <v>Learn more on Bing</v>
  </rv>
  <rv s="1">
    <fb>722155</fb>
    <v>8</v>
  </rv>
  <rv s="4">
    <v>#VALUE!</v>
    <v>en-GB</v>
    <v>4b2d786f-4d40-dd9a-2c29-31c1db8a6dd3</v>
    <v>536870912</v>
    <v>1</v>
    <v>60</v>
    <v>2</v>
    <v>Leicestershire</v>
    <v>4</v>
    <v>5</v>
    <v>Map</v>
    <v>6</v>
    <v>7</v>
    <v>137</v>
    <v>151</v>
    <v>3</v>
    <v>Leicestershire is a ceremonial county in the East Midlands of England. It is bordered by Derbyshire, Nottinghamshire and Lincolnshire to the north, Rutland to the east, Northamptonshire to the south-east, Warwickshire to the south-west, and ...</v>
    <v>152</v>
    <v>146</v>
    <v>153</v>
    <v>Leicestershire</v>
    <v>154</v>
    <v>Leicestershire</v>
    <v>mdp/vdpid/18362</v>
  </rv>
  <rv s="0">
    <v>536870912</v>
    <v>Lincolnshire</v>
    <v>1b1b62b6-be46-b598-310b-b10fe8c992b8</v>
    <v>en-GB</v>
    <v>Map</v>
  </rv>
  <rv s="1">
    <fb>6975.4462999999996</fb>
    <v>8</v>
  </rv>
  <rv s="2">
    <v>21</v>
    <v>6</v>
    <v>61</v>
    <v>7</v>
    <v>0</v>
    <v>Image of Lincolnshire</v>
  </rv>
  <rv s="0">
    <v>536870912</v>
    <v>Grimsby</v>
    <v>2e440078-c633-2c83-4eae-9a551c252927</v>
    <v>en-GB</v>
    <v>Map</v>
  </rv>
  <rv s="3">
    <v>https://www.bing.com/search?q=lincolnshire&amp;form=skydnc</v>
    <v>Learn more on Bing</v>
  </rv>
  <rv s="1">
    <fb>1103320</fb>
    <v>8</v>
  </rv>
  <rv s="4">
    <v>#VALUE!</v>
    <v>en-GB</v>
    <v>1b1b62b6-be46-b598-310b-b10fe8c992b8</v>
    <v>536870912</v>
    <v>1</v>
    <v>62</v>
    <v>2</v>
    <v>Lincolnshire</v>
    <v>4</v>
    <v>5</v>
    <v>Map</v>
    <v>6</v>
    <v>7</v>
    <v>137</v>
    <v>157</v>
    <v>3</v>
    <v>Lincolnshire, abbreviated Lincs, is a ceremonial county in the East Midlands and Yorkshire and the Humber regions of England. It is bordered by the East Riding of Yorkshire across the Humber estuary to the north, the North Sea to the east, ...</v>
    <v>158</v>
    <v>159</v>
    <v>160</v>
    <v>Lincolnshire</v>
    <v>161</v>
    <v>Lincolnshire</v>
    <v>mdp/vdpid/18750</v>
  </rv>
  <rv s="0">
    <v>536870912</v>
    <v>Northamptonshire</v>
    <v>6b5ff743-48aa-7f30-4bfe-97eeede8e6fa</v>
    <v>en-GB</v>
    <v>Map</v>
  </rv>
  <rv s="1">
    <fb>2364.0050999999999</fb>
    <v>8</v>
  </rv>
  <rv s="2">
    <v>22</v>
    <v>6</v>
    <v>63</v>
    <v>7</v>
    <v>0</v>
    <v>Image of Northamptonshire</v>
  </rv>
  <rv s="0">
    <v>536870912</v>
    <v>Kettering</v>
    <v>09ba5c67-821b-589a-2299-ca4e7c0fa11f</v>
    <v>en-GB</v>
    <v>Map</v>
  </rv>
  <rv s="3">
    <v>https://www.bing.com/search?q=northamptonshire&amp;form=skydnc</v>
    <v>Learn more on Bing</v>
  </rv>
  <rv s="1">
    <fb>792421</fb>
    <v>8</v>
  </rv>
  <rv s="4">
    <v>#VALUE!</v>
    <v>en-GB</v>
    <v>6b5ff743-48aa-7f30-4bfe-97eeede8e6fa</v>
    <v>536870912</v>
    <v>1</v>
    <v>64</v>
    <v>2</v>
    <v>Northamptonshire</v>
    <v>4</v>
    <v>5</v>
    <v>Map</v>
    <v>6</v>
    <v>7</v>
    <v>137</v>
    <v>164</v>
    <v>3</v>
    <v>Northamptonshire is a ceremonial county in the East Midlands of England. It is bordered by Leicestershire, Rutland and Lincolnshire to the north, Cambridgeshire to the east, Bedfordshire, Buckinghamshire and Oxfordshire to the south and ...</v>
    <v>165</v>
    <v>166</v>
    <v>167</v>
    <v>Northamptonshire</v>
    <v>168</v>
    <v>Northamptonshire</v>
    <v>mdp/vdpid/23726</v>
  </rv>
  <rv s="0">
    <v>536870912</v>
    <v>Nottinghamshire</v>
    <v>474ecb67-f819-ecef-a259-d24741044ebd</v>
    <v>en-GB</v>
    <v>Map</v>
  </rv>
  <rv s="1">
    <fb>2159.3253</fb>
    <v>8</v>
  </rv>
  <rv s="2">
    <v>23</v>
    <v>6</v>
    <v>65</v>
    <v>7</v>
    <v>0</v>
    <v>Image of Nottinghamshire</v>
  </rv>
  <rv s="0">
    <v>536870912</v>
    <v>Nottingham</v>
    <v>fd1f499f-6103-6a87-cddd-2086efabf88f</v>
    <v>en-GB</v>
    <v>Map</v>
  </rv>
  <rv s="3">
    <v>https://www.bing.com/search?q=nottinghamshire&amp;form=skydnc</v>
    <v>Learn more on Bing</v>
  </rv>
  <rv s="1">
    <fb>834822</fb>
    <v>8</v>
  </rv>
  <rv s="4">
    <v>#VALUE!</v>
    <v>en-GB</v>
    <v>474ecb67-f819-ecef-a259-d24741044ebd</v>
    <v>536870912</v>
    <v>1</v>
    <v>66</v>
    <v>2</v>
    <v>Nottinghamshire</v>
    <v>4</v>
    <v>5</v>
    <v>Map</v>
    <v>6</v>
    <v>7</v>
    <v>137</v>
    <v>171</v>
    <v>3</v>
    <v>Nottinghamshire is a ceremonial county in the East Midlands of England. The county is bordered by South Yorkshire to the north-west, Lincolnshire to the east, Leicestershire to the south, and Derbyshire to the west. The largest settlement is the ...</v>
    <v>172</v>
    <v>173</v>
    <v>174</v>
    <v>Nottinghamshire</v>
    <v>175</v>
    <v>Nottinghamshire</v>
    <v>mdp/vdpid/23820</v>
  </rv>
  <rv s="0">
    <v>536870912</v>
    <v>Rutland</v>
    <v>39bb7744-90c5-e3fa-c4f7-7e89bf42f3a9</v>
    <v>en-GB</v>
    <v>Map</v>
  </rv>
  <rv s="1">
    <fb>381.8313</fb>
    <v>8</v>
  </rv>
  <rv s="2">
    <v>24</v>
    <v>6</v>
    <v>67</v>
    <v>7</v>
    <v>0</v>
    <v>Image of Rutland</v>
  </rv>
  <rv s="0">
    <v>536870912</v>
    <v>Oakham</v>
    <v>b931280a-6dae-b6d7-8581-e7dafc8f2cf4</v>
    <v>en-GB</v>
    <v>Map</v>
  </rv>
  <rv s="3">
    <v>https://www.bing.com/search?q=rutland+england&amp;form=skydnc</v>
    <v>Learn more on Bing</v>
  </rv>
  <rv s="1">
    <fb>41151</fb>
    <v>8</v>
  </rv>
  <rv s="4">
    <v>#VALUE!</v>
    <v>en-GB</v>
    <v>39bb7744-90c5-e3fa-c4f7-7e89bf42f3a9</v>
    <v>536870912</v>
    <v>1</v>
    <v>69</v>
    <v>2</v>
    <v>Rutland</v>
    <v>4</v>
    <v>5</v>
    <v>Map</v>
    <v>6</v>
    <v>7</v>
    <v>137</v>
    <v>178</v>
    <v>3</v>
    <v>Rutland is a ceremonial county in the East Midlands of England. It borders Leicestershire to the north and west, Lincolnshire to the north-east, and Northamptonshire to the south-west. Oakham is the largest town and county town.</v>
    <v>179</v>
    <v>180</v>
    <v>181</v>
    <v>Rutland</v>
    <v>182</v>
    <v>Rutland</v>
    <v>mdp/vdpid/10107908</v>
  </rv>
  <rv s="0">
    <v>536870912</v>
    <v>Herefordshire</v>
    <v>f586d43a-d582-5c49-952e-b296001cdbe1</v>
    <v>en-GB</v>
    <v>Map</v>
  </rv>
  <rv s="0">
    <v>536870912</v>
    <v>West Midlands</v>
    <v>ebf29d74-994b-4ba6-bb68-c59c3dffec18</v>
    <v>en-GB</v>
    <v>Map</v>
  </rv>
  <rv s="1">
    <fb>2179.7094000000002</fb>
    <v>8</v>
  </rv>
  <rv s="2">
    <v>25</v>
    <v>6</v>
    <v>70</v>
    <v>7</v>
    <v>0</v>
    <v>Image of Herefordshire</v>
  </rv>
  <rv s="0">
    <v>536870912</v>
    <v>Ross-on-Wye</v>
    <v>4fc119a8-65fb-f2f6-2268-9b3882db7350</v>
    <v>en-GB</v>
    <v>Map</v>
  </rv>
  <rv s="3">
    <v>https://www.bing.com/search?q=herefordshire&amp;form=skydnc</v>
    <v>Learn more on Bing</v>
  </rv>
  <rv s="1">
    <fb>188719</fb>
    <v>8</v>
  </rv>
  <rv s="4">
    <v>#VALUE!</v>
    <v>en-GB</v>
    <v>f586d43a-d582-5c49-952e-b296001cdbe1</v>
    <v>536870912</v>
    <v>1</v>
    <v>71</v>
    <v>2</v>
    <v>Herefordshire</v>
    <v>4</v>
    <v>5</v>
    <v>Map</v>
    <v>6</v>
    <v>7</v>
    <v>185</v>
    <v>186</v>
    <v>3</v>
    <v>Herefordshire is a ceremonial county in the West Midlands of England, bordered by Shropshire to the north, Worcestershire to the east, Gloucestershire to the south-east, and the Welsh counties of Monmouthshire and Powys to the west. The city of ...</v>
    <v>187</v>
    <v>188</v>
    <v>189</v>
    <v>Herefordshire</v>
    <v>190</v>
    <v>Herefordshire</v>
    <v>mdp/vdpid/10209622</v>
  </rv>
  <rv s="1">
    <fb>13004</fb>
    <v>8</v>
  </rv>
  <rv s="2">
    <v>26</v>
    <v>6</v>
    <v>72</v>
    <v>7</v>
    <v>0</v>
    <v>Image of West Midlands</v>
  </rv>
  <rv s="0">
    <v>536870912</v>
    <v>Birmingham</v>
    <v>aaac0a14-911d-49c8-ac97-51d9f9100ad7</v>
    <v>en-GB</v>
    <v>Map</v>
  </rv>
  <rv s="3">
    <v>https://www.bing.com/search?q=west+midlands+england&amp;form=skydnc</v>
    <v>Learn more on Bing</v>
  </rv>
  <rv s="1">
    <fb>6021653</fb>
    <v>8</v>
  </rv>
  <rv s="6">
    <v>#VALUE!</v>
    <v>en-GB</v>
    <v>ebf29d74-994b-4ba6-bb68-c59c3dffec18</v>
    <v>536870912</v>
    <v>1</v>
    <v>73</v>
    <v>11</v>
    <v>West Midlands</v>
    <v>12</v>
    <v>5</v>
    <v>Map</v>
    <v>6</v>
    <v>7</v>
    <v>9</v>
    <v>192</v>
    <v>9</v>
    <v>The West Midlands is one of nine official regions of England at the first level of International Territorial Level for statistical purposes. It covers the western half of the area known traditionally as the Midlands. The region consists of the ...</v>
    <v>193</v>
    <v>194</v>
    <v>195</v>
    <v>West Midlands</v>
    <v>196</v>
    <v>15</v>
    <v>West Midlands</v>
    <v>mdp/vdpid/5471396013296058369</v>
  </rv>
  <rv s="0">
    <v>536870912</v>
    <v>Shropshire</v>
    <v>620367d1-f8ad-2237-2ba3-9bd995d6cb3e</v>
    <v>en-GB</v>
    <v>Map</v>
  </rv>
  <rv s="1">
    <fb>3487.5893999999998</fb>
    <v>8</v>
  </rv>
  <rv s="2">
    <v>27</v>
    <v>6</v>
    <v>74</v>
    <v>7</v>
    <v>0</v>
    <v>Image of Shropshire</v>
  </rv>
  <rv s="0">
    <v>536870912</v>
    <v>Telford</v>
    <v>dbdf7b37-58f3-5bd3-439b-f9499f31bb64</v>
    <v>en-GB</v>
    <v>Map</v>
  </rv>
  <rv s="3">
    <v>https://www.bing.com/search?q=shropshire&amp;form=skydnc</v>
    <v>Learn more on Bing</v>
  </rv>
  <rv s="1">
    <fb>516049</fb>
    <v>8</v>
  </rv>
  <rv s="4">
    <v>#VALUE!</v>
    <v>en-GB</v>
    <v>620367d1-f8ad-2237-2ba3-9bd995d6cb3e</v>
    <v>536870912</v>
    <v>1</v>
    <v>75</v>
    <v>2</v>
    <v>Shropshire</v>
    <v>4</v>
    <v>5</v>
    <v>Map</v>
    <v>6</v>
    <v>7</v>
    <v>185</v>
    <v>199</v>
    <v>3</v>
    <v>Shropshire is a ceremonial county in the West Midlands of England, on the border with Wales. It is bordered by Cheshire to the north-east, Staffordshire to the east, Worcestershire to the south-east, Herefordshire to the south, and the Welsh ...</v>
    <v>200</v>
    <v>201</v>
    <v>202</v>
    <v>Shropshire</v>
    <v>203</v>
    <v>Shropshire</v>
    <v>mdp/vdpid/29042</v>
  </rv>
  <rv s="0">
    <v>536870912</v>
    <v>Staffordshire</v>
    <v>8af62e75-98e5-6987-9d37-3061b70d0365</v>
    <v>en-GB</v>
    <v>Map</v>
  </rv>
  <rv s="1">
    <fb>2713.7352000000001</fb>
    <v>8</v>
  </rv>
  <rv s="2">
    <v>28</v>
    <v>6</v>
    <v>76</v>
    <v>7</v>
    <v>0</v>
    <v>Image of Staffordshire</v>
  </rv>
  <rv s="0">
    <v>536870912</v>
    <v>Newcastle-under-Lyme</v>
    <v>1777aca8-e438-349f-7f7a-540ac2294984</v>
    <v>en-GB</v>
    <v>Map</v>
  </rv>
  <rv s="3">
    <v>https://www.bing.com/search?q=staffordshire&amp;form=skydnc</v>
    <v>Learn more on Bing</v>
  </rv>
  <rv s="1">
    <fb>1146249</fb>
    <v>8</v>
  </rv>
  <rv s="4">
    <v>#VALUE!</v>
    <v>en-GB</v>
    <v>8af62e75-98e5-6987-9d37-3061b70d0365</v>
    <v>536870912</v>
    <v>1</v>
    <v>77</v>
    <v>2</v>
    <v>Staffordshire</v>
    <v>4</v>
    <v>5</v>
    <v>Map</v>
    <v>6</v>
    <v>7</v>
    <v>185</v>
    <v>206</v>
    <v>3</v>
    <v>Staffordshire is a landlocked ceremonial county in the West Midlands of England. It borders Cheshire to the northwest, Derbyshire and Leicestershire to the east, Warwickshire to the southeast, the West Midlands county and Worcestershire to the ...</v>
    <v>207</v>
    <v>208</v>
    <v>209</v>
    <v>Staffordshire</v>
    <v>210</v>
    <v>Staffordshire</v>
    <v>mdp/vdpid/31721</v>
  </rv>
  <rv s="0">
    <v>536870912</v>
    <v>Warwickshire</v>
    <v>f1173647-228f-1554-f0d8-39e325d478af</v>
    <v>en-GB</v>
    <v>Map</v>
  </rv>
  <rv s="1">
    <fb>1975.0787</fb>
    <v>8</v>
  </rv>
  <rv s="2">
    <v>29</v>
    <v>6</v>
    <v>78</v>
    <v>7</v>
    <v>0</v>
    <v>Image of Warwickshire</v>
  </rv>
  <rv s="0">
    <v>536870912</v>
    <v>Nuneaton</v>
    <v>105a9840-ae22-ddfc-0bf3-4a232ffa0a52</v>
    <v>en-GB</v>
    <v>Map</v>
  </rv>
  <rv s="3">
    <v>https://www.bing.com/search?q=warwickshire&amp;form=skydnc</v>
    <v>Learn more on Bing</v>
  </rv>
  <rv s="1">
    <fb>607604</fb>
    <v>8</v>
  </rv>
  <rv s="4">
    <v>#VALUE!</v>
    <v>en-GB</v>
    <v>f1173647-228f-1554-f0d8-39e325d478af</v>
    <v>536870912</v>
    <v>1</v>
    <v>79</v>
    <v>2</v>
    <v>Warwickshire</v>
    <v>4</v>
    <v>5</v>
    <v>Map</v>
    <v>6</v>
    <v>7</v>
    <v>185</v>
    <v>213</v>
    <v>3</v>
    <v>Warwickshire is a ceremonial county in the West Midlands of England. It is bordered by Staffordshire and Leicestershire to the north, Northamptonshire to the east, Oxfordshire and Gloucestershire to the south, and Worcestershire and the West ...</v>
    <v>214</v>
    <v>215</v>
    <v>216</v>
    <v>Warwickshire</v>
    <v>217</v>
    <v>Warwickshire</v>
    <v>mdp/vdpid/35825</v>
  </rv>
  <rv s="0">
    <v>536870912</v>
    <v>West Midlands</v>
    <v>9bd4e05b-6a44-e4cf-88c9-980f33acdbd1</v>
    <v>en-GB</v>
    <v>Map</v>
  </rv>
  <rv s="1">
    <fb>901.63959999999997</fb>
    <v>8</v>
  </rv>
  <rv s="2">
    <v>30</v>
    <v>6</v>
    <v>80</v>
    <v>7</v>
    <v>0</v>
    <v>Image of West Midlands</v>
  </rv>
  <rv s="3">
    <v>https://www.bing.com/search?q=west+midlands+uk&amp;form=skydnc</v>
    <v>Learn more on Bing</v>
  </rv>
  <rv s="1">
    <fb>2953816</fb>
    <v>8</v>
  </rv>
  <rv s="4">
    <v>#VALUE!</v>
    <v>en-GB</v>
    <v>9bd4e05b-6a44-e4cf-88c9-980f33acdbd1</v>
    <v>536870912</v>
    <v>1</v>
    <v>81</v>
    <v>2</v>
    <v>West Midlands</v>
    <v>4</v>
    <v>5</v>
    <v>Map</v>
    <v>6</v>
    <v>7</v>
    <v>185</v>
    <v>220</v>
    <v>3</v>
    <v>West Midlands is a metropolitan and ceremonial county in the larger West Midlands region of England. A landlocked county, it is bordered by Staffordshire to the north and west, Worcestershire to the south, and is almost surrounded by ...</v>
    <v>221</v>
    <v>194</v>
    <v>222</v>
    <v>West Midlands</v>
    <v>223</v>
    <v>West Midlands</v>
    <v>mdp/vdpid/-7989731392</v>
  </rv>
  <rv s="0">
    <v>536870912</v>
    <v>Worcestershire</v>
    <v>92b6b35e-17f8-7d50-a89b-650c809a2158</v>
    <v>en-GB</v>
    <v>Map</v>
  </rv>
  <rv s="1">
    <fb>1740.5141000000001</fb>
    <v>8</v>
  </rv>
  <rv s="2">
    <v>31</v>
    <v>6</v>
    <v>82</v>
    <v>7</v>
    <v>0</v>
    <v>Image of Worcestershire</v>
  </rv>
  <rv s="0">
    <v>536870912</v>
    <v>Kidderminster</v>
    <v>c22ff250-df19-6d9d-eece-6bd3e812a658</v>
    <v>en-GB</v>
    <v>Map</v>
  </rv>
  <rv s="3">
    <v>https://www.bing.com/search?q=worcestershire&amp;form=skydnc</v>
    <v>Learn more on Bing</v>
  </rv>
  <rv s="1">
    <fb>609216</fb>
    <v>8</v>
  </rv>
  <rv s="4">
    <v>#VALUE!</v>
    <v>en-GB</v>
    <v>92b6b35e-17f8-7d50-a89b-650c809a2158</v>
    <v>536870912</v>
    <v>1</v>
    <v>83</v>
    <v>2</v>
    <v>Worcestershire</v>
    <v>4</v>
    <v>5</v>
    <v>Map</v>
    <v>6</v>
    <v>7</v>
    <v>185</v>
    <v>226</v>
    <v>3</v>
    <v>Worcestershire is a ceremonial county in the West Midlands of England. It is bordered by Shropshire, Staffordshire, and the West Midlands county to the north, Warwickshire to the east, Gloucestershire to the south, and Herefordshire to the west. ...</v>
    <v>227</v>
    <v>228</v>
    <v>229</v>
    <v>Worcestershire</v>
    <v>230</v>
    <v>Worcestershire</v>
    <v>mdp/vdpid/10209623</v>
  </rv>
  <rv s="0">
    <v>536870912</v>
    <v>Berkshire</v>
    <v>b50cad15-95de-ceb0-8ad7-6f1f48383361</v>
    <v>en-GB</v>
    <v>Map</v>
  </rv>
  <rv s="0">
    <v>536870912</v>
    <v>South East England</v>
    <v>a89be48a-a31d-e7d2-e3a0-8946c8b074bb</v>
    <v>en-GB</v>
    <v>Map</v>
  </rv>
  <rv s="1">
    <fb>1261.9606000000001</fb>
    <v>8</v>
  </rv>
  <rv s="2">
    <v>32</v>
    <v>6</v>
    <v>84</v>
    <v>7</v>
    <v>0</v>
    <v>Image of Berkshire</v>
  </rv>
  <rv s="0">
    <v>536870912</v>
    <v>Slough</v>
    <v>abfe29f2-7624-f440-e5c1-83347196e0b5</v>
    <v>en-GB</v>
    <v>Map</v>
  </rv>
  <rv s="3">
    <v>https://www.bing.com/search?q=berkshire+england&amp;form=skydnc</v>
    <v>Learn more on Bing</v>
  </rv>
  <rv s="1">
    <fb>958803</fb>
    <v>8</v>
  </rv>
  <rv s="4">
    <v>#VALUE!</v>
    <v>en-GB</v>
    <v>b50cad15-95de-ceb0-8ad7-6f1f48383361</v>
    <v>536870912</v>
    <v>1</v>
    <v>86</v>
    <v>2</v>
    <v>Berkshire</v>
    <v>4</v>
    <v>5</v>
    <v>Map</v>
    <v>6</v>
    <v>7</v>
    <v>233</v>
    <v>234</v>
    <v>3</v>
    <v>Berkshire, officially the Royal County of Berkshire, is a ceremonial county in South East England. It is bordered by Oxfordshire to the north, Buckinghamshire to the north-east, Greater London to the east, Surrey to the south-east, Hampshire to ...</v>
    <v>235</v>
    <v>236</v>
    <v>237</v>
    <v>Berkshire</v>
    <v>238</v>
    <v>Berkshire</v>
    <v>mdp/vdpid/-7989731317</v>
  </rv>
  <rv s="1">
    <fb>19096</fb>
    <v>8</v>
  </rv>
  <rv s="2">
    <v>33</v>
    <v>6</v>
    <v>87</v>
    <v>7</v>
    <v>0</v>
    <v>Image of South East England</v>
  </rv>
  <rv s="1">
    <fb>51.3</fb>
    <v>23</v>
  </rv>
  <rv s="3">
    <v>https://www.bing.com/search?q=south+east+england&amp;form=skydnc</v>
    <v>Learn more on Bing</v>
  </rv>
  <rv s="1">
    <fb>-0.8</fb>
    <v>23</v>
  </rv>
  <rv s="1">
    <fb>9379833</fb>
    <v>8</v>
  </rv>
  <rv s="11">
    <v>#VALUE!</v>
    <v>en-GB</v>
    <v>a89be48a-a31d-e7d2-e3a0-8946c8b074bb</v>
    <v>536870912</v>
    <v>1</v>
    <v>88</v>
    <v>89</v>
    <v>South East England</v>
    <v>4</v>
    <v>5</v>
    <v>Map</v>
    <v>6</v>
    <v>7</v>
    <v>9</v>
    <v>240</v>
    <v>9</v>
    <v>South East England is one of the nine official regions of England that are in the top level category for statistical purposes. It consists of the nine counties of Berkshire, Buckinghamshire, East Sussex, Hampshire, the Isle of Wight, Kent, ...</v>
    <v>241</v>
    <v>242</v>
    <v>243</v>
    <v>244</v>
    <v>South East England</v>
    <v>245</v>
    <v>15</v>
    <v>South East England</v>
    <v>mdp/vdpid/5471840624149790721</v>
  </rv>
  <rv s="0">
    <v>536870912</v>
    <v>Buckinghamshire</v>
    <v>ff464c2a-d8cf-cd5b-431b-50f9494b808a</v>
    <v>en-GB</v>
    <v>Map</v>
  </rv>
  <rv s="1">
    <fb>1873.5758000000001</fb>
    <v>8</v>
  </rv>
  <rv s="2">
    <v>34</v>
    <v>6</v>
    <v>90</v>
    <v>7</v>
    <v>0</v>
    <v>Image of Buckinghamshire</v>
  </rv>
  <rv s="0">
    <v>536870912</v>
    <v>Milton Keynes</v>
    <v>18dc6965-80cc-e130-5e05-828a7da3cec2</v>
    <v>en-GB</v>
    <v>Map</v>
  </rv>
  <rv s="3">
    <v>https://www.bing.com/search?q=buckinghamshire&amp;form=skydnc</v>
    <v>Learn more on Bing</v>
  </rv>
  <rv s="1">
    <fb>852589</fb>
    <v>8</v>
  </rv>
  <rv s="4">
    <v>#VALUE!</v>
    <v>en-GB</v>
    <v>ff464c2a-d8cf-cd5b-431b-50f9494b808a</v>
    <v>536870912</v>
    <v>1</v>
    <v>91</v>
    <v>2</v>
    <v>Buckinghamshire</v>
    <v>4</v>
    <v>5</v>
    <v>Map</v>
    <v>6</v>
    <v>7</v>
    <v>233</v>
    <v>248</v>
    <v>3</v>
    <v>Buckinghamshire is a ceremonial county in South East England and one of the home counties. It is bordered by Northamptonshire to the north, Bedfordshire to the north-east, Hertfordshire to the east, Greater London to the south-east, Berkshire to ...</v>
    <v>249</v>
    <v>250</v>
    <v>251</v>
    <v>Buckinghamshire</v>
    <v>252</v>
    <v>Buckinghamshire</v>
    <v>mdp/vdpid/5117</v>
  </rv>
  <rv s="0">
    <v>536870912</v>
    <v>East Sussex</v>
    <v>4a646622-0fa1-ec75-7268-69cce45dbd22</v>
    <v>en-GB</v>
    <v>Map</v>
  </rv>
  <rv s="1">
    <fb>1791.3416999999999</fb>
    <v>8</v>
  </rv>
  <rv s="2">
    <v>35</v>
    <v>6</v>
    <v>92</v>
    <v>7</v>
    <v>0</v>
    <v>Image of East Sussex</v>
  </rv>
  <rv s="0">
    <v>536870912</v>
    <v>Brighton</v>
    <v>5baf2d92-0d62-7cab-36fb-4ea575c139ee</v>
    <v>en-GB</v>
    <v>Map</v>
  </rv>
  <rv s="3">
    <v>https://www.bing.com/search?q=east+sussex&amp;form=skydnc</v>
    <v>Learn more on Bing</v>
  </rv>
  <rv s="1">
    <fb>828685</fb>
    <v>8</v>
  </rv>
  <rv s="4">
    <v>#VALUE!</v>
    <v>en-GB</v>
    <v>4a646622-0fa1-ec75-7268-69cce45dbd22</v>
    <v>536870912</v>
    <v>1</v>
    <v>93</v>
    <v>2</v>
    <v>East Sussex</v>
    <v>4</v>
    <v>5</v>
    <v>Map</v>
    <v>6</v>
    <v>7</v>
    <v>233</v>
    <v>255</v>
    <v>3</v>
    <v>East Sussex is a ceremonial county in South East England. It is bordered by Kent to the northeast, West Sussex to the west, Surrey to the northwest, and the English Channel to the south. The largest settlement is the city of Brighton and Hove, ...</v>
    <v>256</v>
    <v>257</v>
    <v>258</v>
    <v>East Sussex</v>
    <v>259</v>
    <v>East Sussex</v>
    <v>mdp/vdpid/39123</v>
  </rv>
  <rv s="0">
    <v>536870912</v>
    <v>Hampshire</v>
    <v>2d3a57b7-ee5f-c34a-1ce7-09a573697693</v>
    <v>en-GB</v>
    <v>Map</v>
  </rv>
  <rv s="1">
    <fb>3769.2053999999998</fb>
    <v>8</v>
  </rv>
  <rv s="2">
    <v>36</v>
    <v>6</v>
    <v>94</v>
    <v>7</v>
    <v>0</v>
    <v>Image of Hampshire</v>
  </rv>
  <rv s="0">
    <v>536870912</v>
    <v>Southampton</v>
    <v>c459ea11-71e5-3eae-977c-7a7ac56e054d</v>
    <v>en-GB</v>
    <v>Map</v>
  </rv>
  <rv s="3">
    <v>https://www.bing.com/search?q=hampshire&amp;form=skydnc</v>
    <v>Learn more on Bing</v>
  </rv>
  <rv s="1">
    <fb>1416808</fb>
    <v>8</v>
  </rv>
  <rv s="4">
    <v>#VALUE!</v>
    <v>en-GB</v>
    <v>2d3a57b7-ee5f-c34a-1ce7-09a573697693</v>
    <v>536870912</v>
    <v>1</v>
    <v>95</v>
    <v>2</v>
    <v>Hampshire</v>
    <v>4</v>
    <v>5</v>
    <v>Map</v>
    <v>6</v>
    <v>7</v>
    <v>233</v>
    <v>262</v>
    <v>3</v>
    <v>Hampshire is a ceremonial county in South East England. It is bordered by Berkshire to the north, Surrey and West Sussex to the east, the Isle of Wight across the Solent to the south, Dorset to the west, and Wiltshire to the north-west. The city ...</v>
    <v>263</v>
    <v>264</v>
    <v>265</v>
    <v>Hampshire</v>
    <v>266</v>
    <v>Hampshire</v>
    <v>mdp/vdpid/42415</v>
  </rv>
  <rv s="0">
    <v>536870912</v>
    <v>Isle of Wight</v>
    <v>95d8ced0-437b-28ff-5329-8fbf91940733</v>
    <v>en-GB</v>
    <v>Map</v>
  </rv>
  <rv s="1">
    <fb>380.1644</fb>
    <v>8</v>
  </rv>
  <rv s="2">
    <v>37</v>
    <v>6</v>
    <v>96</v>
    <v>7</v>
    <v>0</v>
    <v>Image of Isle of Wight</v>
  </rv>
  <rv s="1">
    <fb>50.666666666666998</fb>
    <v>23</v>
  </rv>
  <rv s="3">
    <v>https://www.bing.com/search?q=isle+of+wight+england&amp;form=skydnc</v>
    <v>Learn more on Bing</v>
  </rv>
  <rv s="1">
    <fb>-1.2666666666666999</fb>
    <v>23</v>
  </rv>
  <rv s="1">
    <fb>140794</fb>
    <v>8</v>
  </rv>
  <rv s="12">
    <v>#VALUE!</v>
    <v>en-GB</v>
    <v>95d8ced0-437b-28ff-5329-8fbf91940733</v>
    <v>536870912</v>
    <v>1</v>
    <v>97</v>
    <v>98</v>
    <v>Isle of Wight</v>
    <v>4</v>
    <v>5</v>
    <v>Map</v>
    <v>6</v>
    <v>7</v>
    <v>233</v>
    <v>233</v>
    <v>269</v>
    <v>3</v>
    <v>The Isle of Wight is an island, English county and unitary authority in the English Channel, 2 to 5 miles off the coast of Hampshire, across the Solent. It is the largest and second-most populous island in England. Referred to as "The Island" by ...</v>
    <v>270</v>
    <v>271</v>
    <v>272</v>
    <v>273</v>
    <v>Isle of Wight</v>
    <v>274</v>
    <v>15</v>
    <v>Isle of Wight</v>
    <v>mdp/vdpid/7400381</v>
  </rv>
  <rv s="0">
    <v>536870912</v>
    <v>Kent</v>
    <v>254f7086-5bb1-bdbf-8511-000e19ec575a</v>
    <v>en-GB</v>
    <v>Map</v>
  </rv>
  <rv s="1">
    <fb>3738.4798999999998</fb>
    <v>8</v>
  </rv>
  <rv s="2">
    <v>38</v>
    <v>6</v>
    <v>99</v>
    <v>7</v>
    <v>0</v>
    <v>Image of Kent</v>
  </rv>
  <rv s="0">
    <v>536870912</v>
    <v>Maidstone</v>
    <v>49fbdddf-b1f7-1fcd-66bf-495ab63641aa</v>
    <v>en-GB</v>
    <v>Map</v>
  </rv>
  <rv s="3">
    <v>https://www.bing.com/search?q=kent+england&amp;form=skydnc</v>
    <v>Learn more on Bing</v>
  </rv>
  <rv s="1">
    <fb>1593191</fb>
    <v>8</v>
  </rv>
  <rv s="6">
    <v>#VALUE!</v>
    <v>en-GB</v>
    <v>254f7086-5bb1-bdbf-8511-000e19ec575a</v>
    <v>536870912</v>
    <v>1</v>
    <v>100</v>
    <v>11</v>
    <v>Kent</v>
    <v>12</v>
    <v>5</v>
    <v>Map</v>
    <v>6</v>
    <v>7</v>
    <v>233</v>
    <v>277</v>
    <v>3</v>
    <v>Kent is a ceremonial county in South East England. It is bordered by Essex across the Thames Estuary to the north, the Strait of Dover to the south-east, East Sussex to the south-west, Surrey to the west, and Greater London to the north-west. ...</v>
    <v>278</v>
    <v>279</v>
    <v>280</v>
    <v>Kent</v>
    <v>281</v>
    <v>15</v>
    <v>Kent</v>
    <v>mdp/vdpid/39126</v>
  </rv>
  <rv s="0">
    <v>536870912</v>
    <v>Oxfordshire</v>
    <v>1eda598d-62bc-9a62-5694-ee4472f8dcf5</v>
    <v>en-GB</v>
    <v>Map</v>
  </rv>
  <rv s="1">
    <fb>2604.9317999999998</fb>
    <v>8</v>
  </rv>
  <rv s="2">
    <v>39</v>
    <v>6</v>
    <v>101</v>
    <v>7</v>
    <v>0</v>
    <v>Image of Oxfordshire</v>
  </rv>
  <rv s="0">
    <v>536870912</v>
    <v>Oxford</v>
    <v>e17c96f5-1c67-8c1a-3789-b2cc7638bccd</v>
    <v>en-GB</v>
    <v>Map</v>
  </rv>
  <rv s="3">
    <v>https://www.bing.com/search?q=oxfordshire&amp;form=skydnc</v>
    <v>Learn more on Bing</v>
  </rv>
  <rv s="1">
    <fb>738276</fb>
    <v>8</v>
  </rv>
  <rv s="4">
    <v>#VALUE!</v>
    <v>en-GB</v>
    <v>1eda598d-62bc-9a62-5694-ee4472f8dcf5</v>
    <v>536870912</v>
    <v>1</v>
    <v>102</v>
    <v>2</v>
    <v>Oxfordshire</v>
    <v>4</v>
    <v>5</v>
    <v>Map</v>
    <v>6</v>
    <v>7</v>
    <v>9</v>
    <v>284</v>
    <v>3</v>
    <v>Oxfordshire is a ceremonial county in South East England. The county is bordered by Northamptonshire and Warwickshire to the north, Buckinghamshire to the east, Berkshire to the south, and Wiltshire and Gloucestershire to the west. The city of ...</v>
    <v>285</v>
    <v>286</v>
    <v>287</v>
    <v>Oxfordshire</v>
    <v>288</v>
    <v>Oxfordshire</v>
    <v>mdp/vdpid/24900</v>
  </rv>
  <rv s="0">
    <v>536870912</v>
    <v>Surrey</v>
    <v>4e00ff19-370b-4752-b12d-9b5088a81c75</v>
    <v>en-GB</v>
    <v>Map</v>
  </rv>
  <rv s="1">
    <fb>1662.5177000000001</fb>
    <v>8</v>
  </rv>
  <rv s="2">
    <v>40</v>
    <v>6</v>
    <v>103</v>
    <v>7</v>
    <v>0</v>
    <v>Image of Surrey</v>
  </rv>
  <rv s="0">
    <v>536870912</v>
    <v>Guildford</v>
    <v>c010ea3e-7096-d12b-39ba-30f8ab17a01e</v>
    <v>en-GB</v>
    <v>Map</v>
  </rv>
  <rv s="3">
    <v>https://www.bing.com/search?q=surrey+england&amp;form=skydnc</v>
    <v>Learn more on Bing</v>
  </rv>
  <rv s="1">
    <fb>1214540</fb>
    <v>8</v>
  </rv>
  <rv s="4">
    <v>#VALUE!</v>
    <v>en-GB</v>
    <v>4e00ff19-370b-4752-b12d-9b5088a81c75</v>
    <v>536870912</v>
    <v>1</v>
    <v>104</v>
    <v>2</v>
    <v>Surrey</v>
    <v>4</v>
    <v>5</v>
    <v>Map</v>
    <v>6</v>
    <v>7</v>
    <v>233</v>
    <v>291</v>
    <v>3</v>
    <v>Surrey is a ceremonial county in South East England. It is bordered by Greater London to the northeast, Kent to the east, East and West Sussex to the south, and Hampshire and Berkshire to the west. The largest settlement is Woking.</v>
    <v>292</v>
    <v>293</v>
    <v>294</v>
    <v>Surrey</v>
    <v>295</v>
    <v>Surrey</v>
    <v>mdp/vdpid/42157</v>
  </rv>
  <rv s="0">
    <v>536870912</v>
    <v>West Sussex</v>
    <v>6fef3193-51df-c781-5d99-8b60839e1cf9</v>
    <v>en-GB</v>
    <v>Map</v>
  </rv>
  <rv s="1">
    <fb>1990.8717999999999</fb>
    <v>8</v>
  </rv>
  <rv s="2">
    <v>41</v>
    <v>6</v>
    <v>105</v>
    <v>7</v>
    <v>0</v>
    <v>Image of West Sussex</v>
  </rv>
  <rv s="0">
    <v>536870912</v>
    <v>Littlehampton</v>
    <v>65e6f53a-c4b3-b8a4-2c8e-519bcc2131e0</v>
    <v>en-GB</v>
    <v>Map</v>
  </rv>
  <rv s="3">
    <v>https://www.bing.com/search?q=west+sussex+england&amp;form=skydnc</v>
    <v>Learn more on Bing</v>
  </rv>
  <rv s="1">
    <fb>892336</fb>
    <v>8</v>
  </rv>
  <rv s="4">
    <v>#VALUE!</v>
    <v>en-GB</v>
    <v>6fef3193-51df-c781-5d99-8b60839e1cf9</v>
    <v>536870912</v>
    <v>1</v>
    <v>106</v>
    <v>2</v>
    <v>West Sussex</v>
    <v>4</v>
    <v>5</v>
    <v>Map</v>
    <v>6</v>
    <v>7</v>
    <v>233</v>
    <v>298</v>
    <v>3</v>
    <v>West Sussex is a ceremonial county in South East England. It is bordered by Surrey to the north, East Sussex to the east, the English Channel to the south, and Hampshire to the west. The largest settlement is Crawley, and the county town is the ...</v>
    <v>299</v>
    <v>300</v>
    <v>301</v>
    <v>West Sussex</v>
    <v>302</v>
    <v>West Sussex</v>
    <v>mdp/vdpid/42188</v>
  </rv>
  <rv s="0">
    <v>536870912</v>
    <v>Bristol</v>
    <v>3a2b5f36-3aab-be4b-07ef-da515a676e60</v>
    <v>en-GB</v>
    <v>Map</v>
  </rv>
  <rv s="0">
    <v>536870912</v>
    <v>South West England</v>
    <v>ec727ef4-7182-1461-dea6-c96627113678</v>
    <v>en-GB</v>
    <v>Map</v>
  </rv>
  <rv s="1">
    <fb>109.6</fb>
    <v>8</v>
  </rv>
  <rv s="2">
    <v>42</v>
    <v>6</v>
    <v>107</v>
    <v>7</v>
    <v>0</v>
    <v>Image of Bristol</v>
  </rv>
  <rv s="3">
    <v>https://www.bing.com/search?q=bristol+england&amp;form=skydnc</v>
    <v>Learn more on Bing</v>
  </rv>
  <rv s="1">
    <fb>483000</fb>
    <v>8</v>
  </rv>
  <rv s="9">
    <v>#VALUE!</v>
    <v>en-GB</v>
    <v>3a2b5f36-3aab-be4b-07ef-da515a676e60</v>
    <v>536870912</v>
    <v>1</v>
    <v>108</v>
    <v>26</v>
    <v>Bristol</v>
    <v>12</v>
    <v>5</v>
    <v>Map</v>
    <v>6</v>
    <v>109</v>
    <v>305</v>
    <v>306</v>
    <v>9</v>
    <v>Bristol is a city, unitary authority area and ceremonial county in South West England, the most populous city in the region. Built around the River Avon, it is bordered by the ceremonial counties of Gloucestershire to the north and Somerset to ...</v>
    <v>307</v>
    <v>308</v>
    <v>Bristol</v>
    <v>309</v>
    <v>39</v>
    <v>Bristol</v>
    <v>mdp/vdpid/5471611648789708801</v>
  </rv>
  <rv s="1">
    <fb>23829</fb>
    <v>8</v>
  </rv>
  <rv s="2">
    <v>43</v>
    <v>6</v>
    <v>110</v>
    <v>7</v>
    <v>0</v>
    <v>Image of South West England</v>
  </rv>
  <rv s="1">
    <fb>50.96</fb>
    <v>23</v>
  </rv>
  <rv s="3">
    <v>https://www.bing.com/search?q=south+west+england&amp;form=skydnc</v>
    <v>Learn more on Bing</v>
  </rv>
  <rv s="1">
    <fb>-3.22</fb>
    <v>23</v>
  </rv>
  <rv s="1">
    <fb>5764881</fb>
    <v>8</v>
  </rv>
  <rv s="11">
    <v>#VALUE!</v>
    <v>en-GB</v>
    <v>ec727ef4-7182-1461-dea6-c96627113678</v>
    <v>536870912</v>
    <v>1</v>
    <v>111</v>
    <v>89</v>
    <v>South West England</v>
    <v>4</v>
    <v>5</v>
    <v>Map</v>
    <v>6</v>
    <v>7</v>
    <v>9</v>
    <v>311</v>
    <v>9</v>
    <v>South West England, or the South West of England, is one of the nine official regions of England in the United Kingdom. Additionally, it is one of four regions that altogether make up Southern England. South West England consists of the counties ...</v>
    <v>312</v>
    <v>313</v>
    <v>314</v>
    <v>315</v>
    <v>South West England</v>
    <v>316</v>
    <v>15</v>
    <v>South West England</v>
    <v>mdp/vdpid/5471295816121450497</v>
  </rv>
  <rv s="0">
    <v>536870912</v>
    <v>Cornwall</v>
    <v>7ce7e82d-6d0f-f7b6-daf4-9018d403a859</v>
    <v>en-GB</v>
    <v>Map</v>
  </rv>
  <rv s="1">
    <fb>3563</fb>
    <v>8</v>
  </rv>
  <rv s="2">
    <v>44</v>
    <v>6</v>
    <v>112</v>
    <v>7</v>
    <v>0</v>
    <v>Image of Cornwall</v>
  </rv>
  <rv s="0">
    <v>536870912</v>
    <v>Falmouth</v>
    <v>ed85cab2-c9c6-677b-95c5-22d708109836</v>
    <v>en-GB</v>
    <v>Map</v>
  </rv>
  <rv s="3">
    <v>https://www.bing.com/search?q=cornwall+england&amp;form=skydnc</v>
    <v>Learn more on Bing</v>
  </rv>
  <rv s="1">
    <fb>577694</fb>
    <v>8</v>
  </rv>
  <rv s="4">
    <v>#VALUE!</v>
    <v>en-GB</v>
    <v>7ce7e82d-6d0f-f7b6-daf4-9018d403a859</v>
    <v>536870912</v>
    <v>1</v>
    <v>113</v>
    <v>2</v>
    <v>Cornwall</v>
    <v>4</v>
    <v>5</v>
    <v>Map</v>
    <v>6</v>
    <v>7</v>
    <v>305</v>
    <v>319</v>
    <v>3</v>
    <v>Cornwall is a ceremonial county in South West England. It is recognised by Cornish and Celtic political groups as one of the Celtic nations, and is the homeland of the Cornish people. The county is bordered by the Atlantic Ocean to the north and ...</v>
    <v>320</v>
    <v>321</v>
    <v>322</v>
    <v>Cornwall</v>
    <v>323</v>
    <v>Cornwall</v>
    <v>mdp/vdpid/42335</v>
  </rv>
  <rv s="0">
    <v>536870912</v>
    <v>Devon</v>
    <v>5ad1bd45-b1d3-1dd7-13e3-f0ecea97ece7</v>
    <v>en-GB</v>
    <v>Map</v>
  </rv>
  <rv s="1">
    <fb>6706.9854999999998</fb>
    <v>8</v>
  </rv>
  <rv s="2">
    <v>45</v>
    <v>6</v>
    <v>114</v>
    <v>7</v>
    <v>0</v>
    <v>Image of Devon</v>
  </rv>
  <rv s="0">
    <v>536870912</v>
    <v>Torbay</v>
    <v>20f58686-8f00-84da-c4d0-61544ec1c0b3</v>
    <v>en-GB</v>
    <v>Map</v>
  </rv>
  <rv s="3">
    <v>https://www.bing.com/search?q=devon+england&amp;form=skydnc</v>
    <v>Learn more on Bing</v>
  </rv>
  <rv s="1">
    <fb>1232660</fb>
    <v>8</v>
  </rv>
  <rv s="4">
    <v>#VALUE!</v>
    <v>en-GB</v>
    <v>5ad1bd45-b1d3-1dd7-13e3-f0ecea97ece7</v>
    <v>536870912</v>
    <v>1</v>
    <v>115</v>
    <v>2</v>
    <v>Devon</v>
    <v>4</v>
    <v>5</v>
    <v>Map</v>
    <v>6</v>
    <v>7</v>
    <v>305</v>
    <v>326</v>
    <v>3</v>
    <v>Devon is a ceremonial county in South West England. It is bordered by the Bristol Channel to the north, Somerset and Dorset to the east, the English Channel to the south, and Cornwall to the west. The city of Plymouth is the largest settlement, ...</v>
    <v>327</v>
    <v>328</v>
    <v>329</v>
    <v>Devon</v>
    <v>330</v>
    <v>Devon</v>
    <v>mdp/vdpid/7405683</v>
  </rv>
  <rv s="0">
    <v>536870912</v>
    <v>Dorset</v>
    <v>248ebd80-8904-8a43-be23-3cd065a30350</v>
    <v>en-GB</v>
    <v>Map</v>
  </rv>
  <rv s="1">
    <fb>2813.998</fb>
    <v>8</v>
  </rv>
  <rv s="2">
    <v>46</v>
    <v>6</v>
    <v>116</v>
    <v>7</v>
    <v>0</v>
    <v>Image of Dorset</v>
  </rv>
  <rv s="0">
    <v>536870912</v>
    <v>Bournemouth</v>
    <v>798e72ae-7e6b-eaba-0080-5e2b222ddfb7</v>
    <v>en-GB</v>
    <v>Map</v>
  </rv>
  <rv s="3">
    <v>https://www.bing.com/search?q=dorset&amp;form=skydnc</v>
    <v>Learn more on Bing</v>
  </rv>
  <rv s="1">
    <fb>785172</fb>
    <v>8</v>
  </rv>
  <rv s="6">
    <v>#VALUE!</v>
    <v>en-GB</v>
    <v>248ebd80-8904-8a43-be23-3cd065a30350</v>
    <v>536870912</v>
    <v>1</v>
    <v>117</v>
    <v>11</v>
    <v>Dorset</v>
    <v>12</v>
    <v>5</v>
    <v>Map</v>
    <v>6</v>
    <v>7</v>
    <v>305</v>
    <v>333</v>
    <v>3</v>
    <v>Dorset is a ceremonial county in South West England. It is bordered by Somerset to the north-west, Wiltshire to the north and the north-east, Hampshire to the east, the Isle of Wight across the Solent to the south-east, the English Channel to ...</v>
    <v>334</v>
    <v>335</v>
    <v>336</v>
    <v>Dorset</v>
    <v>337</v>
    <v>15</v>
    <v>Dorset</v>
    <v>mdp/vdpid/39104</v>
  </rv>
  <rv s="0">
    <v>536870912</v>
    <v>Gloucestershire</v>
    <v>eab8d5d9-01a7-f0db-d230-ec907f822254</v>
    <v>en-GB</v>
    <v>Map</v>
  </rv>
  <rv s="1">
    <fb>3149.9785000000002</fb>
    <v>8</v>
  </rv>
  <rv s="2">
    <v>47</v>
    <v>6</v>
    <v>118</v>
    <v>7</v>
    <v>0</v>
    <v>Image of Gloucestershire</v>
  </rv>
  <rv s="0">
    <v>536870912</v>
    <v>Cheltenham</v>
    <v>c2ca0f0a-3c1a-ade7-b8cc-8007202feeb4</v>
    <v>en-GB</v>
    <v>Map</v>
  </rv>
  <rv s="3">
    <v>https://www.bing.com/search?q=gloucestershire&amp;form=skydnc</v>
    <v>Learn more on Bing</v>
  </rv>
  <rv s="1">
    <fb>947174</fb>
    <v>8</v>
  </rv>
  <rv s="4">
    <v>#VALUE!</v>
    <v>en-GB</v>
    <v>eab8d5d9-01a7-f0db-d230-ec907f822254</v>
    <v>536870912</v>
    <v>1</v>
    <v>119</v>
    <v>2</v>
    <v>Gloucestershire</v>
    <v>4</v>
    <v>5</v>
    <v>Map</v>
    <v>6</v>
    <v>7</v>
    <v>305</v>
    <v>340</v>
    <v>3</v>
    <v>Gloucestershire is a ceremonial county in South West England. It is bordered by Herefordshire to the north-west, Worcestershire to the north, Warwickshire to the north-east, Oxfordshire to the east, Wiltshire to the south, Bristol and Somerset ...</v>
    <v>341</v>
    <v>342</v>
    <v>343</v>
    <v>Gloucestershire</v>
    <v>344</v>
    <v>Gloucestershire</v>
    <v>mdp/vdpid/42365</v>
  </rv>
  <rv s="0">
    <v>536870912</v>
    <v>Somerset</v>
    <v>2b333df9-032c-c9b1-0d74-88ea8c5befbd</v>
    <v>en-GB</v>
    <v>Map</v>
  </rv>
  <rv s="1">
    <fb>4170.2401</fb>
    <v>8</v>
  </rv>
  <rv s="2">
    <v>48</v>
    <v>6</v>
    <v>120</v>
    <v>7</v>
    <v>0</v>
    <v>Image of Somerset</v>
  </rv>
  <rv s="0">
    <v>536870912</v>
    <v>Bath</v>
    <v>f629bbb7-7dca-aa69-bc74-27fedf6bd9e8</v>
    <v>en-GB</v>
    <v>Map</v>
  </rv>
  <rv s="3">
    <v>https://www.bing.com/search?q=somerset+england&amp;form=skydnc</v>
    <v>Learn more on Bing</v>
  </rv>
  <rv s="1">
    <fb>576852</fb>
    <v>8</v>
  </rv>
  <rv s="4">
    <v>#VALUE!</v>
    <v>en-GB</v>
    <v>2b333df9-032c-c9b1-0d74-88ea8c5befbd</v>
    <v>536870912</v>
    <v>1</v>
    <v>121</v>
    <v>2</v>
    <v>Somerset</v>
    <v>4</v>
    <v>5</v>
    <v>Map</v>
    <v>6</v>
    <v>7</v>
    <v>305</v>
    <v>347</v>
    <v>3</v>
    <v>Somerset, archaically Somersetshire is a ceremonial county in South West England. It is bordered by the Bristol Channel, Gloucestershire, and Bristol to the north, Wiltshire to the east, Dorset to the south-east, and Devon to the south-west. The ...</v>
    <v>348</v>
    <v>349</v>
    <v>350</v>
    <v>Somerset</v>
    <v>351</v>
    <v>Somerset</v>
    <v>mdp/vdpid/42147</v>
  </rv>
  <rv s="0">
    <v>536870912</v>
    <v>Wiltshire</v>
    <v>4ebe79fa-f77b-5216-7ef9-f8ea04679349</v>
    <v>en-GB</v>
    <v>Map</v>
  </rv>
  <rv s="1">
    <fb>3485.4313000000002</fb>
    <v>8</v>
  </rv>
  <rv s="2">
    <v>49</v>
    <v>6</v>
    <v>122</v>
    <v>7</v>
    <v>0</v>
    <v>Image of Wiltshire</v>
  </rv>
  <rv s="0">
    <v>536870912</v>
    <v>Chippenham</v>
    <v>f21e1ad1-6698-d341-2bd0-93c857ee68e2</v>
    <v>en-GB</v>
    <v>Map</v>
  </rv>
  <rv s="3">
    <v>https://www.bing.com/search?q=wiltshire&amp;form=skydnc</v>
    <v>Learn more on Bing</v>
  </rv>
  <rv s="1">
    <fb>751542</fb>
    <v>8</v>
  </rv>
  <rv s="4">
    <v>#VALUE!</v>
    <v>en-GB</v>
    <v>4ebe79fa-f77b-5216-7ef9-f8ea04679349</v>
    <v>536870912</v>
    <v>1</v>
    <v>123</v>
    <v>2</v>
    <v>Wiltshire</v>
    <v>4</v>
    <v>5</v>
    <v>Map</v>
    <v>6</v>
    <v>7</v>
    <v>305</v>
    <v>354</v>
    <v>3</v>
    <v>Wiltshire is a ceremonial county in South West England. It borders Gloucestershire to the north, Oxfordshire to the north-east, Berkshire to the east, Hampshire to the south-east, Dorset to the south, and Somerset to the west. The largest ...</v>
    <v>355</v>
    <v>356</v>
    <v>357</v>
    <v>Wiltshire</v>
    <v>358</v>
    <v>Wiltshire</v>
    <v>mdp/vdpid/41973</v>
  </rv>
  <rv s="0">
    <v>536870912</v>
    <v>Wales</v>
    <v>b51b24e1-6afb-d525-d360-f2eb5bf3410b</v>
    <v>en-GB</v>
    <v>Map</v>
  </rv>
  <rv s="1">
    <fb>21218</fb>
    <v>8</v>
  </rv>
  <rv s="0">
    <v>536870912</v>
    <v>Cardiff</v>
    <v>cdfaa940-1a8c-2522-2bf5-e09831059c8c</v>
    <v>en-GB</v>
    <v>Map</v>
  </rv>
  <rv s="1">
    <fb>1302676</fb>
    <v>8</v>
  </rv>
  <rv s="1">
    <fb>1383814</fb>
    <v>8</v>
  </rv>
  <rv s="2">
    <v>50</v>
    <v>6</v>
    <v>124</v>
    <v>7</v>
    <v>0</v>
    <v>Image of Wales</v>
  </rv>
  <rv s="0">
    <v>805306368</v>
    <v>Jo Stevens (Secretary of state)</v>
    <v>84450098-65b2-6218-d0b5-7be3875f397d</v>
    <v>en-GB</v>
    <v>Generic</v>
  </rv>
  <rv s="5">
    <v>7</v>
  </rv>
  <rv s="3">
    <v>https://www.bing.com/search?q=wales&amp;form=skydnc</v>
    <v>Learn more on Bing</v>
  </rv>
  <rv s="5">
    <v>8</v>
  </rv>
  <rv s="1">
    <fb>2.35</fb>
    <v>19</v>
  </rv>
  <rv s="1">
    <fb>3131640</fb>
    <v>8</v>
  </rv>
  <rv s="7">
    <v>#VALUE!</v>
    <v>en-GB</v>
    <v>b51b24e1-6afb-d525-d360-f2eb5bf3410b</v>
    <v>536870912</v>
    <v>1</v>
    <v>126</v>
    <v>17</v>
    <v>Wales</v>
    <v>4</v>
    <v>5</v>
    <v>Map</v>
    <v>6</v>
    <v>18</v>
    <v>GB-WLS</v>
    <v>361</v>
    <v>362</v>
    <v>3</v>
    <v>Wales is a country that is part of the United Kingdom. It is bordered by the Irish Sea to the north and west, England to the east, the Bristol Channel to the south, and the Celtic Sea to the south-west. As of 2021, it had a population of 3.2 ...</v>
    <v>363</v>
    <v>364</v>
    <v>365</v>
    <v>362</v>
    <v>367</v>
    <v>368</v>
    <v>Wales</v>
    <v>369</v>
    <v>370</v>
    <v>371</v>
    <v>15</v>
    <v>Wales</v>
    <v>mdp/vdpid/35651</v>
  </rv>
  <rv s="0">
    <v>536870912</v>
    <v>Northern Ireland</v>
    <v>e4b8bc44-385c-e87b-bb7d-b32328f53502</v>
    <v>en-GB</v>
    <v>Map</v>
  </rv>
  <rv s="1">
    <fb>14130</fb>
    <v>8</v>
  </rv>
  <rv s="0">
    <v>536870912</v>
    <v>Belfast</v>
    <v>066bd7c2-af77-6ff0-3347-a0c3ed0a34f4</v>
    <v>en-GB</v>
    <v>Map</v>
  </rv>
  <rv s="1">
    <fb>703275</fb>
    <v>8</v>
  </rv>
  <rv s="1">
    <fb>748048</fb>
    <v>8</v>
  </rv>
  <rv s="2">
    <v>51</v>
    <v>6</v>
    <v>127</v>
    <v>7</v>
    <v>0</v>
    <v>Image of Northern Ireland</v>
  </rv>
  <rv s="0">
    <v>805306368</v>
    <v>Chris Heaton-Harris (Secretary of state)</v>
    <v>ec7347bb-7920-78e5-81bc-2751e9c9bbbb</v>
    <v>en-GB</v>
    <v>Generic</v>
  </rv>
  <rv s="5">
    <v>9</v>
  </rv>
  <rv s="3">
    <v>https://www.bing.com/search?q=northern+ireland&amp;form=skydnc</v>
    <v>Learn more on Bing</v>
  </rv>
  <rv s="5">
    <v>10</v>
  </rv>
  <rv s="1">
    <fb>2.57</fb>
    <v>19</v>
  </rv>
  <rv s="1">
    <fb>1862100</fb>
    <v>8</v>
  </rv>
  <rv s="13">
    <v>#VALUE!</v>
    <v>en-GB</v>
    <v>e4b8bc44-385c-e87b-bb7d-b32328f53502</v>
    <v>536870912</v>
    <v>1</v>
    <v>129</v>
    <v>130</v>
    <v>Northern Ireland</v>
    <v>4</v>
    <v>5</v>
    <v>Map</v>
    <v>6</v>
    <v>131</v>
    <v>GB-NIR</v>
    <v>374</v>
    <v>375</v>
    <v>3</v>
    <v>Northern Ireland is a part of the United Kingdom in the north-east of the island of Ireland that is variously described as a country, province or region. Northern Ireland shares an open border to the south and west with the Republic of Ireland. ...</v>
    <v>376</v>
    <v>377</v>
    <v>378</v>
    <v>375</v>
    <v>380</v>
    <v>381</v>
    <v>Northern Ireland</v>
    <v>382</v>
    <v>383</v>
    <v>384</v>
    <v>Northern Ireland</v>
    <v>mdp/vdpid/23739</v>
  </rv>
  <rv s="0">
    <v>536870912</v>
    <v>Scotland</v>
    <v>a0377d96-1a18-f843-65ad-adcbc4acdc69</v>
    <v>en-GB</v>
    <v>Map</v>
  </rv>
  <rv s="1">
    <fb>78782</fb>
    <v>8</v>
  </rv>
  <rv s="0">
    <v>536870912</v>
    <v>Edinburgh</v>
    <v>286af946-edea-5f33-df53-4164821c69da</v>
    <v>en-GB</v>
    <v>Map</v>
  </rv>
  <rv s="1">
    <fb>2372777</fb>
    <v>8</v>
  </rv>
  <rv s="1">
    <fb>2472956</fb>
    <v>8</v>
  </rv>
  <rv s="2">
    <v>52</v>
    <v>6</v>
    <v>132</v>
    <v>7</v>
    <v>0</v>
    <v>Image of Scotland</v>
  </rv>
  <rv s="0">
    <v>536870912</v>
    <v>Glasgow</v>
    <v>da2548ee-1b26-f939-06b4-2fae57e075e7</v>
    <v>en-GB</v>
    <v>Map</v>
  </rv>
  <rv s="0">
    <v>805306368</v>
    <v>Ian Murray (Secretary of state)</v>
    <v>0db1294c-7f5c-c3e5-5f6a-9924081c384f</v>
    <v>en-GB</v>
    <v>Generic</v>
  </rv>
  <rv s="5">
    <v>11</v>
  </rv>
  <rv s="3">
    <v>https://www.bing.com/search?q=scotland&amp;form=skydnc</v>
    <v>Learn more on Bing</v>
  </rv>
  <rv s="5">
    <v>12</v>
  </rv>
  <rv s="1">
    <fb>2.23</fb>
    <v>19</v>
  </rv>
  <rv s="1">
    <fb>5404700</fb>
    <v>8</v>
  </rv>
  <rv s="5">
    <v>13</v>
  </rv>
  <rv s="7">
    <v>#VALUE!</v>
    <v>en-GB</v>
    <v>a0377d96-1a18-f843-65ad-adcbc4acdc69</v>
    <v>536870912</v>
    <v>1</v>
    <v>134</v>
    <v>17</v>
    <v>Scotland</v>
    <v>4</v>
    <v>5</v>
    <v>Map</v>
    <v>6</v>
    <v>131</v>
    <v>GB-SCT</v>
    <v>387</v>
    <v>388</v>
    <v>3</v>
    <v>Scotland is a country that is part of the United Kingdom. It contains nearly one-third of the United Kingdom's land area, consisting of the northern part of the island of Great Britain and more than 790 adjacent islands, principally in the ...</v>
    <v>389</v>
    <v>390</v>
    <v>391</v>
    <v>392</v>
    <v>394</v>
    <v>395</v>
    <v>Scotland</v>
    <v>396</v>
    <v>397</v>
    <v>398</v>
    <v>399</v>
    <v>Scotland</v>
    <v>mdp/vdpid/30117</v>
  </rv>
  <rv s="0">
    <v>536870912</v>
    <v>Bedfordshire</v>
    <v>18846dea-00b1-ac5f-256f-f8a517455cd3</v>
    <v>en-GB</v>
    <v>Map</v>
  </rv>
  <rv s="0">
    <v>536870912</v>
    <v>East of England</v>
    <v>32eb5257-019b-be75-c6fe-9fdfac74968a</v>
    <v>en-GB</v>
    <v>Map</v>
  </rv>
  <rv s="1">
    <fb>1235.4262000000001</fb>
    <v>8</v>
  </rv>
  <rv s="2">
    <v>53</v>
    <v>6</v>
    <v>135</v>
    <v>7</v>
    <v>0</v>
    <v>Image of Bedfordshire</v>
  </rv>
  <rv s="0">
    <v>536870912</v>
    <v>Luton</v>
    <v>f00d5748-ef3f-0016-e774-64ef25551a8e</v>
    <v>en-GB</v>
    <v>Map</v>
  </rv>
  <rv s="3">
    <v>https://www.bing.com/search?q=bedfordshire&amp;form=skydnc</v>
    <v>Learn more on Bing</v>
  </rv>
  <rv s="1">
    <fb>715940</fb>
    <v>8</v>
  </rv>
  <rv s="4">
    <v>#VALUE!</v>
    <v>en-GB</v>
    <v>18846dea-00b1-ac5f-256f-f8a517455cd3</v>
    <v>536870912</v>
    <v>1</v>
    <v>137</v>
    <v>2</v>
    <v>Bedfordshire</v>
    <v>4</v>
    <v>5</v>
    <v>Map</v>
    <v>6</v>
    <v>7</v>
    <v>402</v>
    <v>403</v>
    <v>3</v>
    <v>Bedfordshire is a ceremonial county in the East of England. It is bordered by Northamptonshire to the north, Cambridgeshire to the north-east, Hertfordshire to the south and the south-east, and Buckinghamshire to the west. The largest settlement ...</v>
    <v>404</v>
    <v>405</v>
    <v>406</v>
    <v>Bedfordshire</v>
    <v>407</v>
    <v>Bedfordshire</v>
    <v>mdp/vdpid/39062</v>
  </rv>
  <rv s="1">
    <fb>19120</fb>
    <v>8</v>
  </rv>
  <rv s="2">
    <v>54</v>
    <v>6</v>
    <v>138</v>
    <v>7</v>
    <v>0</v>
    <v>Image of East of England</v>
  </rv>
  <rv s="1">
    <fb>52.24</fb>
    <v>23</v>
  </rv>
  <rv s="3">
    <v>https://www.bing.com/search?q=east+of+england&amp;form=skydnc</v>
    <v>Learn more on Bing</v>
  </rv>
  <rv s="1">
    <fb>0.41</fb>
    <v>23</v>
  </rv>
  <rv s="1">
    <fb>6398497</fb>
    <v>8</v>
  </rv>
  <rv s="11">
    <v>#VALUE!</v>
    <v>en-GB</v>
    <v>32eb5257-019b-be75-c6fe-9fdfac74968a</v>
    <v>536870912</v>
    <v>1</v>
    <v>139</v>
    <v>89</v>
    <v>East of England</v>
    <v>4</v>
    <v>5</v>
    <v>Map</v>
    <v>6</v>
    <v>7</v>
    <v>9</v>
    <v>409</v>
    <v>9</v>
    <v>The East of England is one of the nine official regions of England in the United Kingdom. Additionally it makes up a part of the Southern England grouping. The East of England includes the ceremonial counties of Bedfordshire, Cambridgeshire, ...</v>
    <v>410</v>
    <v>411</v>
    <v>412</v>
    <v>413</v>
    <v>East of England</v>
    <v>414</v>
    <v>15</v>
    <v>East of England</v>
    <v>mdp/vdpid/7008825216847577089</v>
  </rv>
  <rv s="0">
    <v>536870912</v>
    <v>Cambridgeshire</v>
    <v>bc02c14b-0035-fc4c-411f-168edbf62536</v>
    <v>en-GB</v>
    <v>Map</v>
  </rv>
  <rv s="1">
    <fb>3389.6122</fb>
    <v>8</v>
  </rv>
  <rv s="2">
    <v>55</v>
    <v>6</v>
    <v>140</v>
    <v>7</v>
    <v>0</v>
    <v>Image of Cambridgeshire</v>
  </rv>
  <rv s="0">
    <v>536870912</v>
    <v>Cambridge</v>
    <v>0cebcd12-f62d-a3b0-cdf4-e850fc62fa17</v>
    <v>en-GB</v>
    <v>Map</v>
  </rv>
  <rv s="3">
    <v>https://www.bing.com/search?q=cambridgeshire&amp;form=skydnc</v>
    <v>Learn more on Bing</v>
  </rv>
  <rv s="1">
    <fb>906814</fb>
    <v>8</v>
  </rv>
  <rv s="4">
    <v>#VALUE!</v>
    <v>en-GB</v>
    <v>bc02c14b-0035-fc4c-411f-168edbf62536</v>
    <v>536870912</v>
    <v>1</v>
    <v>141</v>
    <v>2</v>
    <v>Cambridgeshire</v>
    <v>4</v>
    <v>5</v>
    <v>Map</v>
    <v>6</v>
    <v>7</v>
    <v>402</v>
    <v>417</v>
    <v>3</v>
    <v>Cambridgeshire is a ceremonial county in the East of England and East Anglia. It is bordered by Lincolnshire to the north, Norfolk to the north-east, Suffolk to the east, Essex and Hertfordshire to the south, Northamptonshire to the west, and ...</v>
    <v>418</v>
    <v>419</v>
    <v>420</v>
    <v>Cambridgeshire</v>
    <v>421</v>
    <v>Cambridgeshire</v>
    <v>mdp/vdpid/5670</v>
  </rv>
  <rv s="0">
    <v>536870912</v>
    <v>Essex</v>
    <v>5c034f63-79be-7ab6-5ae6-b57d985a0e50</v>
    <v>en-GB</v>
    <v>Map</v>
  </rv>
  <rv s="1">
    <fb>3669.6597000000002</fb>
    <v>8</v>
  </rv>
  <rv s="2">
    <v>56</v>
    <v>6</v>
    <v>142</v>
    <v>7</v>
    <v>0</v>
    <v>Image of Essex</v>
  </rv>
  <rv s="0">
    <v>536870912</v>
    <v>Southend-on-Sea</v>
    <v>7da0961f-3c65-9262-1fa3-d36b06c3c72c</v>
    <v>en-GB</v>
    <v>Map</v>
  </rv>
  <rv s="3">
    <v>https://www.bing.com/search?q=essex+england&amp;form=skydnc</v>
    <v>Learn more on Bing</v>
  </rv>
  <rv s="1">
    <fb>1519509</fb>
    <v>8</v>
  </rv>
  <rv s="6">
    <v>#VALUE!</v>
    <v>en-GB</v>
    <v>5c034f63-79be-7ab6-5ae6-b57d985a0e50</v>
    <v>536870912</v>
    <v>1</v>
    <v>143</v>
    <v>11</v>
    <v>Essex</v>
    <v>12</v>
    <v>5</v>
    <v>Map</v>
    <v>6</v>
    <v>7</v>
    <v>402</v>
    <v>424</v>
    <v>3</v>
    <v>Essex is a ceremonial county in the East of England, and one of the home counties. It is bordered by Cambridgeshire and Suffolk to the north, the North Sea to the east, Kent across the Thames Estuary to the south, Greater London to the ...</v>
    <v>425</v>
    <v>426</v>
    <v>427</v>
    <v>Essex</v>
    <v>428</v>
    <v>15</v>
    <v>Essex</v>
    <v>mdp/vdpid/39121</v>
  </rv>
  <rv s="0">
    <v>536870912</v>
    <v>Hertfordshire</v>
    <v>070f9acc-7c22-7b21-6d9a-6d46b9aa876a</v>
    <v>en-GB</v>
    <v>Map</v>
  </rv>
  <rv s="1">
    <fb>1643.0648000000001</fb>
    <v>8</v>
  </rv>
  <rv s="2">
    <v>57</v>
    <v>6</v>
    <v>144</v>
    <v>7</v>
    <v>0</v>
    <v>Image of Hertfordshire</v>
  </rv>
  <rv s="0">
    <v>536870912</v>
    <v>Hemel Hempstead</v>
    <v>f0555d45-0703-1373-71ca-89d490631b75</v>
    <v>en-GB</v>
    <v>Map</v>
  </rv>
  <rv s="3">
    <v>https://www.bing.com/search?q=hertfordshire&amp;form=skydnc</v>
    <v>Learn more on Bing</v>
  </rv>
  <rv s="1">
    <fb>1204588</fb>
    <v>8</v>
  </rv>
  <rv s="4">
    <v>#VALUE!</v>
    <v>en-GB</v>
    <v>070f9acc-7c22-7b21-6d9a-6d46b9aa876a</v>
    <v>536870912</v>
    <v>1</v>
    <v>145</v>
    <v>2</v>
    <v>Hertfordshire</v>
    <v>4</v>
    <v>5</v>
    <v>Map</v>
    <v>6</v>
    <v>7</v>
    <v>402</v>
    <v>431</v>
    <v>3</v>
    <v>Hertfordshire is a ceremonial county in the East of England and one of the home counties. It borders Bedfordshire to the north-west, Cambridgeshire to the north-east, Essex to the east, Greater London to the south and Buckinghamshire to the ...</v>
    <v>432</v>
    <v>433</v>
    <v>434</v>
    <v>Hertfordshire</v>
    <v>435</v>
    <v>Hertfordshire</v>
    <v>mdp/vdpid/13901</v>
  </rv>
  <rv s="0">
    <v>536870912</v>
    <v>Norfolk</v>
    <v>1f7d5120-8b19-7582-e7d0-2351c715f854</v>
    <v>en-GB</v>
    <v>Map</v>
  </rv>
  <rv s="1">
    <fb>5380.0192999999999</fb>
    <v>8</v>
  </rv>
  <rv s="2">
    <v>58</v>
    <v>6</v>
    <v>146</v>
    <v>7</v>
    <v>0</v>
    <v>Image of Norfolk</v>
  </rv>
  <rv s="0">
    <v>536870912</v>
    <v>King's Lynn</v>
    <v>d8181a32-7027-dfd9-c6dc-fe47f1eccfba</v>
    <v>en-GB</v>
    <v>Map</v>
  </rv>
  <rv s="3">
    <v>https://www.bing.com/search?q=norfolk+england&amp;form=skydnc</v>
    <v>Learn more on Bing</v>
  </rv>
  <rv s="1">
    <fb>925299</fb>
    <v>8</v>
  </rv>
  <rv s="6">
    <v>#VALUE!</v>
    <v>en-GB</v>
    <v>1f7d5120-8b19-7582-e7d0-2351c715f854</v>
    <v>536870912</v>
    <v>1</v>
    <v>147</v>
    <v>11</v>
    <v>Norfolk</v>
    <v>12</v>
    <v>5</v>
    <v>Map</v>
    <v>6</v>
    <v>7</v>
    <v>402</v>
    <v>438</v>
    <v>3</v>
    <v>Norfolk is a ceremonial county in England, located in East Anglia and officially part of the East of England region. It borders Lincolnshire and The Wash to the north-west, the North Sea to the north and east, Cambridgeshire to the west, and ...</v>
    <v>439</v>
    <v>440</v>
    <v>441</v>
    <v>Norfolk</v>
    <v>442</v>
    <v>15</v>
    <v>Norfolk</v>
    <v>mdp/vdpid/41715</v>
  </rv>
  <rv s="0">
    <v>536870912</v>
    <v>Suffolk</v>
    <v>b891db46-5bbb-53eb-6a27-28ae58d995e9</v>
    <v>en-GB</v>
    <v>Map</v>
  </rv>
  <rv s="1">
    <fb>3800.9522999999999</fb>
    <v>8</v>
  </rv>
  <rv s="2">
    <v>59</v>
    <v>6</v>
    <v>148</v>
    <v>7</v>
    <v>0</v>
    <v>Image of Suffolk</v>
  </rv>
  <rv s="0">
    <v>536870912</v>
    <v>Lowestoft</v>
    <v>a396c6bb-f0b6-9466-b148-be2621034427</v>
    <v>en-GB</v>
    <v>Map</v>
  </rv>
  <rv s="3">
    <v>https://www.bing.com/search?q=suffolk+england&amp;form=skydnc</v>
    <v>Learn more on Bing</v>
  </rv>
  <rv s="1">
    <fb>768555</fb>
    <v>8</v>
  </rv>
  <rv s="4">
    <v>#VALUE!</v>
    <v>en-GB</v>
    <v>b891db46-5bbb-53eb-6a27-28ae58d995e9</v>
    <v>536870912</v>
    <v>1</v>
    <v>149</v>
    <v>2</v>
    <v>Suffolk</v>
    <v>4</v>
    <v>5</v>
    <v>Map</v>
    <v>6</v>
    <v>7</v>
    <v>402</v>
    <v>445</v>
    <v>3</v>
    <v>Suffolk is a ceremonial county in the East of England and East Anglia. It is bordered by Norfolk to the north, the North Sea to the east, Essex to the south, and Cambridgeshire to the west. Ipswich is the largest settlement and the county town.</v>
    <v>446</v>
    <v>447</v>
    <v>448</v>
    <v>Suffolk</v>
    <v>449</v>
    <v>Suffolk</v>
    <v>mdp/vdpid/42156</v>
  </rv>
</rvData>
</file>

<file path=xl/richData/rdrichvaluestructure.xml><?xml version="1.0" encoding="utf-8"?>
<rvStructures xmlns="http://schemas.microsoft.com/office/spreadsheetml/2017/richdata" count="14">
  <s t="_linkedentity2">
    <k n="%EntityServiceId" t="i"/>
    <k n="_DisplayString" t="s"/>
    <k n="%EntityId" t="s"/>
    <k n="%EntityCulture" t="s"/>
    <k n="_Icon" t="s"/>
  </s>
  <s t="_formattednumber">
    <k n="_Format" t="spb"/>
  </s>
  <s t="_webimage">
    <k n="WebImageIdentifier" t="i"/>
    <k n="_Provider" t="spb"/>
    <k n="Attribution" t="spb"/>
    <k n="CalcOrigin" t="i"/>
    <k n="ComputedImage" t="b"/>
    <k n="Text" t="s"/>
  </s>
  <s t="_hyperlink">
    <k n="Address" t="s"/>
    <k n="Text"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Image" t="r"/>
    <k n="Largest city" t="r"/>
    <k n="LearnMoreOnLink" t="r"/>
    <k n="Name" t="s"/>
    <k n="Population" t="r"/>
    <k n="UniqueName" t="s"/>
    <k n="VDPID/VSID" t="s"/>
  </s>
  <s t="_array">
    <k n="array" t="a"/>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Image" t="r"/>
    <k n="Largest city" t="r"/>
    <k n="LearnMoreOnLink"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Households" t="r"/>
    <k n="Housing units" t="r"/>
    <k n="Image" t="r"/>
    <k n="Largest city" t="r"/>
    <k n="Leader(s)" t="r"/>
    <k n="LearnMoreOnLink" t="r"/>
    <k n="Name" t="s"/>
    <k n="Official language" t="r"/>
    <k n="Persons per household" t="r"/>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Area" t="r"/>
    <k n="Country/region" t="r"/>
    <k n="Description" t="s"/>
    <k n="Image" t="r"/>
    <k n="Latitude" t="r"/>
    <k n="Leader(s)"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Image" t="r"/>
    <k n="LearnMoreOnLink"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Image" t="r"/>
    <k n="LearnMoreOnLink"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Image" t="r"/>
    <k n="Latitude"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Area" t="r"/>
    <k n="Country/region" t="r"/>
    <k n="Description" t="s"/>
    <k n="Image" t="r"/>
    <k n="Latitude"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Households" t="r"/>
    <k n="Housing units" t="r"/>
    <k n="Image" t="r"/>
    <k n="Largest city" t="r"/>
    <k n="Leader(s)" t="r"/>
    <k n="LearnMoreOnLink" t="r"/>
    <k n="Name" t="s"/>
    <k n="Official language" t="r"/>
    <k n="Persons per household" t="r"/>
    <k n="Population" t="r"/>
    <k n="UniqueName" t="s"/>
    <k n="VDPID/VSID" t="s"/>
  </s>
</rvStructures>
</file>

<file path=xl/richData/rdsupportingpropertybag.xml><?xml version="1.0" encoding="utf-8"?>
<supportingPropertyBags xmlns="http://schemas.microsoft.com/office/spreadsheetml/2017/richdata2">
  <spbArrays count="9">
    <a count="23">
      <v t="s">%EntityServiceId</v>
      <v t="s">%IsRefreshable</v>
      <v t="s">%EntityCulture</v>
      <v t="s">%EntityId</v>
      <v t="s">_Icon</v>
      <v t="s">_Provider</v>
      <v t="s">_Attribution</v>
      <v t="s">_Display</v>
      <v t="s">Name</v>
      <v t="s">_Format</v>
      <v t="s">Admin Division 1 (State/province/other)</v>
      <v t="s">Country/region</v>
      <v t="s">_SubLabel</v>
      <v t="s">Population</v>
      <v t="s">Area</v>
      <v t="s">Largest city</v>
      <v t="s">_Flags</v>
      <v t="s">VDPID/VSID</v>
      <v t="s">UniqueName</v>
      <v t="s">_DisplayString</v>
      <v t="s">LearnMoreOnLink</v>
      <v t="s">Image</v>
      <v t="s">Description</v>
    </a>
    <a count="24">
      <v t="s">%EntityServiceId</v>
      <v t="s">%IsRefreshable</v>
      <v t="s">%EntityCulture</v>
      <v t="s">%EntityId</v>
      <v t="s">_Icon</v>
      <v t="s">_Provider</v>
      <v t="s">_Attribution</v>
      <v t="s">_Display</v>
      <v t="s">Name</v>
      <v t="s">_Format</v>
      <v t="s">Admin Division 1 (State/province/other)</v>
      <v t="s">Country/region</v>
      <v t="s">_SubLabel</v>
      <v t="s">Population</v>
      <v t="s">Area</v>
      <v t="s">Largest city</v>
      <v t="s">_Flags</v>
      <v t="s">VDPID/VSID</v>
      <v t="s">UniqueName</v>
      <v t="s">_DisplayString</v>
      <v t="s">LearnMoreOnLink</v>
      <v t="s">Time zone(s)</v>
      <v t="s">Image</v>
      <v t="s">Description</v>
    </a>
    <a count="30">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Official language</v>
      <v t="s">Households</v>
      <v t="s">Housing units</v>
      <v t="s">Persons per household</v>
      <v t="s">Time zone(s)</v>
      <v t="s">_Flags</v>
      <v t="s">VDPID/VSID</v>
      <v t="s">UniqueName</v>
      <v t="s">_DisplayString</v>
      <v t="s">LearnMoreOnLink</v>
      <v t="s">Image</v>
      <v t="s">Description</v>
    </a>
    <a count="27">
      <v t="s">%EntityServiceId</v>
      <v t="s">%IsRefreshable</v>
      <v t="s">%EntityCulture</v>
      <v t="s">%EntityId</v>
      <v t="s">_Icon</v>
      <v t="s">_Provider</v>
      <v t="s">_Attribution</v>
      <v t="s">_Display</v>
      <v t="s">Name</v>
      <v t="s">_Format</v>
      <v t="s">Admin Division 2 (County/district/other)</v>
      <v t="s">Admin Division 1 (State/province/other)</v>
      <v t="s">Country/region</v>
      <v t="s">Leader(s)</v>
      <v t="s">_SubLabel</v>
      <v t="s">Population</v>
      <v t="s">Area</v>
      <v t="s">Latitude</v>
      <v t="s">Longitude</v>
      <v t="s">Time zone(s)</v>
      <v t="s">_Flags</v>
      <v t="s">VDPID/VSID</v>
      <v t="s">UniqueName</v>
      <v t="s">_DisplayString</v>
      <v t="s">LearnMoreOnLink</v>
      <v t="s">Image</v>
      <v t="s">Description</v>
    </a>
    <a count="23">
      <v t="s">%EntityServiceId</v>
      <v t="s">%IsRefreshable</v>
      <v t="s">%EntityCulture</v>
      <v t="s">%EntityId</v>
      <v t="s">_Icon</v>
      <v t="s">_Provider</v>
      <v t="s">_Attribution</v>
      <v t="s">_Display</v>
      <v t="s">Name</v>
      <v t="s">_Format</v>
      <v t="s">Admin Division 1 (State/province/other)</v>
      <v t="s">Country/region</v>
      <v t="s">_SubLabel</v>
      <v t="s">Population</v>
      <v t="s">Area</v>
      <v t="s">_Flags</v>
      <v t="s">VDPID/VSID</v>
      <v t="s">UniqueName</v>
      <v t="s">_DisplayString</v>
      <v t="s">LearnMoreOnLink</v>
      <v t="s">Time zone(s)</v>
      <v t="s">Image</v>
      <v t="s">Description</v>
    </a>
    <a count="22">
      <v t="s">%EntityServiceId</v>
      <v t="s">%IsRefreshable</v>
      <v t="s">%EntityCulture</v>
      <v t="s">%EntityId</v>
      <v t="s">_Icon</v>
      <v t="s">_Provider</v>
      <v t="s">_Attribution</v>
      <v t="s">_Display</v>
      <v t="s">Name</v>
      <v t="s">_Format</v>
      <v t="s">Admin Division 1 (State/province/other)</v>
      <v t="s">Country/region</v>
      <v t="s">_SubLabel</v>
      <v t="s">Population</v>
      <v t="s">Area</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Admin Division 1 (State/province/other)</v>
      <v t="s">Country/region</v>
      <v t="s">_SubLabel</v>
      <v t="s">Population</v>
      <v t="s">Area</v>
      <v t="s">Latitude</v>
      <v t="s">Longitude</v>
      <v t="s">Time zone(s)</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Admin Division 2 (County/district/other)</v>
      <v t="s">Admin Division 1 (State/province/other)</v>
      <v t="s">Country/region</v>
      <v t="s">_SubLabel</v>
      <v t="s">Population</v>
      <v t="s">Area</v>
      <v t="s">Latitude</v>
      <v t="s">Longitude</v>
      <v t="s">Time zone(s)</v>
      <v t="s">_Flags</v>
      <v t="s">VDPID/VSID</v>
      <v t="s">UniqueName</v>
      <v t="s">_DisplayString</v>
      <v t="s">LearnMoreOnLink</v>
      <v t="s">Image</v>
      <v t="s">Description</v>
    </a>
    <a count="29">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Official language</v>
      <v t="s">Households</v>
      <v t="s">Housing units</v>
      <v t="s">Persons per household</v>
      <v t="s">_Flags</v>
      <v t="s">VDPID/VSID</v>
      <v t="s">UniqueName</v>
      <v t="s">_DisplayString</v>
      <v t="s">LearnMoreOnLink</v>
      <v t="s">Image</v>
      <v t="s">Description</v>
    </a>
  </spbArrays>
  <spbData count="150">
    <spb s="0">
      <v xml:space="preserve">Wikipedia	</v>
      <v xml:space="preserve">CC BY-SA 3.0	</v>
      <v xml:space="preserve">https://en.wikipedia.org/wiki/County_Durham	</v>
      <v xml:space="preserve">https://creativecommons.org/licenses/by-sa/3.0	</v>
    </spb>
    <spb s="1">
      <v>0</v>
      <v>0</v>
      <v>0</v>
      <v>0</v>
      <v>0</v>
      <v>0</v>
      <v>0</v>
    </spb>
    <spb s="2">
      <v>0</v>
      <v>Name</v>
      <v>LearnMoreOnLink</v>
    </spb>
    <spb s="3">
      <v>0</v>
      <v>0</v>
      <v>0</v>
    </spb>
    <spb s="4">
      <v>3</v>
      <v>3</v>
      <v>3</v>
    </spb>
    <spb s="5">
      <v>1</v>
      <v>2</v>
    </spb>
    <spb s="6">
      <v>https://www.bing.com</v>
      <v>https://www.bing.com/th?id=Ga%5Cbing_yt.png&amp;w=100&amp;h=40&amp;c=0&amp;pid=0.1</v>
      <v>Powered by Bing</v>
    </spb>
    <spb s="7">
      <v>square km</v>
      <v>2022</v>
    </spb>
    <spb s="8">
      <v>3</v>
    </spb>
    <spb s="0">
      <v xml:space="preserve">Wikipedia	</v>
      <v xml:space="preserve">CC BY-SA 3.0	</v>
      <v xml:space="preserve">https://en.wikipedia.org/wiki/North_East_England	</v>
      <v xml:space="preserve">https://creativecommons.org/licenses/by-sa/3.0	</v>
    </spb>
    <spb s="1">
      <v>9</v>
      <v>9</v>
      <v>9</v>
      <v>9</v>
      <v>9</v>
      <v>9</v>
      <v>9</v>
    </spb>
    <spb s="2">
      <v>1</v>
      <v>Name</v>
      <v>LearnMoreOnLink</v>
    </spb>
    <spb s="9">
      <v>3</v>
      <v>3</v>
      <v>3</v>
      <v>3</v>
    </spb>
    <spb s="0">
      <v xml:space="preserve">Wikipedia	</v>
      <v xml:space="preserve">CC BY-SA 3.0	</v>
      <v xml:space="preserve">https://en.wikipedia.org/wiki/England	</v>
      <v xml:space="preserve">https://creativecommons.org/licenses/by-sa/3.0	</v>
    </spb>
    <spb s="0">
      <v xml:space="preserve">ons.gov.uk	</v>
      <v xml:space="preserve">	</v>
      <v xml:space="preserve">https://www.ons.gov.uk/file?uri=/peoplepopulationandcommunity/populationandmigration/populationestimates/datasets/populationestimatesforukenglandandwalesscotlandandnorthernireland/mid2012tomid2016/ukmidyearestimates20122016.xls	</v>
      <v xml:space="preserve">	</v>
    </spb>
    <spb s="0">
      <v xml:space="preserve">Wikipedia	</v>
      <v xml:space="preserve">CC-BY-SA	</v>
      <v xml:space="preserve">http://en.wikipedia.org/wiki/England	</v>
      <v xml:space="preserve">http://creativecommons.org/licenses/by-sa/3.0/	</v>
    </spb>
    <spb s="10">
      <v>13</v>
      <v>13</v>
      <v>14</v>
      <v>13</v>
      <v>13</v>
      <v>13</v>
      <v>15</v>
      <v>13</v>
      <v>14</v>
      <v>13</v>
      <v>13</v>
      <v>14</v>
    </spb>
    <spb s="2">
      <v>2</v>
      <v>Name</v>
      <v>LearnMoreOnLink</v>
    </spb>
    <spb s="11">
      <v>square km</v>
      <v>2011</v>
      <v>2022</v>
      <v>2011</v>
      <v>2011</v>
    </spb>
    <spb s="8">
      <v>4</v>
    </spb>
    <spb s="0">
      <v xml:space="preserve">Wikipedia	</v>
      <v xml:space="preserve">CC BY-SA 3.0	</v>
      <v xml:space="preserve">https://en.wikipedia.org/wiki/London	</v>
      <v xml:space="preserve">https://creativecommons.org/licenses/by-sa/3.0	</v>
    </spb>
    <spb s="12">
      <v>20</v>
      <v>20</v>
      <v>20</v>
      <v>20</v>
      <v>20</v>
      <v>20</v>
      <v>20</v>
      <v>20</v>
      <v>20</v>
      <v>20</v>
    </spb>
    <spb s="2">
      <v>3</v>
      <v>Name</v>
      <v>LearnMoreOnLink</v>
    </spb>
    <spb s="8">
      <v>5</v>
    </spb>
    <spb s="0">
      <v xml:space="preserve">Wikipedia	</v>
      <v xml:space="preserve">CC BY-SA 3.0	</v>
      <v xml:space="preserve">https://en.wikipedia.org/wiki/Greater_London	</v>
      <v xml:space="preserve">https://creativecommons.org/licenses/by-sa/3.0	</v>
    </spb>
    <spb s="1">
      <v>24</v>
      <v>24</v>
      <v>24</v>
      <v>24</v>
      <v>24</v>
      <v>24</v>
      <v>24</v>
    </spb>
    <spb s="2">
      <v>4</v>
      <v>Name</v>
      <v>LearnMoreOnLink</v>
    </spb>
    <spb s="0">
      <v xml:space="preserve">Wikipedia	</v>
      <v xml:space="preserve">CC BY-SA 3.0	</v>
      <v xml:space="preserve">https://en.wikipedia.org/wiki/Northumberland	</v>
      <v xml:space="preserve">https://creativecommons.org/licenses/by-sa/3.0	</v>
    </spb>
    <spb s="1">
      <v>27</v>
      <v>27</v>
      <v>27</v>
      <v>27</v>
      <v>27</v>
      <v>27</v>
      <v>27</v>
    </spb>
    <spb s="0">
      <v xml:space="preserve">Wikipedia	</v>
      <v xml:space="preserve">CC BY-SA 3.0	</v>
      <v xml:space="preserve">https://en.wikipedia.org/wiki/Tyne_and_Wear	</v>
      <v xml:space="preserve">https://creativecommons.org/licenses/by-sa/3.0	</v>
    </spb>
    <spb s="13">
      <v>29</v>
      <v>29</v>
      <v>29</v>
      <v>29</v>
      <v>29</v>
      <v>29</v>
      <v>29</v>
      <v>29</v>
    </spb>
    <spb s="0">
      <v xml:space="preserve">Wikipedia	</v>
      <v xml:space="preserve">CC BY-SA 3.0	</v>
      <v xml:space="preserve">https://en.wikipedia.org/wiki/Cheshire	</v>
      <v xml:space="preserve">https://creativecommons.org/licenses/by-sa/3.0	</v>
    </spb>
    <spb s="1">
      <v>31</v>
      <v>31</v>
      <v>31</v>
      <v>31</v>
      <v>31</v>
      <v>31</v>
      <v>31</v>
    </spb>
    <spb s="0">
      <v xml:space="preserve">Wikipedia	</v>
      <v xml:space="preserve">CC BY-SA 3.0	</v>
      <v xml:space="preserve">https://en.wikipedia.org/wiki/North_West_England	</v>
      <v xml:space="preserve">https://creativecommons.org/licenses/by-sa/3.0	</v>
    </spb>
    <spb s="13">
      <v>33</v>
      <v>33</v>
      <v>33</v>
      <v>33</v>
      <v>33</v>
      <v>33</v>
      <v>33</v>
      <v>33</v>
    </spb>
    <spb s="0">
      <v xml:space="preserve">Wikipedia	</v>
      <v xml:space="preserve">CC BY-SA 3.0	</v>
      <v xml:space="preserve">https://en.wikipedia.org/wiki/Cumbria	</v>
      <v xml:space="preserve">https://creativecommons.org/licenses/by-sa/3.0	</v>
    </spb>
    <spb s="13">
      <v>35</v>
      <v>35</v>
      <v>35</v>
      <v>35</v>
      <v>35</v>
      <v>35</v>
      <v>35</v>
      <v>35</v>
    </spb>
    <spb s="0">
      <v xml:space="preserve">Wikipedia	</v>
      <v xml:space="preserve">CC BY-SA 3.0	</v>
      <v xml:space="preserve">https://en.wikipedia.org/wiki/Greater_Manchester	</v>
      <v xml:space="preserve">https://creativecommons.org/licenses/by-sa/3.0	</v>
    </spb>
    <spb s="1">
      <v>37</v>
      <v>37</v>
      <v>37</v>
      <v>37</v>
      <v>37</v>
      <v>37</v>
      <v>37</v>
    </spb>
    <spb s="0">
      <v xml:space="preserve">Wikipedia	</v>
      <v xml:space="preserve">CC BY-SA 3.0	</v>
      <v xml:space="preserve">https://en.wikipedia.org/wiki/Lancashire	</v>
      <v xml:space="preserve">https://creativecommons.org/licenses/by-sa/3.0	</v>
    </spb>
    <spb s="13">
      <v>39</v>
      <v>39</v>
      <v>39</v>
      <v>39</v>
      <v>39</v>
      <v>39</v>
      <v>39</v>
      <v>39</v>
    </spb>
    <spb s="0">
      <v xml:space="preserve">Wikipedia	</v>
      <v xml:space="preserve">CC BY-SA 3.0	</v>
      <v xml:space="preserve">https://en.wikipedia.org/wiki/Merseyside	</v>
      <v xml:space="preserve">https://creativecommons.org/licenses/by-sa/3.0	</v>
    </spb>
    <spb s="13">
      <v>41</v>
      <v>41</v>
      <v>41</v>
      <v>41</v>
      <v>41</v>
      <v>41</v>
      <v>41</v>
      <v>41</v>
    </spb>
    <spb s="0">
      <v xml:space="preserve">Wikipedia	</v>
      <v xml:space="preserve">CC BY-SA 3.0	</v>
      <v xml:space="preserve">https://en.wikipedia.org/wiki/East_Riding_of_Yorkshire	</v>
      <v xml:space="preserve">https://creativecommons.org/licenses/by-sa/3.0	</v>
    </spb>
    <spb s="13">
      <v>43</v>
      <v>43</v>
      <v>43</v>
      <v>43</v>
      <v>43</v>
      <v>43</v>
      <v>43</v>
      <v>43</v>
    </spb>
    <spb s="0">
      <v xml:space="preserve">Wikipedia	</v>
      <v xml:space="preserve">CC BY-SA 3.0	</v>
      <v xml:space="preserve">https://en.wikipedia.org/wiki/Yorkshire_and_the_Humber	</v>
      <v xml:space="preserve">https://creativecommons.org/licenses/by-sa/3.0	</v>
    </spb>
    <spb s="13">
      <v>45</v>
      <v>45</v>
      <v>45</v>
      <v>45</v>
      <v>45</v>
      <v>45</v>
      <v>45</v>
      <v>45</v>
    </spb>
    <spb s="0">
      <v xml:space="preserve">Wikipedia	</v>
      <v xml:space="preserve">CC BY-SA 3.0	</v>
      <v xml:space="preserve">https://en.wikipedia.org/wiki/North_Yorkshire	</v>
      <v xml:space="preserve">https://creativecommons.org/licenses/by-sa/3.0	</v>
    </spb>
    <spb s="1">
      <v>47</v>
      <v>47</v>
      <v>47</v>
      <v>47</v>
      <v>47</v>
      <v>47</v>
      <v>47</v>
    </spb>
    <spb s="0">
      <v xml:space="preserve">Wikipedia	</v>
      <v xml:space="preserve">CC BY-SA 3.0	</v>
      <v xml:space="preserve">https://en.wikipedia.org/wiki/South_Yorkshire	</v>
      <v xml:space="preserve">https://creativecommons.org/licenses/by-sa/3.0	</v>
    </spb>
    <spb s="1">
      <v>49</v>
      <v>49</v>
      <v>49</v>
      <v>49</v>
      <v>49</v>
      <v>49</v>
      <v>49</v>
    </spb>
    <spb s="2">
      <v>5</v>
      <v>Name</v>
      <v>LearnMoreOnLink</v>
    </spb>
    <spb s="0">
      <v xml:space="preserve">Wikipedia	</v>
      <v xml:space="preserve">CC BY-SA 3.0	</v>
      <v xml:space="preserve">https://en.wikipedia.org/wiki/West_Yorkshire	</v>
      <v xml:space="preserve">https://creativecommons.org/licenses/by-sa/3.0	</v>
    </spb>
    <spb s="13">
      <v>52</v>
      <v>52</v>
      <v>52</v>
      <v>52</v>
      <v>52</v>
      <v>52</v>
      <v>52</v>
      <v>52</v>
    </spb>
    <spb s="0">
      <v xml:space="preserve">Wikipedia	</v>
      <v xml:space="preserve">CC BY-SA 3.0	</v>
      <v xml:space="preserve">https://en.wikipedia.org/wiki/Derbyshire	</v>
      <v xml:space="preserve">https://creativecommons.org/licenses/by-sa/3.0	</v>
    </spb>
    <spb s="0">
      <v xml:space="preserve">Wikipedia	</v>
      <v xml:space="preserve">CC-BY-SA	</v>
      <v xml:space="preserve">http://en.wikipedia.org/wiki/Derbyshire	</v>
      <v xml:space="preserve">http://creativecommons.org/licenses/by-sa/3.0/	</v>
    </spb>
    <spb s="13">
      <v>54</v>
      <v>54</v>
      <v>54</v>
      <v>54</v>
      <v>54</v>
      <v>55</v>
      <v>54</v>
      <v>54</v>
    </spb>
    <spb s="0">
      <v xml:space="preserve">Wikipedia	</v>
      <v xml:space="preserve">CC BY-SA 3.0	</v>
      <v xml:space="preserve">https://en.wikipedia.org/wiki/East_Midlands	</v>
      <v xml:space="preserve">https://creativecommons.org/licenses/by-sa/3.0	</v>
    </spb>
    <spb s="13">
      <v>57</v>
      <v>57</v>
      <v>57</v>
      <v>57</v>
      <v>57</v>
      <v>57</v>
      <v>57</v>
      <v>57</v>
    </spb>
    <spb s="0">
      <v xml:space="preserve">Wikipedia	</v>
      <v xml:space="preserve">CC BY-SA 3.0	</v>
      <v xml:space="preserve">https://en.wikipedia.org/wiki/Leicestershire	</v>
      <v xml:space="preserve">https://creativecommons.org/licenses/by-sa/3.0	</v>
    </spb>
    <spb s="13">
      <v>59</v>
      <v>59</v>
      <v>59</v>
      <v>59</v>
      <v>59</v>
      <v>59</v>
      <v>59</v>
      <v>59</v>
    </spb>
    <spb s="0">
      <v xml:space="preserve">Wikipedia	</v>
      <v xml:space="preserve">CC BY-SA 3.0	</v>
      <v xml:space="preserve">https://en.wikipedia.org/wiki/Lincolnshire	</v>
      <v xml:space="preserve">https://creativecommons.org/licenses/by-sa/3.0	</v>
    </spb>
    <spb s="1">
      <v>61</v>
      <v>61</v>
      <v>61</v>
      <v>61</v>
      <v>61</v>
      <v>61</v>
      <v>61</v>
    </spb>
    <spb s="0">
      <v xml:space="preserve">Wikipedia	</v>
      <v xml:space="preserve">CC BY-SA 3.0	</v>
      <v xml:space="preserve">https://en.wikipedia.org/wiki/Northamptonshire	</v>
      <v xml:space="preserve">https://creativecommons.org/licenses/by-sa/3.0	</v>
    </spb>
    <spb s="1">
      <v>63</v>
      <v>63</v>
      <v>63</v>
      <v>63</v>
      <v>63</v>
      <v>63</v>
      <v>63</v>
    </spb>
    <spb s="0">
      <v xml:space="preserve">Wikipedia	</v>
      <v xml:space="preserve">CC BY-SA 3.0	</v>
      <v xml:space="preserve">https://en.wikipedia.org/wiki/Nottinghamshire	</v>
      <v xml:space="preserve">https://creativecommons.org/licenses/by-sa/3.0	</v>
    </spb>
    <spb s="1">
      <v>65</v>
      <v>65</v>
      <v>65</v>
      <v>65</v>
      <v>65</v>
      <v>65</v>
      <v>65</v>
    </spb>
    <spb s="0">
      <v xml:space="preserve">Wikipedia	</v>
      <v xml:space="preserve">CC BY-SA 3.0	</v>
      <v xml:space="preserve">https://en.wikipedia.org/wiki/Rutland	</v>
      <v xml:space="preserve">https://creativecommons.org/licenses/by-sa/3.0	</v>
    </spb>
    <spb s="0">
      <v xml:space="preserve">Wikipedia	</v>
      <v xml:space="preserve">CC-BY-SA	</v>
      <v xml:space="preserve">http://en.wikipedia.org/wiki/Rutland	</v>
      <v xml:space="preserve">http://creativecommons.org/licenses/by-sa/3.0/	</v>
    </spb>
    <spb s="13">
      <v>67</v>
      <v>67</v>
      <v>67</v>
      <v>67</v>
      <v>67</v>
      <v>68</v>
      <v>67</v>
      <v>67</v>
    </spb>
    <spb s="0">
      <v xml:space="preserve">Wikipedia	</v>
      <v xml:space="preserve">CC BY-SA 3.0	</v>
      <v xml:space="preserve">https://en.wikipedia.org/wiki/Herefordshire	</v>
      <v xml:space="preserve">https://creativecommons.org/licenses/by-sa/3.0	</v>
    </spb>
    <spb s="1">
      <v>70</v>
      <v>70</v>
      <v>70</v>
      <v>70</v>
      <v>70</v>
      <v>70</v>
      <v>70</v>
    </spb>
    <spb s="0">
      <v xml:space="preserve">Wikipedia	</v>
      <v xml:space="preserve">CC BY-SA 3.0	</v>
      <v xml:space="preserve">https://en.wikipedia.org/wiki/West_Midlands_(region)	</v>
      <v xml:space="preserve">https://creativecommons.org/licenses/by-sa/3.0	</v>
    </spb>
    <spb s="13">
      <v>72</v>
      <v>72</v>
      <v>72</v>
      <v>72</v>
      <v>72</v>
      <v>72</v>
      <v>72</v>
      <v>72</v>
    </spb>
    <spb s="0">
      <v xml:space="preserve">Wikipedia	</v>
      <v xml:space="preserve">CC BY-SA 3.0	</v>
      <v xml:space="preserve">https://en.wikipedia.org/wiki/Shropshire	</v>
      <v xml:space="preserve">https://creativecommons.org/licenses/by-sa/3.0	</v>
    </spb>
    <spb s="1">
      <v>74</v>
      <v>74</v>
      <v>74</v>
      <v>74</v>
      <v>74</v>
      <v>74</v>
      <v>74</v>
    </spb>
    <spb s="0">
      <v xml:space="preserve">Wikipedia	</v>
      <v xml:space="preserve">CC BY-SA 3.0	</v>
      <v xml:space="preserve">https://en.wikipedia.org/wiki/Staffordshire	</v>
      <v xml:space="preserve">https://creativecommons.org/licenses/by-sa/3.0	</v>
    </spb>
    <spb s="1">
      <v>76</v>
      <v>76</v>
      <v>76</v>
      <v>76</v>
      <v>76</v>
      <v>76</v>
      <v>76</v>
    </spb>
    <spb s="0">
      <v xml:space="preserve">Wikipedia	</v>
      <v xml:space="preserve">CC BY-SA 3.0	</v>
      <v xml:space="preserve">https://en.wikipedia.org/wiki/Warwickshire	</v>
      <v xml:space="preserve">https://creativecommons.org/licenses/by-sa/3.0	</v>
    </spb>
    <spb s="1">
      <v>78</v>
      <v>78</v>
      <v>78</v>
      <v>78</v>
      <v>78</v>
      <v>78</v>
      <v>78</v>
    </spb>
    <spb s="0">
      <v xml:space="preserve">Wikipedia	</v>
      <v xml:space="preserve">CC BY-SA 3.0	</v>
      <v xml:space="preserve">https://en.wikipedia.org/wiki/West_Midlands_(county)	</v>
      <v xml:space="preserve">https://creativecommons.org/licenses/by-sa/3.0	</v>
    </spb>
    <spb s="13">
      <v>80</v>
      <v>80</v>
      <v>80</v>
      <v>80</v>
      <v>80</v>
      <v>80</v>
      <v>80</v>
      <v>80</v>
    </spb>
    <spb s="0">
      <v xml:space="preserve">Wikipedia	</v>
      <v xml:space="preserve">CC BY-SA 3.0	</v>
      <v xml:space="preserve">https://en.wikipedia.org/wiki/Worcestershire	</v>
      <v xml:space="preserve">https://creativecommons.org/licenses/by-sa/3.0	</v>
    </spb>
    <spb s="1">
      <v>82</v>
      <v>82</v>
      <v>82</v>
      <v>82</v>
      <v>82</v>
      <v>82</v>
      <v>82</v>
    </spb>
    <spb s="0">
      <v xml:space="preserve">Wikipedia	</v>
      <v xml:space="preserve">CC BY-SA 3.0	</v>
      <v xml:space="preserve">https://en.wikipedia.org/wiki/Berkshire	</v>
      <v xml:space="preserve">https://creativecommons.org/licenses/by-sa/3.0	</v>
    </spb>
    <spb s="0">
      <v xml:space="preserve">Wikipedia	</v>
      <v xml:space="preserve">CC-BY-SA	</v>
      <v xml:space="preserve">http://en.wikipedia.org/wiki/Berkshire	</v>
      <v xml:space="preserve">http://creativecommons.org/licenses/by-sa/3.0/	</v>
    </spb>
    <spb s="13">
      <v>84</v>
      <v>84</v>
      <v>84</v>
      <v>84</v>
      <v>84</v>
      <v>85</v>
      <v>84</v>
      <v>84</v>
    </spb>
    <spb s="0">
      <v xml:space="preserve">Wikipedia	</v>
      <v xml:space="preserve">CC BY-SA 3.0	</v>
      <v xml:space="preserve">https://en.wikipedia.org/wiki/South_East_England	</v>
      <v xml:space="preserve">https://creativecommons.org/licenses/by-sa/3.0	</v>
    </spb>
    <spb s="14">
      <v>87</v>
      <v>87</v>
      <v>87</v>
      <v>87</v>
      <v>87</v>
      <v>87</v>
      <v>87</v>
      <v>87</v>
      <v>87</v>
    </spb>
    <spb s="2">
      <v>6</v>
      <v>Name</v>
      <v>LearnMoreOnLink</v>
    </spb>
    <spb s="0">
      <v xml:space="preserve">Wikipedia	</v>
      <v xml:space="preserve">CC BY-SA 3.0	</v>
      <v xml:space="preserve">https://en.wikipedia.org/wiki/Buckinghamshire	</v>
      <v xml:space="preserve">https://creativecommons.org/licenses/by-sa/3.0	</v>
    </spb>
    <spb s="13">
      <v>90</v>
      <v>90</v>
      <v>90</v>
      <v>90</v>
      <v>90</v>
      <v>90</v>
      <v>90</v>
      <v>90</v>
    </spb>
    <spb s="0">
      <v xml:space="preserve">Wikipedia	</v>
      <v xml:space="preserve">CC BY-SA 3.0	</v>
      <v xml:space="preserve">https://en.wikipedia.org/wiki/East_Sussex	</v>
      <v xml:space="preserve">https://creativecommons.org/licenses/by-sa/3.0	</v>
    </spb>
    <spb s="1">
      <v>92</v>
      <v>92</v>
      <v>92</v>
      <v>92</v>
      <v>92</v>
      <v>92</v>
      <v>92</v>
    </spb>
    <spb s="0">
      <v xml:space="preserve">Wikipedia	</v>
      <v xml:space="preserve">CC BY-SA 3.0	</v>
      <v xml:space="preserve">https://en.wikipedia.org/wiki/Hampshire	</v>
      <v xml:space="preserve">https://creativecommons.org/licenses/by-sa/3.0	</v>
    </spb>
    <spb s="1">
      <v>94</v>
      <v>94</v>
      <v>94</v>
      <v>94</v>
      <v>94</v>
      <v>94</v>
      <v>94</v>
    </spb>
    <spb s="0">
      <v xml:space="preserve">Wikipedia	</v>
      <v xml:space="preserve">CC BY-SA 3.0	</v>
      <v xml:space="preserve">https://en.wikipedia.org/wiki/Isle_of_Wight	</v>
      <v xml:space="preserve">https://creativecommons.org/licenses/by-sa/3.0	</v>
    </spb>
    <spb s="12">
      <v>96</v>
      <v>96</v>
      <v>96</v>
      <v>96</v>
      <v>96</v>
      <v>96</v>
      <v>96</v>
      <v>96</v>
      <v>96</v>
      <v>96</v>
    </spb>
    <spb s="2">
      <v>7</v>
      <v>Name</v>
      <v>LearnMoreOnLink</v>
    </spb>
    <spb s="0">
      <v xml:space="preserve">Wikipedia	</v>
      <v xml:space="preserve">CC BY-SA 3.0	</v>
      <v xml:space="preserve">https://en.wikipedia.org/wiki/Kent	</v>
      <v xml:space="preserve">https://creativecommons.org/licenses/by-sa/3.0	</v>
    </spb>
    <spb s="13">
      <v>99</v>
      <v>99</v>
      <v>99</v>
      <v>99</v>
      <v>99</v>
      <v>99</v>
      <v>99</v>
      <v>99</v>
    </spb>
    <spb s="0">
      <v xml:space="preserve">Wikipedia	</v>
      <v xml:space="preserve">CC BY-SA 3.0	</v>
      <v xml:space="preserve">https://en.wikipedia.org/wiki/Oxfordshire	</v>
      <v xml:space="preserve">https://creativecommons.org/licenses/by-sa/3.0	</v>
    </spb>
    <spb s="13">
      <v>101</v>
      <v>101</v>
      <v>101</v>
      <v>101</v>
      <v>101</v>
      <v>101</v>
      <v>101</v>
      <v>101</v>
    </spb>
    <spb s="0">
      <v xml:space="preserve">Wikipedia	</v>
      <v xml:space="preserve">CC BY-SA 3.0	</v>
      <v xml:space="preserve">https://en.wikipedia.org/wiki/Surrey	</v>
      <v xml:space="preserve">https://creativecommons.org/licenses/by-sa/3.0	</v>
    </spb>
    <spb s="1">
      <v>103</v>
      <v>103</v>
      <v>103</v>
      <v>103</v>
      <v>103</v>
      <v>103</v>
      <v>103</v>
    </spb>
    <spb s="0">
      <v xml:space="preserve">Wikipedia	</v>
      <v xml:space="preserve">CC BY-SA 3.0	</v>
      <v xml:space="preserve">https://en.wikipedia.org/wiki/West_Sussex	</v>
      <v xml:space="preserve">https://creativecommons.org/licenses/by-sa/3.0	</v>
    </spb>
    <spb s="1">
      <v>105</v>
      <v>105</v>
      <v>105</v>
      <v>105</v>
      <v>105</v>
      <v>105</v>
      <v>105</v>
    </spb>
    <spb s="0">
      <v xml:space="preserve">Wikipedia	</v>
      <v xml:space="preserve">CC BY-SA 3.0	</v>
      <v xml:space="preserve">https://en.wikipedia.org/wiki/Bristol	</v>
      <v xml:space="preserve">https://creativecommons.org/licenses/by-sa/3.0	</v>
    </spb>
    <spb s="1">
      <v>107</v>
      <v>107</v>
      <v>107</v>
      <v>107</v>
      <v>107</v>
      <v>107</v>
      <v>107</v>
    </spb>
    <spb s="7">
      <v>square km</v>
      <v>2023</v>
    </spb>
    <spb s="0">
      <v xml:space="preserve">Wikipedia	</v>
      <v xml:space="preserve">CC BY-SA 3.0	</v>
      <v xml:space="preserve">https://en.wikipedia.org/wiki/South_West_England	</v>
      <v xml:space="preserve">https://creativecommons.org/licenses/by-sa/3.0	</v>
    </spb>
    <spb s="14">
      <v>110</v>
      <v>110</v>
      <v>110</v>
      <v>110</v>
      <v>110</v>
      <v>110</v>
      <v>110</v>
      <v>110</v>
      <v>110</v>
    </spb>
    <spb s="0">
      <v xml:space="preserve">Wikipedia	</v>
      <v xml:space="preserve">CC BY-SA 3.0	</v>
      <v xml:space="preserve">https://en.wikipedia.org/wiki/Cornwall	</v>
      <v xml:space="preserve">https://creativecommons.org/licenses/by-sa/3.0	</v>
    </spb>
    <spb s="1">
      <v>112</v>
      <v>112</v>
      <v>112</v>
      <v>112</v>
      <v>112</v>
      <v>112</v>
      <v>112</v>
    </spb>
    <spb s="0">
      <v xml:space="preserve">Wikipedia	</v>
      <v xml:space="preserve">CC BY-SA 3.0	</v>
      <v xml:space="preserve">https://en.wikipedia.org/wiki/Devon	</v>
      <v xml:space="preserve">https://creativecommons.org/licenses/by-sa/3.0	</v>
    </spb>
    <spb s="13">
      <v>114</v>
      <v>114</v>
      <v>114</v>
      <v>114</v>
      <v>114</v>
      <v>114</v>
      <v>114</v>
      <v>114</v>
    </spb>
    <spb s="0">
      <v xml:space="preserve">Wikipedia	</v>
      <v xml:space="preserve">CC BY-SA 3.0	</v>
      <v xml:space="preserve">https://en.wikipedia.org/wiki/Dorset	</v>
      <v xml:space="preserve">https://creativecommons.org/licenses/by-sa/3.0	</v>
    </spb>
    <spb s="1">
      <v>116</v>
      <v>116</v>
      <v>116</v>
      <v>116</v>
      <v>116</v>
      <v>116</v>
      <v>116</v>
    </spb>
    <spb s="0">
      <v xml:space="preserve">Wikipedia	</v>
      <v xml:space="preserve">CC BY-SA 3.0	</v>
      <v xml:space="preserve">https://en.wikipedia.org/wiki/Gloucestershire	</v>
      <v xml:space="preserve">https://creativecommons.org/licenses/by-sa/3.0	</v>
    </spb>
    <spb s="1">
      <v>118</v>
      <v>118</v>
      <v>118</v>
      <v>118</v>
      <v>118</v>
      <v>118</v>
      <v>118</v>
    </spb>
    <spb s="0">
      <v xml:space="preserve">Wikipedia	</v>
      <v xml:space="preserve">CC BY-SA 3.0	</v>
      <v xml:space="preserve">https://en.wikipedia.org/wiki/Somerset	</v>
      <v xml:space="preserve">https://creativecommons.org/licenses/by-sa/3.0	</v>
    </spb>
    <spb s="1">
      <v>120</v>
      <v>120</v>
      <v>120</v>
      <v>120</v>
      <v>120</v>
      <v>120</v>
      <v>120</v>
    </spb>
    <spb s="0">
      <v xml:space="preserve">Wikipedia	</v>
      <v xml:space="preserve">CC BY-SA 3.0	</v>
      <v xml:space="preserve">https://en.wikipedia.org/wiki/Wiltshire	</v>
      <v xml:space="preserve">https://creativecommons.org/licenses/by-sa/3.0	</v>
    </spb>
    <spb s="1">
      <v>122</v>
      <v>122</v>
      <v>122</v>
      <v>122</v>
      <v>122</v>
      <v>122</v>
      <v>122</v>
    </spb>
    <spb s="0">
      <v xml:space="preserve">Wikipedia	</v>
      <v xml:space="preserve">CC BY-SA 3.0	</v>
      <v xml:space="preserve">https://en.wikipedia.org/wiki/Wales	</v>
      <v xml:space="preserve">https://creativecommons.org/licenses/by-sa/3.0	</v>
    </spb>
    <spb s="0">
      <v xml:space="preserve">Wikipedia	</v>
      <v xml:space="preserve">CC-BY-SA	</v>
      <v xml:space="preserve">http://en.wikipedia.org/wiki/Wales	</v>
      <v xml:space="preserve">http://creativecommons.org/licenses/by-sa/3.0/	</v>
    </spb>
    <spb s="10">
      <v>124</v>
      <v>124</v>
      <v>14</v>
      <v>124</v>
      <v>124</v>
      <v>124</v>
      <v>125</v>
      <v>124</v>
      <v>14</v>
      <v>124</v>
      <v>124</v>
      <v>14</v>
    </spb>
    <spb s="0">
      <v xml:space="preserve">Wikipedia	</v>
      <v xml:space="preserve">CC BY-SA 3.0	</v>
      <v xml:space="preserve">https://en.wikipedia.org/wiki/Northern_Ireland	</v>
      <v xml:space="preserve">https://creativecommons.org/licenses/by-sa/3.0	</v>
    </spb>
    <spb s="0">
      <v xml:space="preserve">Wikipedia	</v>
      <v xml:space="preserve">CC-BY-SA	</v>
      <v xml:space="preserve">http://en.wikipedia.org/wiki/Northern_Ireland	</v>
      <v xml:space="preserve">http://creativecommons.org/licenses/by-sa/3.0/	</v>
    </spb>
    <spb s="10">
      <v>127</v>
      <v>127</v>
      <v>14</v>
      <v>127</v>
      <v>127</v>
      <v>127</v>
      <v>128</v>
      <v>127</v>
      <v>14</v>
      <v>127</v>
      <v>127</v>
      <v>14</v>
    </spb>
    <spb s="2">
      <v>8</v>
      <v>Name</v>
      <v>LearnMoreOnLink</v>
    </spb>
    <spb s="11">
      <v>square km</v>
      <v>2011</v>
      <v>2016</v>
      <v>2011</v>
      <v>2011</v>
    </spb>
    <spb s="0">
      <v xml:space="preserve">Wikipedia	</v>
      <v xml:space="preserve">CC BY-SA 3.0	</v>
      <v xml:space="preserve">https://en.wikipedia.org/wiki/Scotland	</v>
      <v xml:space="preserve">https://creativecommons.org/licenses/by-sa/3.0	</v>
    </spb>
    <spb s="0">
      <v xml:space="preserve">Wikipedia	</v>
      <v xml:space="preserve">CC-BY-SA	</v>
      <v xml:space="preserve">http://en.wikipedia.org/wiki/Scotland	</v>
      <v xml:space="preserve">http://creativecommons.org/licenses/by-sa/3.0/	</v>
    </spb>
    <spb s="10">
      <v>132</v>
      <v>132</v>
      <v>14</v>
      <v>132</v>
      <v>132</v>
      <v>132</v>
      <v>133</v>
      <v>132</v>
      <v>14</v>
      <v>132</v>
      <v>132</v>
      <v>14</v>
    </spb>
    <spb s="0">
      <v xml:space="preserve">Wikipedia	</v>
      <v xml:space="preserve">CC BY-SA 3.0	</v>
      <v xml:space="preserve">https://en.wikipedia.org/wiki/Bedfordshire	</v>
      <v xml:space="preserve">https://creativecommons.org/licenses/by-sa/3.0	</v>
    </spb>
    <spb s="0">
      <v xml:space="preserve">Wikipedia	</v>
      <v xml:space="preserve">CC-BY-SA	</v>
      <v xml:space="preserve">http://en.wikipedia.org/wiki/Bedfordshire	</v>
      <v xml:space="preserve">http://creativecommons.org/licenses/by-sa/3.0/	</v>
    </spb>
    <spb s="13">
      <v>135</v>
      <v>135</v>
      <v>135</v>
      <v>135</v>
      <v>135</v>
      <v>136</v>
      <v>135</v>
      <v>135</v>
    </spb>
    <spb s="0">
      <v xml:space="preserve">Wikipedia	</v>
      <v xml:space="preserve">CC BY-SA 3.0	</v>
      <v xml:space="preserve">https://en.wikipedia.org/wiki/East_of_England	</v>
      <v xml:space="preserve">https://creativecommons.org/licenses/by-sa/3.0	</v>
    </spb>
    <spb s="14">
      <v>138</v>
      <v>138</v>
      <v>138</v>
      <v>138</v>
      <v>138</v>
      <v>138</v>
      <v>138</v>
      <v>138</v>
      <v>138</v>
    </spb>
    <spb s="0">
      <v xml:space="preserve">Wikipedia	</v>
      <v xml:space="preserve">CC BY-SA 3.0	</v>
      <v xml:space="preserve">https://en.wikipedia.org/wiki/Cambridgeshire	</v>
      <v xml:space="preserve">https://creativecommons.org/licenses/by-sa/3.0	</v>
    </spb>
    <spb s="13">
      <v>140</v>
      <v>140</v>
      <v>140</v>
      <v>140</v>
      <v>140</v>
      <v>140</v>
      <v>140</v>
      <v>140</v>
    </spb>
    <spb s="0">
      <v xml:space="preserve">Wikipedia	</v>
      <v xml:space="preserve">CC BY-SA 3.0	</v>
      <v xml:space="preserve">https://en.wikipedia.org/wiki/Essex	</v>
      <v xml:space="preserve">https://creativecommons.org/licenses/by-sa/3.0	</v>
    </spb>
    <spb s="13">
      <v>142</v>
      <v>142</v>
      <v>142</v>
      <v>142</v>
      <v>142</v>
      <v>142</v>
      <v>142</v>
      <v>142</v>
    </spb>
    <spb s="0">
      <v xml:space="preserve">Wikipedia	</v>
      <v xml:space="preserve">CC BY-SA 3.0	</v>
      <v xml:space="preserve">https://en.wikipedia.org/wiki/Hertfordshire	</v>
      <v xml:space="preserve">https://creativecommons.org/licenses/by-sa/3.0	</v>
    </spb>
    <spb s="1">
      <v>144</v>
      <v>144</v>
      <v>144</v>
      <v>144</v>
      <v>144</v>
      <v>144</v>
      <v>144</v>
    </spb>
    <spb s="0">
      <v xml:space="preserve">Wikipedia	</v>
      <v xml:space="preserve">CC BY-SA 3.0	</v>
      <v xml:space="preserve">https://en.wikipedia.org/wiki/Norfolk	</v>
      <v xml:space="preserve">https://creativecommons.org/licenses/by-sa/3.0	</v>
    </spb>
    <spb s="1">
      <v>146</v>
      <v>146</v>
      <v>146</v>
      <v>146</v>
      <v>146</v>
      <v>146</v>
      <v>146</v>
    </spb>
    <spb s="0">
      <v xml:space="preserve">Wikipedia	</v>
      <v xml:space="preserve">CC BY-SA 3.0	</v>
      <v xml:space="preserve">https://en.wikipedia.org/wiki/Suffolk	</v>
      <v xml:space="preserve">https://creativecommons.org/licenses/by-sa/3.0	</v>
    </spb>
    <spb s="1">
      <v>148</v>
      <v>148</v>
      <v>148</v>
      <v>148</v>
      <v>148</v>
      <v>148</v>
      <v>148</v>
    </spb>
  </spbData>
</supportingPropertyBags>
</file>

<file path=xl/richData/rdsupportingpropertybagstructure.xml><?xml version="1.0" encoding="utf-8"?>
<spbStructures xmlns="http://schemas.microsoft.com/office/spreadsheetml/2017/richdata2" count="15">
  <s>
    <k n="SourceText" t="s"/>
    <k n="LicenseText" t="s"/>
    <k n="SourceAddress" t="s"/>
    <k n="LicenseAddress" t="s"/>
  </s>
  <s>
    <k n="Area" t="spb"/>
    <k n="Name" t="spb"/>
    <k n="Population" t="spb"/>
    <k n="UniqueName" t="spb"/>
    <k n="Description" t="spb"/>
    <k n="Country/region" t="spb"/>
    <k n="Admin Division 1 (State/province/other)" t="spb"/>
  </s>
  <s>
    <k n="^Order" t="spba"/>
    <k n="TitleProperty" t="s"/>
    <k n="SubTitleProperty" t="s"/>
  </s>
  <s>
    <k n="ShowInCardView" t="b"/>
    <k n="ShowInDotNotation" t="b"/>
    <k n="ShowInAutoComplete" t="b"/>
  </s>
  <s>
    <k n="UniqueName" t="spb"/>
    <k n="VDPID/VSID" t="spb"/>
    <k n="LearnMoreOnLink" t="spb"/>
  </s>
  <s>
    <k n="Name" t="i"/>
    <k n="Image" t="i"/>
  </s>
  <s>
    <k n="link" t="s"/>
    <k n="logo" t="s"/>
    <k n="name" t="s"/>
  </s>
  <s>
    <k n="Area" t="s"/>
    <k n="Population" t="s"/>
  </s>
  <s>
    <k n="_Self" t="i"/>
  </s>
  <s>
    <k n="UniqueName" t="spb"/>
    <k n="VDPID/VSID" t="spb"/>
    <k n="Time zone(s)" t="spb"/>
    <k n="LearnMoreOnLink" t="spb"/>
  </s>
  <s>
    <k n="Area" t="spb"/>
    <k n="Name" t="spb"/>
    <k n="Households" t="spb"/>
    <k n="Population" t="spb"/>
    <k n="UniqueName" t="spb"/>
    <k n="Description" t="spb"/>
    <k n="Abbreviation" t="spb"/>
    <k n="Largest city" t="spb"/>
    <k n="Housing units" t="spb"/>
    <k n="Country/region" t="spb"/>
    <k n="Capital/Major City" t="spb"/>
    <k n="Persons per household" t="spb"/>
  </s>
  <s>
    <k n="Area" t="s"/>
    <k n="Households" t="s"/>
    <k n="Population" t="s"/>
    <k n="Housing units" t="s"/>
    <k n="Persons per household" t="s"/>
  </s>
  <s>
    <k n="Area" t="spb"/>
    <k n="Name" t="spb"/>
    <k n="Latitude" t="spb"/>
    <k n="Longitude" t="spb"/>
    <k n="Population" t="spb"/>
    <k n="UniqueName" t="spb"/>
    <k n="Description" t="spb"/>
    <k n="Country/region" t="spb"/>
    <k n="Admin Division 1 (State/province/other)" t="spb"/>
    <k n="Admin Division 2 (County/district/other)" t="spb"/>
  </s>
  <s>
    <k n="Area" t="spb"/>
    <k n="Name" t="spb"/>
    <k n="Population" t="spb"/>
    <k n="UniqueName" t="spb"/>
    <k n="Description" t="spb"/>
    <k n="Largest city" t="spb"/>
    <k n="Country/region" t="spb"/>
    <k n="Admin Division 1 (State/province/other)" t="spb"/>
  </s>
  <s>
    <k n="Area" t="spb"/>
    <k n="Name" t="spb"/>
    <k n="Latitude" t="spb"/>
    <k n="Longitude" t="spb"/>
    <k n="Population" t="spb"/>
    <k n="UniqueName" t="spb"/>
    <k n="Description" t="spb"/>
    <k n="Country/region" t="spb"/>
    <k n="Admin Division 1 (State/province/other)" t="spb"/>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3">
    <x:dxf>
      <x:numFmt numFmtId="3" formatCode="#,##0"/>
    </x:dxf>
    <x:dxf>
      <x:numFmt numFmtId="2" formatCode="0.00"/>
    </x:dxf>
    <x:dxf>
      <x:numFmt numFmtId="0" formatCode="General"/>
    </x:dxf>
  </dxfs>
  <richProperties>
    <rPr n="IsTitleField" t="b"/>
    <rPr n="IsHeroField" t="b"/>
    <rPr n="NumberFormat" t="s"/>
  </richProperties>
  <richStyles>
    <rSty>
      <rpv i="0">1</rpv>
    </rSty>
    <rSty>
      <rpv i="1">1</rpv>
    </rSty>
    <rSty dxfid="0">
      <rpv i="2">#,##0</rpv>
    </rSty>
    <rSty dxfid="1">
      <rpv i="2">0.00</rpv>
    </rSty>
    <rSty dxfid="2">
      <rpv i="2">0.0000</rpv>
    </rSty>
  </richStyles>
</richStyleSheet>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gree" xr10:uid="{9A3D225A-07B9-43B9-AF41-D9E2F2827C69}" sourceName="Degree">
  <extLst>
    <x:ext xmlns:x15="http://schemas.microsoft.com/office/spreadsheetml/2010/11/main" uri="{2F2917AC-EB37-4324-AD4E-5DD8C200BD13}">
      <x15:tableSlicerCache tableId="1"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871EF2A-D351-4142-97DD-80AF6F53B891}" sourceName="Region">
  <extLst>
    <x:ext xmlns:x15="http://schemas.microsoft.com/office/spreadsheetml/2010/11/main" uri="{2F2917AC-EB37-4324-AD4E-5DD8C200BD13}">
      <x15:tableSlicerCache tableId="1" column="3"/>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DF4C9DC4-8F3C-42AA-8C0E-B15D65EFAB6F}" sourceName="Country">
  <extLst>
    <x:ext xmlns:x15="http://schemas.microsoft.com/office/spreadsheetml/2010/11/main" uri="{2F2917AC-EB37-4324-AD4E-5DD8C200BD13}">
      <x15:tableSlicerCache tableId="12" column="3"/>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399303A3-00C2-4221-989F-C8B4B9E2ACA6}" cache="Slicer_Country" caption="Country" columnCount="4"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gree" xr10:uid="{EDA66515-19D6-4455-B7F4-5A4D399A5CAA}" cache="Slicer_Degree" caption="Degree" style="SlicerStyleDark1" rowHeight="257175"/>
  <slicer name="Region" xr10:uid="{DC99C46B-BD9B-46AA-92F5-70677A3F8921}" cache="Slicer_Region" caption="Region" style="SlicerStyleDark1"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57F75046-775F-4A0B-BFCD-52222EB4D364}" cache="Slicer_Country" caption="Country"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25D27D6-EA1C-4907-A04F-09D2C32BE8BF}" name="Table1" displayName="Table1" ref="A1:T201" totalsRowShown="0" headerRowDxfId="52" headerRowCellStyle="Heading 1">
  <autoFilter ref="A1:T201" xr:uid="{925D27D6-EA1C-4907-A04F-09D2C32BE8BF}"/>
  <tableColumns count="20">
    <tableColumn id="1" xr3:uid="{4C7F280A-0A19-486E-A744-8569057A247B}" name="University"/>
    <tableColumn id="2" xr3:uid="{48A22550-7FD9-467E-A0DC-231836E48DFC}" name="Degree"/>
    <tableColumn id="3" xr3:uid="{42D1B11D-836B-4277-8D78-F31650B9F660}" name="Region"/>
    <tableColumn id="4" xr3:uid="{33147EB1-D5C6-42E8-BAFD-E22441662B2A}" name="Guardian Score"/>
    <tableColumn id="5" xr3:uid="{794ADA13-D4C0-46F9-B848-847B1A75E6BD}" name="Dummy Psychology">
      <calculatedColumnFormula>IF(B2="Psychology",1,0)</calculatedColumnFormula>
    </tableColumn>
    <tableColumn id="6" xr3:uid="{BD454CDC-42EA-4B15-A398-8DD6EBDBF572}" name="Dummy computing">
      <calculatedColumnFormula>IF(B2="Computing",1,0)</calculatedColumnFormula>
    </tableColumn>
    <tableColumn id="7" xr3:uid="{A62757CA-2189-4180-A195-660D65C0D243}" name="Dummy Bio Sci">
      <calculatedColumnFormula>IF(B2="Biosciences",1,0)</calculatedColumnFormula>
    </tableColumn>
    <tableColumn id="8" xr3:uid="{BF7260AF-2059-457C-AF38-0493DEB6DB5E}" name="Dummy Creative arts and design">
      <calculatedColumnFormula>IF(B2="Creative arts and design",1,0)</calculatedColumnFormula>
    </tableColumn>
    <tableColumn id="9" xr3:uid="{7C88DD0F-0BF1-4443-B725-311D98B49B65}" name="Group"/>
    <tableColumn id="10" xr3:uid="{32DF908C-7A95-432A-B063-7537B25DEAC2}" name="1 Year salary" dataDxfId="51"/>
    <tableColumn id="11" xr3:uid="{30842ECF-967A-4A13-90D7-13AC9BE29F3A}" name="3 Year salary" dataDxfId="50" dataCellStyle="Currency"/>
    <tableColumn id="12" xr3:uid="{8EA3C427-CE69-47E3-A3DA-8FABC64094F2}" name="5 Year salary" dataDxfId="49" dataCellStyle="Currency"/>
    <tableColumn id="19" xr3:uid="{40964207-A6A6-4953-A231-93D49D3AC1E5}" name="Chart" dataDxfId="48" dataCellStyle="Currency"/>
    <tableColumn id="13" xr3:uid="{F4EA0FB5-DC06-4713-BF88-49673C5349C7}" name="Loan repayment" dataDxfId="47" dataCellStyle="Currency"/>
    <tableColumn id="14" xr3:uid="{661BEA75-CBB7-42D4-ACDF-2D47205C2DD3}" name="COL index">
      <calculatedColumnFormula>VLOOKUP(C2,'GDHI data'!$A:$E,5,0)</calculatedColumnFormula>
    </tableColumn>
    <tableColumn id="15" xr3:uid="{17A51295-0B3C-4B33-9CE7-113BEE1EED45}" name="Adjusted COL" dataDxfId="46">
      <calculatedColumnFormula>13704 * (O2/100)</calculatedColumnFormula>
    </tableColumn>
    <tableColumn id="16" xr3:uid="{94429F37-C68F-4DB1-A3E8-3DF01250E452}" name="predicted ROI " dataDxfId="45" dataCellStyle="Currency">
      <calculatedColumnFormula>((J2*2+K2*2+L2))/((29370+P2*5))</calculatedColumnFormula>
    </tableColumn>
    <tableColumn id="17" xr3:uid="{F0797775-6E2F-4AB5-89BB-B6D852F49EEB}" name="Payback period (in years)">
      <calculatedColumnFormula>IFERROR(IF(53000/MAX(0,(L2-29385)*0.09)&gt;30,"The loan will not be paid before being written off",ROUND(53000/MAX(0,(L2-29385)*0.09),1)),"Earnings are below the threshold")</calculatedColumnFormula>
    </tableColumn>
    <tableColumn id="18" xr3:uid="{C1E874D6-EDEA-49BC-A3F2-4FF3B7611B31}" name="Does the salary rate outpace interest?" dataDxfId="44">
      <calculatedColumnFormula>IF(MAX(0,(L2*(1.035^5)-29385)*0.09)&gt;53000*0.065,"Yes","No")</calculatedColumnFormula>
    </tableColumn>
    <tableColumn id="20" xr3:uid="{83C51AD2-F1A5-4D6D-8A34-5DD83A26AA71}" name="Annual growth rate of salary" dataDxfId="43">
      <calculatedColumnFormula>(L2/J2)^(1/4)-1</calculatedColumnFormula>
    </tableColumn>
  </tableColumns>
  <tableStyleInfo name="TableStyleMedium1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51AF9CE-0DCC-4BB3-8D0E-3AB43C822675}" name="Table2" displayName="Table2" ref="E2:G14" totalsRowShown="0" headerRowCellStyle="Normal">
  <autoFilter ref="E2:G14" xr:uid="{D51AF9CE-0DCC-4BB3-8D0E-3AB43C822675}"/>
  <tableColumns count="3">
    <tableColumn id="1" xr3:uid="{00651AB8-5E63-4388-B621-A74FE3740E7E}" name="Country"/>
    <tableColumn id="2" xr3:uid="{0470C032-92B9-42CA-B279-18609DE028D7}" name="Region"/>
    <tableColumn id="3" xr3:uid="{2FF1500B-BC4A-49E3-B619-EBB2E8DC7574}" name="Average of predicted ROI " dataDxfId="42"/>
  </tableColumns>
  <tableStyleInfo name="TableStyleMedium1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793D6CF7-1EB9-4C0D-BB88-A034AA7C4607}" name="Table12" displayName="Table12" ref="J2:M52" totalsRowShown="0" dataDxfId="41">
  <autoFilter ref="J2:M52" xr:uid="{793D6CF7-1EB9-4C0D-BB88-A034AA7C4607}"/>
  <tableColumns count="4">
    <tableColumn id="1" xr3:uid="{DD5DD7CF-5FBC-429C-8FDF-AE57E93C3E02}" name="County" dataDxfId="40"/>
    <tableColumn id="2" xr3:uid="{D8FCC83C-067E-4B2A-8FFA-B69EB8704165}" name="Region" dataDxfId="39"/>
    <tableColumn id="3" xr3:uid="{27115BF7-B85E-4EF3-BA9A-EFD5832AB727}" name="Country" dataDxfId="38"/>
    <tableColumn id="4" xr3:uid="{98B3B15F-83B1-45D5-82A9-CF9E0376C439}" name="ROI" dataDxfId="37"/>
  </tableColumns>
  <tableStyleInfo name="TableStyleMedium16"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69EB5D1-9193-4FDF-8B3E-FD87F31EBBCB}" name="Table3" displayName="Table3" ref="P2:U5" totalsRowShown="0" dataDxfId="36">
  <autoFilter ref="P2:U5" xr:uid="{D69EB5D1-9193-4FDF-8B3E-FD87F31EBBCB}"/>
  <tableColumns count="6">
    <tableColumn id="1" xr3:uid="{34A991EB-6D94-4F07-B6D4-6CFEF0E1ABC2}" name="YAG" dataDxfId="35"/>
    <tableColumn id="2" xr3:uid="{BECEA32F-2AF7-4FEB-81DB-5016EA900D52}" name="Law"/>
    <tableColumn id="3" xr3:uid="{52E4A48F-A9E7-4154-BF94-3A05A3EF0721}" name="Psychology" dataDxfId="34"/>
    <tableColumn id="4" xr3:uid="{57D4D0D2-E9EF-4001-B06A-F0B139C8883A}" name="Computing" dataDxfId="33"/>
    <tableColumn id="5" xr3:uid="{369242D9-7D12-4A21-8E70-3733E4324B61}" name="Bio Sci" dataDxfId="32"/>
    <tableColumn id="6" xr3:uid="{3FEFA986-9B41-4C26-A972-86BF3EFFE450}" name="Creative Arts and Design" dataDxfId="3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J1" dT="2026-04-23T12:47:26.16" personId="{7CB4E9CA-0D43-433E-BC2D-384310851A03}" id="{28EA1AF4-89E8-4D33-8CB5-60E798B6E805}">
    <text>These are the salary figures based off of the data in the "salary data" sheet</text>
  </threadedComment>
  <threadedComment ref="N1" dT="2026-04-23T12:49:57.29" personId="{7CB4E9CA-0D43-433E-BC2D-384310851A03}" id="{EB310AB4-9548-4AE8-B19D-DA7AFDEB4D2A}">
    <text>This just records the loan repayment %. This is the same for all unis currently however in the report we should acknowledge that it would be different for international students.</text>
  </threadedComment>
  <threadedComment ref="O1" dT="2026-04-23T12:53:50.81" personId="{7CB4E9CA-0D43-433E-BC2D-384310851A03}" id="{D37A0FFD-5B52-4B5E-82A7-9BF038737310}">
    <text>This measures the cost of living (COL) in the area, and increases/decreases the adjusted salary dependant o this. It might be worth mentioning that this will apply twice for london arease due to the london dummy so may need changing</text>
  </threadedComment>
  <threadedComment ref="P1" dT="2026-04-23T12:54:52.79" personId="{7CB4E9CA-0D43-433E-BC2D-384310851A03}" id="{87786930-51BB-425F-BCC0-F41AD22B583A}">
    <text xml:space="preserve">I found data to suggest the average COL for a uni student is £13704, so this multiplies the COL by the COL index to get a more accurate COL for the area.
</text>
  </threadedComment>
</ThreadedComments>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7" Type="http://schemas.microsoft.com/office/2017/10/relationships/threadedComment" Target="../threadedComments/threadedComment1.xml"/><Relationship Id="rId2" Type="http://schemas.openxmlformats.org/officeDocument/2006/relationships/drawing" Target="../drawings/drawing2.xml"/><Relationship Id="rId1" Type="http://schemas.openxmlformats.org/officeDocument/2006/relationships/printerSettings" Target="../printerSettings/printerSettings1.bin"/><Relationship Id="rId6" Type="http://schemas.openxmlformats.org/officeDocument/2006/relationships/comments" Target="../comments1.xml"/><Relationship Id="rId5" Type="http://schemas.microsoft.com/office/2007/relationships/slicer" Target="../slicers/slicer2.xm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8" Type="http://schemas.microsoft.com/office/2007/relationships/slicer" Target="../slicers/slicer3.xml"/><Relationship Id="rId3" Type="http://schemas.openxmlformats.org/officeDocument/2006/relationships/printerSettings" Target="../printerSettings/printerSettings3.bin"/><Relationship Id="rId7" Type="http://schemas.openxmlformats.org/officeDocument/2006/relationships/table" Target="../tables/table4.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table" Target="../tables/table3.xml"/><Relationship Id="rId5" Type="http://schemas.openxmlformats.org/officeDocument/2006/relationships/table" Target="../tables/table2.xml"/><Relationship Id="rId4"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115977-5446-44B9-94E3-D2C4CB78BB82}">
  <sheetPr>
    <tabColor theme="6"/>
  </sheetPr>
  <dimension ref="B1:AA40"/>
  <sheetViews>
    <sheetView showGridLines="0" zoomScale="57" zoomScaleNormal="70" workbookViewId="0">
      <selection activeCell="AC39" sqref="AC39"/>
    </sheetView>
  </sheetViews>
  <sheetFormatPr defaultColWidth="9.140625" defaultRowHeight="15" x14ac:dyDescent="0.25"/>
  <cols>
    <col min="1" max="1" width="25.7109375" style="13" customWidth="1"/>
    <col min="2" max="2" width="29.7109375" style="13" customWidth="1"/>
    <col min="3" max="3" width="11.42578125" style="13" bestFit="1" customWidth="1"/>
    <col min="4" max="24" width="9.140625" style="13"/>
    <col min="25" max="25" width="2.42578125" style="13" customWidth="1"/>
    <col min="26" max="26" width="32.7109375" style="13" customWidth="1"/>
    <col min="27" max="27" width="32" style="13" customWidth="1"/>
    <col min="28" max="28" width="22" style="13" customWidth="1"/>
    <col min="29" max="29" width="20.42578125" style="13" customWidth="1"/>
    <col min="30" max="30" width="9.140625" style="13"/>
    <col min="31" max="31" width="47.7109375" style="13" customWidth="1"/>
    <col min="32" max="32" width="25.140625" style="13" customWidth="1"/>
    <col min="33" max="16384" width="9.140625" style="13"/>
  </cols>
  <sheetData>
    <row r="1" spans="26:27" ht="21.95" customHeight="1" x14ac:dyDescent="0.25"/>
    <row r="2" spans="26:27" ht="21.95" customHeight="1" x14ac:dyDescent="0.25"/>
    <row r="3" spans="26:27" ht="21.95" customHeight="1" x14ac:dyDescent="0.25"/>
    <row r="4" spans="26:27" ht="21.95" customHeight="1" x14ac:dyDescent="0.25"/>
    <row r="5" spans="26:27" ht="21.95" customHeight="1" x14ac:dyDescent="0.25"/>
    <row r="6" spans="26:27" ht="21.95" customHeight="1" x14ac:dyDescent="0.25"/>
    <row r="7" spans="26:27" ht="21.95" customHeight="1" x14ac:dyDescent="0.25"/>
    <row r="8" spans="26:27" ht="21.95" customHeight="1" x14ac:dyDescent="0.25"/>
    <row r="9" spans="26:27" ht="21.95" customHeight="1" x14ac:dyDescent="0.25"/>
    <row r="10" spans="26:27" ht="21.95" customHeight="1" x14ac:dyDescent="0.25"/>
    <row r="11" spans="26:27" ht="21.95" customHeight="1" x14ac:dyDescent="0.25"/>
    <row r="12" spans="26:27" ht="21.95" customHeight="1" x14ac:dyDescent="0.25"/>
    <row r="13" spans="26:27" ht="21.95" customHeight="1" x14ac:dyDescent="0.25"/>
    <row r="14" spans="26:27" ht="21.95" customHeight="1" x14ac:dyDescent="0.25"/>
    <row r="15" spans="26:27" ht="21.95" customHeight="1" x14ac:dyDescent="0.4">
      <c r="Z15" s="55" t="s">
        <v>0</v>
      </c>
      <c r="AA15" s="50"/>
    </row>
    <row r="16" spans="26:27" ht="21.95" customHeight="1" x14ac:dyDescent="0.25">
      <c r="Z16" s="13" t="s">
        <v>1</v>
      </c>
    </row>
    <row r="17" spans="2:27" ht="21.95" customHeight="1" x14ac:dyDescent="0.25">
      <c r="B17"/>
      <c r="Z17" s="13" t="s">
        <v>2</v>
      </c>
    </row>
    <row r="18" spans="2:27" ht="21.95" customHeight="1" x14ac:dyDescent="0.25">
      <c r="Z18" s="56" t="s">
        <v>3</v>
      </c>
    </row>
    <row r="19" spans="2:27" x14ac:dyDescent="0.25">
      <c r="Z19" s="13" t="s">
        <v>4</v>
      </c>
    </row>
    <row r="20" spans="2:27" x14ac:dyDescent="0.25">
      <c r="Z20" s="56" t="s">
        <v>33</v>
      </c>
    </row>
    <row r="21" spans="2:27" x14ac:dyDescent="0.25">
      <c r="Z21" s="13" t="s">
        <v>6</v>
      </c>
      <c r="AA21" s="13" t="str" cm="1">
        <f t="array" ref="AA21">IFERROR(INDEX(Model!$C:$C,MATCH(1,(Model!$A:$A=Z20)*(Model!$B:$B=Z18),0)),"Make a selection")</f>
        <v>East</v>
      </c>
    </row>
    <row r="22" spans="2:27" x14ac:dyDescent="0.25">
      <c r="Z22" s="13" t="s">
        <v>7</v>
      </c>
      <c r="AA22" s="13" cm="1">
        <f t="array" ref="AA22">IFERROR(INDEX(Model!$D:$D,MATCH(1,(Model!$A:$A=Z20)*(Model!$B:$B=Z18),0)),"")</f>
        <v>100</v>
      </c>
    </row>
    <row r="23" spans="2:27" x14ac:dyDescent="0.25">
      <c r="Z23" s="13" t="s">
        <v>8</v>
      </c>
      <c r="AA23" s="49" cm="1">
        <f t="array" ref="AA23">IFERROR(INDEX(Model!$J:$J,MATCH(1,(Model!$A:$A=Z20)*(Model!$B:$B=Z18),0)),"")</f>
        <v>55500</v>
      </c>
    </row>
    <row r="24" spans="2:27" x14ac:dyDescent="0.25">
      <c r="Z24" s="13" t="s">
        <v>9</v>
      </c>
      <c r="AA24" s="49" cm="1">
        <f t="array" ref="AA24">IFERROR(INDEX(Model!$K:$K,MATCH(1,(Model!$A:$A=Z20)*(Model!$B:$B=Z18),0)),"")</f>
        <v>70400</v>
      </c>
    </row>
    <row r="25" spans="2:27" x14ac:dyDescent="0.25">
      <c r="Z25" s="13" t="s">
        <v>10</v>
      </c>
      <c r="AA25" s="49" cm="1">
        <f t="array" ref="AA25">IFERROR(INDEX(Model!$L:$L,MATCH(1,(Model!$A:$A=Z20)*(Model!$B:$B=Z18),0)),"")</f>
        <v>86100</v>
      </c>
    </row>
    <row r="26" spans="2:27" x14ac:dyDescent="0.25">
      <c r="Z26" s="13" t="s">
        <v>11</v>
      </c>
      <c r="AA26" s="13" cm="1">
        <f t="array" ref="AA26">IFERROR(INDEX(Model!$P:$P,MATCH(1,(Model!$A:$A=Z20)*(Model!$B:$B=Z18),0)),"")</f>
        <v>14197.344000000001</v>
      </c>
    </row>
    <row r="27" spans="2:27" x14ac:dyDescent="0.25">
      <c r="Z27" s="13" t="s">
        <v>12</v>
      </c>
      <c r="AA27" s="13" cm="1">
        <f t="array" ref="AA27">IFERROR(INDEX(Model!$Q:$Q,MATCH(1,(Model!$A:$A=Z20)*(Model!$B:$B=Z18),0)),"")</f>
        <v>3.3669892758551696</v>
      </c>
    </row>
    <row r="28" spans="2:27" x14ac:dyDescent="0.25">
      <c r="Z28" s="13" t="s">
        <v>13</v>
      </c>
      <c r="AA28" s="13" cm="1">
        <f t="array" ref="AA28">IFERROR(INDEX(Model!$R:$R,MATCH(1,(Model!$A:$A=Z20)*(Model!$B:$B=Z18),0)),"")</f>
        <v>10.4</v>
      </c>
    </row>
    <row r="29" spans="2:27" x14ac:dyDescent="0.25">
      <c r="Z29" s="13" t="s">
        <v>14</v>
      </c>
      <c r="AA29" s="13" t="str" cm="1">
        <f t="array" ref="AA29">IFERROR(INDEX(Model!$S:$S,MATCH(1,(Model!$A:$A=Z20)*(Model!$B:$B=Z18),0)),"")</f>
        <v>Yes</v>
      </c>
    </row>
    <row r="40" spans="5:5" x14ac:dyDescent="0.25">
      <c r="E40"/>
    </row>
  </sheetData>
  <conditionalFormatting sqref="AA22">
    <cfRule type="cellIs" dxfId="30" priority="38" operator="greaterThan">
      <formula>65</formula>
    </cfRule>
    <cfRule type="cellIs" dxfId="29" priority="39" operator="between">
      <formula>40</formula>
      <formula>65</formula>
    </cfRule>
    <cfRule type="cellIs" dxfId="28" priority="40" operator="lessThan">
      <formula>40</formula>
    </cfRule>
  </conditionalFormatting>
  <conditionalFormatting sqref="AA23">
    <cfRule type="cellIs" dxfId="27" priority="35" operator="lessThan">
      <formula>25000</formula>
    </cfRule>
    <cfRule type="cellIs" dxfId="26" priority="36" operator="between">
      <formula>25000</formula>
      <formula>30000</formula>
    </cfRule>
    <cfRule type="cellIs" dxfId="25" priority="37" operator="greaterThan">
      <formula>30000</formula>
    </cfRule>
  </conditionalFormatting>
  <conditionalFormatting sqref="AA24">
    <cfRule type="cellIs" dxfId="24" priority="32" operator="between">
      <formula>28000</formula>
      <formula>40000</formula>
    </cfRule>
    <cfRule type="cellIs" dxfId="23" priority="33" operator="lessThan">
      <formula>28000</formula>
    </cfRule>
    <cfRule type="cellIs" dxfId="22" priority="34" operator="greaterThan">
      <formula>40000</formula>
    </cfRule>
  </conditionalFormatting>
  <conditionalFormatting sqref="AA25">
    <cfRule type="cellIs" dxfId="21" priority="29" operator="lessThan">
      <formula>35000</formula>
    </cfRule>
    <cfRule type="cellIs" dxfId="20" priority="30" operator="between">
      <formula>35000</formula>
      <formula>50000</formula>
    </cfRule>
    <cfRule type="cellIs" dxfId="19" priority="31" operator="greaterThan">
      <formula>50000</formula>
    </cfRule>
  </conditionalFormatting>
  <conditionalFormatting sqref="AA26">
    <cfRule type="cellIs" dxfId="18" priority="26" operator="between">
      <formula>13000</formula>
      <formula>17000</formula>
    </cfRule>
    <cfRule type="cellIs" dxfId="17" priority="27" operator="lessThan">
      <formula>13000</formula>
    </cfRule>
    <cfRule type="cellIs" dxfId="16" priority="28" operator="greaterThan">
      <formula>17000</formula>
    </cfRule>
  </conditionalFormatting>
  <conditionalFormatting sqref="AA27">
    <cfRule type="cellIs" dxfId="15" priority="44" operator="lessThan">
      <formula>1</formula>
    </cfRule>
    <cfRule type="cellIs" dxfId="14" priority="45" operator="greaterThan">
      <formula>1</formula>
    </cfRule>
  </conditionalFormatting>
  <conditionalFormatting sqref="AA28">
    <cfRule type="containsText" dxfId="13" priority="41" operator="containsText" text="D">
      <formula>NOT(ISERROR(SEARCH("D",AA28)))</formula>
    </cfRule>
    <cfRule type="cellIs" dxfId="12" priority="42" operator="between">
      <formula>15</formula>
      <formula>30</formula>
    </cfRule>
    <cfRule type="cellIs" dxfId="11" priority="43" operator="lessThan">
      <formula>15</formula>
    </cfRule>
  </conditionalFormatting>
  <conditionalFormatting sqref="AA29">
    <cfRule type="containsText" dxfId="10" priority="23" operator="containsText" text="N">
      <formula>NOT(ISERROR(SEARCH("N",AA29)))</formula>
    </cfRule>
    <cfRule type="containsText" dxfId="9" priority="24" operator="containsText" text="Y">
      <formula>NOT(ISERROR(SEARCH("Y",AA29)))</formula>
    </cfRule>
  </conditionalFormatting>
  <dataValidations count="1">
    <dataValidation type="list" allowBlank="1" showInputMessage="1" showErrorMessage="1" sqref="Z18" xr:uid="{8095467E-A6C1-4AE2-BB86-D5B7F4BE70C2}">
      <formula1>"Law, Psychology, Computing, Biosciences, Creative arts and design"</formula1>
    </dataValidation>
  </dataValidation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73625E06-6308-4098-8430-712299EAF09E}">
          <x14:formula1>
            <xm:f>OFFSET(Model!$A$2,MATCH(Z18,Model!$B$2:$B$201,0)-1,0,COUNTIF(Model!$B:$B,Z18),1)</xm:f>
          </x14:formula1>
          <xm:sqref>Z20</xm:sqref>
        </x14:dataValidation>
      </x14:dataValidations>
    </ext>
    <ext xmlns:x15="http://schemas.microsoft.com/office/spreadsheetml/2010/11/main" uri="{3A4CF648-6AED-40f4-86FF-DC5316D8AED3}">
      <x14:slicerList xmlns:x14="http://schemas.microsoft.com/office/spreadsheetml/2009/9/main">
        <x14:slicer r:id="rId2"/>
      </x14:slicerList>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A38C1-9A1C-4740-9AB1-202EAA473F86}">
  <sheetPr>
    <tabColor theme="6"/>
  </sheetPr>
  <dimension ref="A1:AH201"/>
  <sheetViews>
    <sheetView topLeftCell="E25" zoomScaleNormal="100" workbookViewId="0">
      <selection activeCell="AC25" sqref="AC25"/>
    </sheetView>
  </sheetViews>
  <sheetFormatPr defaultColWidth="8.85546875" defaultRowHeight="15" x14ac:dyDescent="0.25"/>
  <cols>
    <col min="1" max="1" width="36.7109375" customWidth="1"/>
    <col min="2" max="2" width="22.28515625" customWidth="1"/>
    <col min="3" max="3" width="24.42578125" customWidth="1"/>
    <col min="4" max="4" width="21.85546875" customWidth="1"/>
    <col min="5" max="5" width="12.7109375" customWidth="1"/>
    <col min="6" max="6" width="12.42578125" customWidth="1"/>
    <col min="7" max="8" width="12.7109375" customWidth="1"/>
    <col min="9" max="9" width="10.42578125" customWidth="1"/>
    <col min="10" max="10" width="18.42578125" customWidth="1"/>
    <col min="11" max="11" width="18.85546875" customWidth="1"/>
    <col min="12" max="13" width="19.140625" customWidth="1"/>
    <col min="14" max="14" width="23.28515625" customWidth="1"/>
    <col min="15" max="15" width="15.85546875" customWidth="1"/>
    <col min="16" max="16" width="19.42578125" customWidth="1"/>
    <col min="17" max="17" width="20.28515625" customWidth="1"/>
    <col min="18" max="18" width="43.7109375" customWidth="1"/>
    <col min="19" max="19" width="6.7109375" customWidth="1"/>
    <col min="20" max="20" width="9.28515625" style="53" bestFit="1" customWidth="1"/>
    <col min="25" max="25" width="9.42578125" customWidth="1"/>
    <col min="31" max="32" width="11" bestFit="1" customWidth="1"/>
    <col min="33" max="33" width="11.42578125" bestFit="1" customWidth="1"/>
  </cols>
  <sheetData>
    <row r="1" spans="1:34" ht="19.5" x14ac:dyDescent="0.3">
      <c r="A1" s="10" t="s">
        <v>15</v>
      </c>
      <c r="B1" s="10" t="s">
        <v>16</v>
      </c>
      <c r="C1" s="10" t="s">
        <v>6</v>
      </c>
      <c r="D1" s="10" t="s">
        <v>7</v>
      </c>
      <c r="E1" s="10" t="s">
        <v>17</v>
      </c>
      <c r="F1" s="10" t="s">
        <v>18</v>
      </c>
      <c r="G1" s="10" t="s">
        <v>19</v>
      </c>
      <c r="H1" s="10" t="s">
        <v>20</v>
      </c>
      <c r="I1" s="10" t="s">
        <v>21</v>
      </c>
      <c r="J1" s="10" t="s">
        <v>22</v>
      </c>
      <c r="K1" s="10" t="s">
        <v>23</v>
      </c>
      <c r="L1" s="10" t="s">
        <v>24</v>
      </c>
      <c r="M1" s="10" t="s">
        <v>25</v>
      </c>
      <c r="N1" s="10" t="s">
        <v>26</v>
      </c>
      <c r="O1" s="10" t="s">
        <v>27</v>
      </c>
      <c r="P1" s="10" t="s">
        <v>28</v>
      </c>
      <c r="Q1" s="10" t="s">
        <v>29</v>
      </c>
      <c r="R1" s="10" t="s">
        <v>30</v>
      </c>
      <c r="S1" s="36" t="s">
        <v>31</v>
      </c>
      <c r="T1" s="52" t="s">
        <v>32</v>
      </c>
    </row>
    <row r="2" spans="1:34" x14ac:dyDescent="0.25">
      <c r="A2" t="s">
        <v>33</v>
      </c>
      <c r="B2" t="s">
        <v>34</v>
      </c>
      <c r="C2" t="s">
        <v>35</v>
      </c>
      <c r="D2">
        <v>100</v>
      </c>
      <c r="E2">
        <f t="shared" ref="E2:E33" si="0">IF(B2="Psychology",1,0)</f>
        <v>0</v>
      </c>
      <c r="F2">
        <f t="shared" ref="F2:F33" si="1">IF(B2="Computing",1,0)</f>
        <v>0</v>
      </c>
      <c r="G2">
        <f t="shared" ref="G2:G33" si="2">IF(B2="Biosciences",1,0)</f>
        <v>0</v>
      </c>
      <c r="H2">
        <f t="shared" ref="H2:H33" si="3">IF(B2="Creative arts and design",1,0)</f>
        <v>0</v>
      </c>
      <c r="I2" t="s">
        <v>36</v>
      </c>
      <c r="J2" s="1">
        <v>30700</v>
      </c>
      <c r="K2" s="2">
        <v>65300</v>
      </c>
      <c r="L2" s="2">
        <v>78500</v>
      </c>
      <c r="M2" s="2"/>
      <c r="N2" s="7">
        <v>0.09</v>
      </c>
      <c r="O2">
        <f>VLOOKUP(C2,'GDHI data'!$A:$E,5,0)</f>
        <v>103.6</v>
      </c>
      <c r="P2" s="1">
        <f>13704 * (O2/100)</f>
        <v>14197.344000000001</v>
      </c>
      <c r="Q2" s="7">
        <f t="shared" ref="Q2:Q65" si="4">((J2*2+K2*2+L2))/((29370+P2*5))</f>
        <v>2.6953850225475682</v>
      </c>
      <c r="R2">
        <f>IFERROR(IF(53000/MAX(0,(L2-29385)*0.09)&gt;30,"The loan will not be paid before being written off",ROUND(53000/MAX(0,(L2-29385)*0.09),1)),"Earnings are below the threshold")</f>
        <v>12</v>
      </c>
      <c r="S2" t="str">
        <f t="shared" ref="S2:S65" si="5">IF(MAX(0,(L2*(1.035^5)-29385)*0.09)&gt;53000*0.065,"Yes","No")</f>
        <v>Yes</v>
      </c>
      <c r="T2" s="53">
        <f t="shared" ref="T2:T33" si="6">(L2/J2)^(1/4)-1</f>
        <v>0.26454072441052334</v>
      </c>
      <c r="AD2" t="s">
        <v>16</v>
      </c>
      <c r="AE2" s="53" t="s">
        <v>37</v>
      </c>
      <c r="AF2" t="s">
        <v>38</v>
      </c>
      <c r="AG2" t="s">
        <v>39</v>
      </c>
    </row>
    <row r="3" spans="1:34" x14ac:dyDescent="0.25">
      <c r="A3" t="s">
        <v>40</v>
      </c>
      <c r="B3" t="s">
        <v>34</v>
      </c>
      <c r="C3" t="s">
        <v>41</v>
      </c>
      <c r="D3">
        <v>99</v>
      </c>
      <c r="E3">
        <f t="shared" si="0"/>
        <v>0</v>
      </c>
      <c r="F3">
        <f t="shared" si="1"/>
        <v>0</v>
      </c>
      <c r="G3">
        <f t="shared" si="2"/>
        <v>0</v>
      </c>
      <c r="H3">
        <f t="shared" si="3"/>
        <v>0</v>
      </c>
      <c r="I3" t="s">
        <v>36</v>
      </c>
      <c r="J3" s="1">
        <v>33800</v>
      </c>
      <c r="K3" s="2">
        <v>46700</v>
      </c>
      <c r="L3" s="2">
        <v>58400</v>
      </c>
      <c r="M3" s="2"/>
      <c r="N3" s="7">
        <v>0.09</v>
      </c>
      <c r="O3">
        <f>VLOOKUP(C3,'GDHI data'!$A:$E,5,0)</f>
        <v>142.4</v>
      </c>
      <c r="P3" s="1">
        <f t="shared" ref="P3:P66" si="7">13704 * (O3/100)</f>
        <v>19514.496000000003</v>
      </c>
      <c r="Q3" s="7">
        <f t="shared" si="4"/>
        <v>1.7283418442746665</v>
      </c>
      <c r="R3">
        <f t="shared" ref="R3:R66" si="8">IFERROR(IF(53000/MAX(0,(L3-29385)*0.09)&gt;30,"The loan will not be paid before being written off",ROUND(53000/MAX(0,(L3-29385)*0.09),1)),"Earnings are below the threshold")</f>
        <v>20.3</v>
      </c>
      <c r="S3" t="str">
        <f t="shared" si="5"/>
        <v>Yes</v>
      </c>
      <c r="T3" s="53">
        <f t="shared" si="6"/>
        <v>0.14649994097873176</v>
      </c>
      <c r="AD3" t="s">
        <v>34</v>
      </c>
      <c r="AE3" s="53">
        <f>AVERAGEIF(B:B,"Law",T:T)</f>
        <v>0.10480830061235653</v>
      </c>
      <c r="AF3" s="54">
        <f>AVERAGEIF(B:B,"Law",J:J)</f>
        <v>23527.5</v>
      </c>
      <c r="AG3" s="54">
        <f>AVERAGEIF(B:B,"Law",L:L)</f>
        <v>37202.5</v>
      </c>
      <c r="AH3" s="51"/>
    </row>
    <row r="4" spans="1:34" x14ac:dyDescent="0.25">
      <c r="A4" t="s">
        <v>42</v>
      </c>
      <c r="B4" t="s">
        <v>34</v>
      </c>
      <c r="C4" t="s">
        <v>43</v>
      </c>
      <c r="D4">
        <v>97.6</v>
      </c>
      <c r="E4">
        <f t="shared" si="0"/>
        <v>0</v>
      </c>
      <c r="F4">
        <f t="shared" si="1"/>
        <v>0</v>
      </c>
      <c r="G4">
        <f t="shared" si="2"/>
        <v>0</v>
      </c>
      <c r="H4">
        <f t="shared" si="3"/>
        <v>0</v>
      </c>
      <c r="I4" t="s">
        <v>36</v>
      </c>
      <c r="J4" s="1">
        <v>33000</v>
      </c>
      <c r="K4" s="2">
        <v>54800</v>
      </c>
      <c r="L4" s="2">
        <v>85800</v>
      </c>
      <c r="M4" s="2"/>
      <c r="N4" s="7">
        <v>0.09</v>
      </c>
      <c r="O4">
        <f>VLOOKUP(C4,'GDHI data'!$A:$E,5,0)</f>
        <v>113.5</v>
      </c>
      <c r="P4" s="1">
        <f t="shared" si="7"/>
        <v>15554.04</v>
      </c>
      <c r="Q4" s="7">
        <f t="shared" si="4"/>
        <v>2.4397938402205703</v>
      </c>
      <c r="R4">
        <f t="shared" si="8"/>
        <v>10.4</v>
      </c>
      <c r="S4" t="str">
        <f t="shared" si="5"/>
        <v>Yes</v>
      </c>
      <c r="T4" s="53">
        <f t="shared" si="6"/>
        <v>0.26982343247386553</v>
      </c>
      <c r="AD4" t="s">
        <v>44</v>
      </c>
      <c r="AE4" s="53">
        <f>AVERAGEIF(B:B,"Psychology",T:T)</f>
        <v>7.9884259136673311E-2</v>
      </c>
      <c r="AF4" s="54">
        <f>AVERAGEIF(B:B,"Psychology",J:J)</f>
        <v>21630</v>
      </c>
      <c r="AG4" s="54">
        <f>AVERAGEIF(B:B,"Psychology",L:L)</f>
        <v>29727.5</v>
      </c>
      <c r="AH4" s="54"/>
    </row>
    <row r="5" spans="1:34" x14ac:dyDescent="0.25">
      <c r="A5" t="s">
        <v>45</v>
      </c>
      <c r="B5" t="s">
        <v>34</v>
      </c>
      <c r="C5" t="s">
        <v>41</v>
      </c>
      <c r="D5">
        <v>97.3</v>
      </c>
      <c r="E5">
        <f t="shared" si="0"/>
        <v>0</v>
      </c>
      <c r="F5">
        <f t="shared" si="1"/>
        <v>0</v>
      </c>
      <c r="G5">
        <f t="shared" si="2"/>
        <v>0</v>
      </c>
      <c r="H5">
        <f t="shared" si="3"/>
        <v>0</v>
      </c>
      <c r="I5" t="s">
        <v>36</v>
      </c>
      <c r="J5" s="1">
        <v>31000</v>
      </c>
      <c r="K5" s="2">
        <v>47800</v>
      </c>
      <c r="L5" s="2">
        <v>79200</v>
      </c>
      <c r="M5" s="2"/>
      <c r="N5" s="7">
        <v>0.09</v>
      </c>
      <c r="O5">
        <f>VLOOKUP(C5,'GDHI data'!$A:$E,5,0)</f>
        <v>142.4</v>
      </c>
      <c r="P5" s="1">
        <f t="shared" si="7"/>
        <v>19514.496000000003</v>
      </c>
      <c r="Q5" s="7">
        <f t="shared" si="4"/>
        <v>1.8654117991077532</v>
      </c>
      <c r="R5">
        <f>IFERROR(IF(53000/MAX(0,(L5-29385)*0.09)&gt;30,"The loan will not be paid before being written off",ROUND(53000/MAX(0,(L5-29385)*0.09),1)),"Earnings are below the threshold")</f>
        <v>11.8</v>
      </c>
      <c r="S5" t="str">
        <f t="shared" si="5"/>
        <v>Yes</v>
      </c>
      <c r="T5" s="53">
        <f t="shared" si="6"/>
        <v>0.26427302549662635</v>
      </c>
      <c r="AD5" t="s">
        <v>3</v>
      </c>
      <c r="AE5" s="53">
        <f>AVERAGEIF(B:B,"Computing",T:T)</f>
        <v>9.0477599452425922E-2</v>
      </c>
      <c r="AF5" s="54">
        <f>AVERAGEIF(B:B,"Computing",J:J)</f>
        <v>32032.5</v>
      </c>
      <c r="AG5" s="54">
        <f>AVERAGEIF(B:B,"Computing",L:L)</f>
        <v>45850</v>
      </c>
      <c r="AH5" s="54"/>
    </row>
    <row r="6" spans="1:34" x14ac:dyDescent="0.25">
      <c r="A6" t="s">
        <v>46</v>
      </c>
      <c r="B6" t="s">
        <v>34</v>
      </c>
      <c r="C6" t="s">
        <v>43</v>
      </c>
      <c r="D6">
        <v>88.8</v>
      </c>
      <c r="E6">
        <f t="shared" si="0"/>
        <v>0</v>
      </c>
      <c r="F6">
        <f t="shared" si="1"/>
        <v>0</v>
      </c>
      <c r="G6">
        <f t="shared" si="2"/>
        <v>0</v>
      </c>
      <c r="H6">
        <f t="shared" si="3"/>
        <v>0</v>
      </c>
      <c r="I6" t="s">
        <v>36</v>
      </c>
      <c r="J6" s="1">
        <v>23000</v>
      </c>
      <c r="K6" s="2">
        <v>22300</v>
      </c>
      <c r="L6" s="2">
        <v>27700</v>
      </c>
      <c r="M6" s="2"/>
      <c r="N6" s="7">
        <v>0.09</v>
      </c>
      <c r="O6">
        <f>VLOOKUP(C6,'GDHI data'!$A:$E,5,0)</f>
        <v>113.5</v>
      </c>
      <c r="P6" s="1">
        <f t="shared" si="7"/>
        <v>15554.04</v>
      </c>
      <c r="Q6" s="7">
        <f t="shared" si="4"/>
        <v>1.104160716519103</v>
      </c>
      <c r="R6" t="str">
        <f>IFERROR(IF(53000/MAX(0,(L6-29385)*0.09)&gt;30,"The loan will not be paid before being written off",ROUND(53000/MAX(0,(L6-29385)*0.09),1)),"Earnings are below the threshold")</f>
        <v>Earnings are below the threshold</v>
      </c>
      <c r="S6" t="str">
        <f t="shared" si="5"/>
        <v>No</v>
      </c>
      <c r="T6" s="53">
        <f t="shared" si="6"/>
        <v>4.7581893086735105E-2</v>
      </c>
      <c r="AD6" t="s">
        <v>47</v>
      </c>
      <c r="AE6" s="53">
        <f>AVERAGEIF(B:B,"Biosciences",T:T)</f>
        <v>7.8764003208374372E-2</v>
      </c>
      <c r="AF6" s="54">
        <f>AVERAGEIF(B:B,"Biosciences",J:J)</f>
        <v>23805</v>
      </c>
      <c r="AG6" s="54">
        <f>AVERAGEIF(B:B,"Biosciences",L:L)</f>
        <v>32380</v>
      </c>
      <c r="AH6" s="54"/>
    </row>
    <row r="7" spans="1:34" x14ac:dyDescent="0.25">
      <c r="A7" t="s">
        <v>48</v>
      </c>
      <c r="B7" t="s">
        <v>34</v>
      </c>
      <c r="C7" t="s">
        <v>49</v>
      </c>
      <c r="D7">
        <v>85.8</v>
      </c>
      <c r="E7">
        <f t="shared" si="0"/>
        <v>0</v>
      </c>
      <c r="F7">
        <f t="shared" si="1"/>
        <v>0</v>
      </c>
      <c r="G7">
        <f t="shared" si="2"/>
        <v>0</v>
      </c>
      <c r="H7">
        <f t="shared" si="3"/>
        <v>0</v>
      </c>
      <c r="I7" t="s">
        <v>36</v>
      </c>
      <c r="J7" s="1">
        <v>25900</v>
      </c>
      <c r="K7" s="2">
        <v>47800</v>
      </c>
      <c r="L7" s="2">
        <v>57500</v>
      </c>
      <c r="M7" s="2"/>
      <c r="N7" s="7">
        <v>0.09</v>
      </c>
      <c r="O7">
        <f>VLOOKUP(C7,'GDHI data'!$A:$E,5,0)</f>
        <v>80.400000000000006</v>
      </c>
      <c r="P7" s="1">
        <f t="shared" si="7"/>
        <v>11018.016000000001</v>
      </c>
      <c r="Q7" s="7">
        <f t="shared" si="4"/>
        <v>2.4259981757062028</v>
      </c>
      <c r="R7">
        <f t="shared" si="8"/>
        <v>20.9</v>
      </c>
      <c r="S7" t="str">
        <f t="shared" si="5"/>
        <v>Yes</v>
      </c>
      <c r="T7" s="53">
        <f t="shared" si="6"/>
        <v>0.22065243034657556</v>
      </c>
      <c r="AD7" t="s">
        <v>50</v>
      </c>
      <c r="AE7" s="53">
        <f>AVERAGEIF(B:B,"Creative arts and design",T:T)</f>
        <v>5.6892203665249275E-2</v>
      </c>
      <c r="AF7" s="54">
        <f>AVERAGEIF(B:B,"Creative arts and design",J:J)</f>
        <v>20442.5</v>
      </c>
      <c r="AG7" s="54">
        <f>AVERAGEIF(B:B,"Creative arts and design",L:L)</f>
        <v>25500</v>
      </c>
      <c r="AH7" s="54"/>
    </row>
    <row r="8" spans="1:34" x14ac:dyDescent="0.25">
      <c r="A8" t="s">
        <v>51</v>
      </c>
      <c r="B8" t="s">
        <v>34</v>
      </c>
      <c r="C8" t="s">
        <v>41</v>
      </c>
      <c r="D8">
        <v>85.2</v>
      </c>
      <c r="E8">
        <f t="shared" si="0"/>
        <v>0</v>
      </c>
      <c r="F8">
        <f t="shared" si="1"/>
        <v>0</v>
      </c>
      <c r="G8">
        <f t="shared" si="2"/>
        <v>0</v>
      </c>
      <c r="H8">
        <f t="shared" si="3"/>
        <v>0</v>
      </c>
      <c r="I8" t="s">
        <v>36</v>
      </c>
      <c r="J8" s="1">
        <v>28300</v>
      </c>
      <c r="K8" s="2">
        <v>44500</v>
      </c>
      <c r="L8" s="2">
        <v>71200</v>
      </c>
      <c r="M8" s="2"/>
      <c r="N8" s="7">
        <v>0.09</v>
      </c>
      <c r="O8">
        <f>VLOOKUP(C8,'GDHI data'!$A:$E,5,0)</f>
        <v>142.4</v>
      </c>
      <c r="P8" s="1">
        <f t="shared" si="7"/>
        <v>19514.496000000003</v>
      </c>
      <c r="Q8" s="7">
        <f t="shared" si="4"/>
        <v>1.7078601268858147</v>
      </c>
      <c r="R8">
        <f t="shared" si="8"/>
        <v>14.1</v>
      </c>
      <c r="S8" t="str">
        <f t="shared" si="5"/>
        <v>Yes</v>
      </c>
      <c r="T8" s="53">
        <f t="shared" si="6"/>
        <v>0.2594281307381423</v>
      </c>
    </row>
    <row r="9" spans="1:34" x14ac:dyDescent="0.25">
      <c r="A9" t="s">
        <v>52</v>
      </c>
      <c r="B9" t="s">
        <v>34</v>
      </c>
      <c r="C9" t="s">
        <v>53</v>
      </c>
      <c r="D9">
        <v>84.2</v>
      </c>
      <c r="E9">
        <f t="shared" si="0"/>
        <v>0</v>
      </c>
      <c r="F9">
        <f t="shared" si="1"/>
        <v>0</v>
      </c>
      <c r="G9">
        <f t="shared" si="2"/>
        <v>0</v>
      </c>
      <c r="H9">
        <f t="shared" si="3"/>
        <v>0</v>
      </c>
      <c r="I9" t="s">
        <v>36</v>
      </c>
      <c r="J9" s="1">
        <v>23000</v>
      </c>
      <c r="K9" s="2">
        <v>29200</v>
      </c>
      <c r="L9" s="2">
        <v>40500</v>
      </c>
      <c r="M9" s="2"/>
      <c r="N9" s="7">
        <v>0.09</v>
      </c>
      <c r="O9">
        <f>VLOOKUP(C9,'GDHI data'!$A:$E,5,0)</f>
        <v>92.2</v>
      </c>
      <c r="P9" s="1">
        <f t="shared" si="7"/>
        <v>12635.088</v>
      </c>
      <c r="Q9" s="7">
        <f t="shared" si="4"/>
        <v>1.5657173384231573</v>
      </c>
      <c r="R9" t="str">
        <f>IFERROR(IF(53000/MAX(0,(L9-29385)*0.09)&gt;30,"The loan will not be paid before being written off",ROUND(53000/MAX(0,(L9-29385)*0.09),1)),"Earnings are below the threshold")</f>
        <v>The loan will not be paid before being written off</v>
      </c>
      <c r="S9" t="str">
        <f t="shared" si="5"/>
        <v>No</v>
      </c>
      <c r="T9" s="53">
        <f t="shared" si="6"/>
        <v>0.15194513992380476</v>
      </c>
    </row>
    <row r="10" spans="1:34" x14ac:dyDescent="0.25">
      <c r="A10" t="s">
        <v>54</v>
      </c>
      <c r="B10" t="s">
        <v>34</v>
      </c>
      <c r="C10" t="s">
        <v>55</v>
      </c>
      <c r="D10">
        <v>80.599999999999994</v>
      </c>
      <c r="E10">
        <f t="shared" si="0"/>
        <v>0</v>
      </c>
      <c r="F10">
        <f t="shared" si="1"/>
        <v>0</v>
      </c>
      <c r="G10">
        <f t="shared" si="2"/>
        <v>0</v>
      </c>
      <c r="H10">
        <f t="shared" si="3"/>
        <v>0</v>
      </c>
      <c r="I10" t="s">
        <v>36</v>
      </c>
      <c r="J10" s="1">
        <v>23000</v>
      </c>
      <c r="K10" s="2">
        <v>23000</v>
      </c>
      <c r="L10" s="2">
        <v>23000</v>
      </c>
      <c r="M10" s="2"/>
      <c r="N10" s="7">
        <v>0.09</v>
      </c>
      <c r="O10">
        <f>VLOOKUP(C10,'GDHI data'!$A:$E,5,0)</f>
        <v>84.7</v>
      </c>
      <c r="P10" s="1">
        <f t="shared" si="7"/>
        <v>11607.288</v>
      </c>
      <c r="Q10" s="7">
        <f t="shared" si="4"/>
        <v>1.3156925279189955</v>
      </c>
      <c r="R10" t="str">
        <f t="shared" si="8"/>
        <v>Earnings are below the threshold</v>
      </c>
      <c r="S10" t="str">
        <f t="shared" si="5"/>
        <v>No</v>
      </c>
      <c r="T10" s="53">
        <f t="shared" si="6"/>
        <v>0</v>
      </c>
    </row>
    <row r="11" spans="1:34" x14ac:dyDescent="0.25">
      <c r="A11" t="s">
        <v>56</v>
      </c>
      <c r="B11" t="s">
        <v>34</v>
      </c>
      <c r="C11" t="s">
        <v>53</v>
      </c>
      <c r="D11">
        <v>79.8</v>
      </c>
      <c r="E11">
        <f t="shared" si="0"/>
        <v>0</v>
      </c>
      <c r="F11">
        <f t="shared" si="1"/>
        <v>0</v>
      </c>
      <c r="G11">
        <f t="shared" si="2"/>
        <v>0</v>
      </c>
      <c r="H11">
        <f t="shared" si="3"/>
        <v>0</v>
      </c>
      <c r="I11" t="s">
        <v>36</v>
      </c>
      <c r="J11" s="1">
        <v>24800</v>
      </c>
      <c r="K11" s="2">
        <v>32500</v>
      </c>
      <c r="L11" s="2">
        <v>43100</v>
      </c>
      <c r="M11" s="2"/>
      <c r="N11" s="7">
        <v>0.09</v>
      </c>
      <c r="O11">
        <f>VLOOKUP(C11,'GDHI data'!$A:$E,5,0)</f>
        <v>92.2</v>
      </c>
      <c r="P11" s="1">
        <f t="shared" si="7"/>
        <v>12635.088</v>
      </c>
      <c r="Q11" s="7">
        <f t="shared" si="4"/>
        <v>1.7040277727352098</v>
      </c>
      <c r="R11" t="str">
        <f t="shared" si="8"/>
        <v>The loan will not be paid before being written off</v>
      </c>
      <c r="S11" t="str">
        <f t="shared" si="5"/>
        <v>No</v>
      </c>
      <c r="T11" s="53">
        <f t="shared" si="6"/>
        <v>0.14817053438935202</v>
      </c>
    </row>
    <row r="12" spans="1:34" x14ac:dyDescent="0.25">
      <c r="A12" t="s">
        <v>57</v>
      </c>
      <c r="B12" t="s">
        <v>34</v>
      </c>
      <c r="C12" t="s">
        <v>58</v>
      </c>
      <c r="D12">
        <v>77.8</v>
      </c>
      <c r="E12">
        <f t="shared" si="0"/>
        <v>0</v>
      </c>
      <c r="F12">
        <f t="shared" si="1"/>
        <v>0</v>
      </c>
      <c r="G12">
        <f t="shared" si="2"/>
        <v>0</v>
      </c>
      <c r="H12">
        <f t="shared" si="3"/>
        <v>0</v>
      </c>
      <c r="I12" t="s">
        <v>36</v>
      </c>
      <c r="J12" s="1">
        <v>27400</v>
      </c>
      <c r="K12" s="2">
        <v>35400</v>
      </c>
      <c r="L12" s="2">
        <v>50400</v>
      </c>
      <c r="M12" s="2"/>
      <c r="N12" s="7">
        <v>0.09</v>
      </c>
      <c r="O12">
        <f>VLOOKUP(C12,'GDHI data'!$A:$E,5,0)</f>
        <v>85.1</v>
      </c>
      <c r="P12" s="1">
        <f t="shared" si="7"/>
        <v>11662.103999999999</v>
      </c>
      <c r="Q12" s="7">
        <f t="shared" si="4"/>
        <v>2.0072873655402592</v>
      </c>
      <c r="R12">
        <f t="shared" si="8"/>
        <v>28</v>
      </c>
      <c r="S12" t="str">
        <f t="shared" si="5"/>
        <v>No</v>
      </c>
      <c r="T12" s="53">
        <f t="shared" si="6"/>
        <v>0.16458178579836802</v>
      </c>
    </row>
    <row r="13" spans="1:34" x14ac:dyDescent="0.25">
      <c r="A13" t="s">
        <v>59</v>
      </c>
      <c r="B13" t="s">
        <v>34</v>
      </c>
      <c r="C13" t="s">
        <v>41</v>
      </c>
      <c r="D13">
        <v>77.3</v>
      </c>
      <c r="E13">
        <f t="shared" si="0"/>
        <v>0</v>
      </c>
      <c r="F13">
        <f t="shared" si="1"/>
        <v>0</v>
      </c>
      <c r="G13">
        <f t="shared" si="2"/>
        <v>0</v>
      </c>
      <c r="H13">
        <f t="shared" si="3"/>
        <v>0</v>
      </c>
      <c r="I13" t="s">
        <v>36</v>
      </c>
      <c r="J13" s="1">
        <v>25200</v>
      </c>
      <c r="K13" s="2">
        <v>30700</v>
      </c>
      <c r="L13" s="2">
        <v>40300</v>
      </c>
      <c r="M13" s="2"/>
      <c r="N13" s="7">
        <v>0.09</v>
      </c>
      <c r="O13">
        <f>VLOOKUP(C13,'GDHI data'!$A:$E,5,0)</f>
        <v>142.4</v>
      </c>
      <c r="P13" s="1">
        <f t="shared" si="7"/>
        <v>19514.496000000003</v>
      </c>
      <c r="Q13" s="7">
        <f t="shared" si="4"/>
        <v>1.1981804672478431</v>
      </c>
      <c r="R13" t="str">
        <f t="shared" si="8"/>
        <v>The loan will not be paid before being written off</v>
      </c>
      <c r="S13" t="str">
        <f t="shared" si="5"/>
        <v>No</v>
      </c>
      <c r="T13" s="53">
        <f t="shared" si="6"/>
        <v>0.12454315485548784</v>
      </c>
    </row>
    <row r="14" spans="1:34" x14ac:dyDescent="0.25">
      <c r="A14" t="s">
        <v>60</v>
      </c>
      <c r="B14" t="s">
        <v>34</v>
      </c>
      <c r="C14" t="s">
        <v>61</v>
      </c>
      <c r="D14">
        <v>77.2</v>
      </c>
      <c r="E14">
        <f t="shared" si="0"/>
        <v>0</v>
      </c>
      <c r="F14">
        <f t="shared" si="1"/>
        <v>0</v>
      </c>
      <c r="G14">
        <f t="shared" si="2"/>
        <v>0</v>
      </c>
      <c r="H14">
        <f t="shared" si="3"/>
        <v>0</v>
      </c>
      <c r="I14" t="s">
        <v>36</v>
      </c>
      <c r="J14" s="1">
        <v>23000</v>
      </c>
      <c r="K14" s="2">
        <v>25900</v>
      </c>
      <c r="L14" s="2">
        <v>29000</v>
      </c>
      <c r="M14" s="2"/>
      <c r="N14" s="7">
        <v>0.09</v>
      </c>
      <c r="O14">
        <f>VLOOKUP(C14,'GDHI data'!$A:$E,5,0)</f>
        <v>100.1</v>
      </c>
      <c r="P14" s="1">
        <f t="shared" si="7"/>
        <v>13717.703999999998</v>
      </c>
      <c r="Q14" s="7">
        <f t="shared" si="4"/>
        <v>1.2944254363989984</v>
      </c>
      <c r="R14" t="str">
        <f t="shared" si="8"/>
        <v>Earnings are below the threshold</v>
      </c>
      <c r="S14" t="str">
        <f t="shared" si="5"/>
        <v>No</v>
      </c>
      <c r="T14" s="53">
        <f t="shared" si="6"/>
        <v>5.9662438874017676E-2</v>
      </c>
    </row>
    <row r="15" spans="1:34" x14ac:dyDescent="0.25">
      <c r="A15" t="s">
        <v>62</v>
      </c>
      <c r="B15" t="s">
        <v>34</v>
      </c>
      <c r="C15" t="s">
        <v>63</v>
      </c>
      <c r="D15">
        <v>76.099999999999994</v>
      </c>
      <c r="E15">
        <f t="shared" si="0"/>
        <v>0</v>
      </c>
      <c r="F15">
        <f t="shared" si="1"/>
        <v>0</v>
      </c>
      <c r="G15">
        <f t="shared" si="2"/>
        <v>0</v>
      </c>
      <c r="H15">
        <f t="shared" si="3"/>
        <v>0</v>
      </c>
      <c r="I15" t="s">
        <v>36</v>
      </c>
      <c r="J15" s="1">
        <v>20100</v>
      </c>
      <c r="K15" s="2">
        <v>21500</v>
      </c>
      <c r="L15" s="2">
        <v>26300</v>
      </c>
      <c r="M15" s="2"/>
      <c r="N15" s="7">
        <v>0.09</v>
      </c>
      <c r="O15">
        <f>VLOOKUP(C15,'GDHI data'!$A:$E,5,0)</f>
        <v>81.099999999999994</v>
      </c>
      <c r="P15" s="1">
        <f t="shared" si="7"/>
        <v>11113.944</v>
      </c>
      <c r="Q15" s="7">
        <f t="shared" si="4"/>
        <v>1.2891495286304218</v>
      </c>
      <c r="R15" t="str">
        <f t="shared" si="8"/>
        <v>Earnings are below the threshold</v>
      </c>
      <c r="S15" t="str">
        <f t="shared" si="5"/>
        <v>No</v>
      </c>
      <c r="T15" s="53">
        <f t="shared" si="6"/>
        <v>6.9522493414392761E-2</v>
      </c>
    </row>
    <row r="16" spans="1:34" x14ac:dyDescent="0.25">
      <c r="A16" t="s">
        <v>64</v>
      </c>
      <c r="B16" t="s">
        <v>34</v>
      </c>
      <c r="C16" t="s">
        <v>65</v>
      </c>
      <c r="D16">
        <v>75.8</v>
      </c>
      <c r="E16">
        <f t="shared" si="0"/>
        <v>0</v>
      </c>
      <c r="F16">
        <f t="shared" si="1"/>
        <v>0</v>
      </c>
      <c r="G16">
        <f t="shared" si="2"/>
        <v>0</v>
      </c>
      <c r="H16">
        <f t="shared" si="3"/>
        <v>0</v>
      </c>
      <c r="I16" t="s">
        <v>36</v>
      </c>
      <c r="J16" s="1">
        <v>21500</v>
      </c>
      <c r="K16" s="2">
        <v>23000</v>
      </c>
      <c r="L16" s="2">
        <v>28500</v>
      </c>
      <c r="M16" s="2"/>
      <c r="N16" s="7">
        <v>0.09</v>
      </c>
      <c r="O16">
        <f>VLOOKUP(C16,'GDHI data'!$A:$E,5,0)</f>
        <v>86.7</v>
      </c>
      <c r="P16" s="1">
        <f t="shared" si="7"/>
        <v>11881.368</v>
      </c>
      <c r="Q16" s="7">
        <f t="shared" si="4"/>
        <v>1.3235433926235718</v>
      </c>
      <c r="R16" t="str">
        <f t="shared" si="8"/>
        <v>Earnings are below the threshold</v>
      </c>
      <c r="S16" t="str">
        <f t="shared" si="5"/>
        <v>No</v>
      </c>
      <c r="T16" s="53">
        <f t="shared" si="6"/>
        <v>7.3004640076946181E-2</v>
      </c>
    </row>
    <row r="17" spans="1:20" x14ac:dyDescent="0.25">
      <c r="A17" t="s">
        <v>66</v>
      </c>
      <c r="B17" t="s">
        <v>34</v>
      </c>
      <c r="C17" t="s">
        <v>53</v>
      </c>
      <c r="D17">
        <v>74.400000000000006</v>
      </c>
      <c r="E17">
        <f t="shared" si="0"/>
        <v>0</v>
      </c>
      <c r="F17">
        <f t="shared" si="1"/>
        <v>0</v>
      </c>
      <c r="G17">
        <f t="shared" si="2"/>
        <v>0</v>
      </c>
      <c r="H17">
        <f t="shared" si="3"/>
        <v>0</v>
      </c>
      <c r="I17" t="s">
        <v>36</v>
      </c>
      <c r="J17" s="1">
        <v>23500</v>
      </c>
      <c r="K17" s="2">
        <v>29200</v>
      </c>
      <c r="L17" s="2">
        <v>40500</v>
      </c>
      <c r="M17" s="2"/>
      <c r="N17" s="7">
        <v>0.09</v>
      </c>
      <c r="O17">
        <f>VLOOKUP(C17,'GDHI data'!$A:$E,5,0)</f>
        <v>92.2</v>
      </c>
      <c r="P17" s="1">
        <f t="shared" si="7"/>
        <v>12635.088</v>
      </c>
      <c r="Q17" s="7">
        <f t="shared" si="4"/>
        <v>1.5765228411037864</v>
      </c>
      <c r="R17" t="str">
        <f t="shared" si="8"/>
        <v>The loan will not be paid before being written off</v>
      </c>
      <c r="S17" t="str">
        <f t="shared" si="5"/>
        <v>No</v>
      </c>
      <c r="T17" s="53">
        <f t="shared" si="6"/>
        <v>0.14576826779286001</v>
      </c>
    </row>
    <row r="18" spans="1:20" x14ac:dyDescent="0.25">
      <c r="A18" t="s">
        <v>67</v>
      </c>
      <c r="B18" t="s">
        <v>34</v>
      </c>
      <c r="C18" t="s">
        <v>61</v>
      </c>
      <c r="D18">
        <v>74.2</v>
      </c>
      <c r="E18">
        <f t="shared" si="0"/>
        <v>0</v>
      </c>
      <c r="F18">
        <f t="shared" si="1"/>
        <v>0</v>
      </c>
      <c r="G18">
        <f t="shared" si="2"/>
        <v>0</v>
      </c>
      <c r="H18">
        <f t="shared" si="3"/>
        <v>0</v>
      </c>
      <c r="I18" t="s">
        <v>36</v>
      </c>
      <c r="J18" s="1">
        <v>23700</v>
      </c>
      <c r="K18" s="2">
        <v>38700</v>
      </c>
      <c r="L18" s="2">
        <v>51800</v>
      </c>
      <c r="M18" s="2"/>
      <c r="N18" s="7">
        <v>0.09</v>
      </c>
      <c r="O18">
        <f>VLOOKUP(C18,'GDHI data'!$A:$E,5,0)</f>
        <v>100.1</v>
      </c>
      <c r="P18" s="1">
        <f t="shared" si="7"/>
        <v>13717.703999999998</v>
      </c>
      <c r="Q18" s="7">
        <f t="shared" si="4"/>
        <v>1.8028038806629583</v>
      </c>
      <c r="R18">
        <f t="shared" si="8"/>
        <v>26.3</v>
      </c>
      <c r="S18" t="str">
        <f t="shared" si="5"/>
        <v>No</v>
      </c>
      <c r="T18" s="53">
        <f t="shared" si="6"/>
        <v>0.2158929866614272</v>
      </c>
    </row>
    <row r="19" spans="1:20" x14ac:dyDescent="0.25">
      <c r="A19" t="s">
        <v>68</v>
      </c>
      <c r="B19" t="s">
        <v>34</v>
      </c>
      <c r="C19" t="s">
        <v>43</v>
      </c>
      <c r="D19">
        <v>74.099999999999994</v>
      </c>
      <c r="E19">
        <f t="shared" si="0"/>
        <v>0</v>
      </c>
      <c r="F19">
        <f t="shared" si="1"/>
        <v>0</v>
      </c>
      <c r="G19">
        <f t="shared" si="2"/>
        <v>0</v>
      </c>
      <c r="H19">
        <f t="shared" si="3"/>
        <v>0</v>
      </c>
      <c r="I19" t="s">
        <v>36</v>
      </c>
      <c r="J19" s="1">
        <v>24100</v>
      </c>
      <c r="K19" s="2">
        <v>30700</v>
      </c>
      <c r="L19" s="2">
        <v>40500</v>
      </c>
      <c r="M19" s="2"/>
      <c r="N19" s="7">
        <v>0.09</v>
      </c>
      <c r="O19">
        <f>VLOOKUP(C19,'GDHI data'!$A:$E,5,0)</f>
        <v>113.5</v>
      </c>
      <c r="P19" s="1">
        <f t="shared" si="7"/>
        <v>15554.04</v>
      </c>
      <c r="Q19" s="7">
        <f t="shared" si="4"/>
        <v>1.4009680773416513</v>
      </c>
      <c r="R19" t="str">
        <f t="shared" si="8"/>
        <v>The loan will not be paid before being written off</v>
      </c>
      <c r="S19" t="str">
        <f t="shared" si="5"/>
        <v>No</v>
      </c>
      <c r="T19" s="53">
        <f t="shared" si="6"/>
        <v>0.13856936736866166</v>
      </c>
    </row>
    <row r="20" spans="1:20" x14ac:dyDescent="0.25">
      <c r="A20" t="s">
        <v>69</v>
      </c>
      <c r="B20" t="s">
        <v>34</v>
      </c>
      <c r="C20" t="s">
        <v>63</v>
      </c>
      <c r="D20">
        <v>73.5</v>
      </c>
      <c r="E20">
        <f t="shared" si="0"/>
        <v>0</v>
      </c>
      <c r="F20">
        <f t="shared" si="1"/>
        <v>0</v>
      </c>
      <c r="G20">
        <f t="shared" si="2"/>
        <v>0</v>
      </c>
      <c r="H20">
        <f t="shared" si="3"/>
        <v>0</v>
      </c>
      <c r="I20" t="s">
        <v>36</v>
      </c>
      <c r="J20" s="1">
        <v>22600</v>
      </c>
      <c r="K20" s="2">
        <v>23500</v>
      </c>
      <c r="L20" s="2">
        <v>24100</v>
      </c>
      <c r="M20" s="2"/>
      <c r="N20" s="7">
        <v>0.09</v>
      </c>
      <c r="O20">
        <f>VLOOKUP(C20,'GDHI data'!$A:$E,5,0)</f>
        <v>81.099999999999994</v>
      </c>
      <c r="P20" s="1">
        <f t="shared" si="7"/>
        <v>11113.944</v>
      </c>
      <c r="Q20" s="7">
        <f t="shared" si="4"/>
        <v>1.3692063030111237</v>
      </c>
      <c r="R20" t="str">
        <f t="shared" si="8"/>
        <v>Earnings are below the threshold</v>
      </c>
      <c r="S20" t="str">
        <f t="shared" si="5"/>
        <v>No</v>
      </c>
      <c r="T20" s="53">
        <f t="shared" si="6"/>
        <v>1.6195227303014592E-2</v>
      </c>
    </row>
    <row r="21" spans="1:20" x14ac:dyDescent="0.25">
      <c r="A21" t="s">
        <v>70</v>
      </c>
      <c r="B21" t="s">
        <v>34</v>
      </c>
      <c r="C21" t="s">
        <v>65</v>
      </c>
      <c r="D21">
        <v>73</v>
      </c>
      <c r="E21">
        <f t="shared" si="0"/>
        <v>0</v>
      </c>
      <c r="F21">
        <f t="shared" si="1"/>
        <v>0</v>
      </c>
      <c r="G21">
        <f t="shared" si="2"/>
        <v>0</v>
      </c>
      <c r="H21">
        <f t="shared" si="3"/>
        <v>0</v>
      </c>
      <c r="I21" t="s">
        <v>36</v>
      </c>
      <c r="J21" s="1">
        <v>22300</v>
      </c>
      <c r="K21" s="2">
        <v>28100</v>
      </c>
      <c r="L21" s="2">
        <v>35100</v>
      </c>
      <c r="M21" s="2"/>
      <c r="N21" s="7">
        <v>0.09</v>
      </c>
      <c r="O21">
        <f>VLOOKUP(C21,'GDHI data'!$A:$E,5,0)</f>
        <v>86.7</v>
      </c>
      <c r="P21" s="1">
        <f t="shared" si="7"/>
        <v>11881.368</v>
      </c>
      <c r="Q21" s="7">
        <f t="shared" si="4"/>
        <v>1.5308046558088799</v>
      </c>
      <c r="R21" t="str">
        <f t="shared" si="8"/>
        <v>The loan will not be paid before being written off</v>
      </c>
      <c r="S21" t="str">
        <f t="shared" si="5"/>
        <v>No</v>
      </c>
      <c r="T21" s="53">
        <f t="shared" si="6"/>
        <v>0.12008392216177333</v>
      </c>
    </row>
    <row r="22" spans="1:20" x14ac:dyDescent="0.25">
      <c r="A22" t="s">
        <v>71</v>
      </c>
      <c r="B22" t="s">
        <v>34</v>
      </c>
      <c r="C22" t="s">
        <v>41</v>
      </c>
      <c r="D22">
        <v>49.9</v>
      </c>
      <c r="E22">
        <f t="shared" si="0"/>
        <v>0</v>
      </c>
      <c r="F22">
        <f t="shared" si="1"/>
        <v>0</v>
      </c>
      <c r="G22">
        <f t="shared" si="2"/>
        <v>0</v>
      </c>
      <c r="H22">
        <f t="shared" si="3"/>
        <v>0</v>
      </c>
      <c r="I22" t="s">
        <v>72</v>
      </c>
      <c r="J22" s="1">
        <v>20400</v>
      </c>
      <c r="K22" s="2">
        <v>25900</v>
      </c>
      <c r="L22" s="2">
        <v>28100</v>
      </c>
      <c r="M22" s="2"/>
      <c r="N22" s="7">
        <v>0.09</v>
      </c>
      <c r="O22">
        <f>VLOOKUP(C22,'GDHI data'!$A:$E,5,0)</f>
        <v>142.4</v>
      </c>
      <c r="P22" s="1">
        <f t="shared" si="7"/>
        <v>19514.496000000003</v>
      </c>
      <c r="Q22" s="7">
        <f t="shared" si="4"/>
        <v>0.95082434185939957</v>
      </c>
      <c r="R22" t="str">
        <f t="shared" si="8"/>
        <v>Earnings are below the threshold</v>
      </c>
      <c r="S22" t="str">
        <f t="shared" si="5"/>
        <v>No</v>
      </c>
      <c r="T22" s="53">
        <f t="shared" si="6"/>
        <v>8.3350624770078818E-2</v>
      </c>
    </row>
    <row r="23" spans="1:20" x14ac:dyDescent="0.25">
      <c r="A23" t="s">
        <v>73</v>
      </c>
      <c r="B23" t="s">
        <v>34</v>
      </c>
      <c r="C23" t="s">
        <v>43</v>
      </c>
      <c r="D23">
        <v>49.5</v>
      </c>
      <c r="E23">
        <f t="shared" si="0"/>
        <v>0</v>
      </c>
      <c r="F23">
        <f t="shared" si="1"/>
        <v>0</v>
      </c>
      <c r="G23">
        <f t="shared" si="2"/>
        <v>0</v>
      </c>
      <c r="H23">
        <f t="shared" si="3"/>
        <v>0</v>
      </c>
      <c r="I23" t="s">
        <v>72</v>
      </c>
      <c r="J23" s="1">
        <v>23400</v>
      </c>
      <c r="K23" s="2">
        <v>27600</v>
      </c>
      <c r="L23" s="2">
        <v>35000</v>
      </c>
      <c r="M23" s="2"/>
      <c r="N23" s="7">
        <v>0.09</v>
      </c>
      <c r="O23">
        <f>VLOOKUP(C23,'GDHI data'!$A:$E,5,0)</f>
        <v>113.5</v>
      </c>
      <c r="P23" s="1">
        <f t="shared" si="7"/>
        <v>15554.04</v>
      </c>
      <c r="Q23" s="7">
        <f t="shared" si="4"/>
        <v>1.2786983783864505</v>
      </c>
      <c r="R23" t="str">
        <f t="shared" si="8"/>
        <v>The loan will not be paid before being written off</v>
      </c>
      <c r="S23" t="str">
        <f t="shared" si="5"/>
        <v>No</v>
      </c>
      <c r="T23" s="53">
        <f t="shared" si="6"/>
        <v>0.10589284118108444</v>
      </c>
    </row>
    <row r="24" spans="1:20" x14ac:dyDescent="0.25">
      <c r="A24" t="s">
        <v>74</v>
      </c>
      <c r="B24" t="s">
        <v>34</v>
      </c>
      <c r="C24" t="s">
        <v>75</v>
      </c>
      <c r="D24">
        <v>49.1</v>
      </c>
      <c r="E24">
        <f t="shared" si="0"/>
        <v>0</v>
      </c>
      <c r="F24">
        <f t="shared" si="1"/>
        <v>0</v>
      </c>
      <c r="G24">
        <f t="shared" si="2"/>
        <v>0</v>
      </c>
      <c r="H24">
        <f t="shared" si="3"/>
        <v>0</v>
      </c>
      <c r="I24" t="s">
        <v>72</v>
      </c>
      <c r="J24" s="1">
        <v>21500</v>
      </c>
      <c r="K24" s="2">
        <v>23400</v>
      </c>
      <c r="L24" s="2">
        <v>28500</v>
      </c>
      <c r="M24" s="2"/>
      <c r="N24" s="7">
        <v>0.09</v>
      </c>
      <c r="O24">
        <f>VLOOKUP(C24,'GDHI data'!$A:$E,5,0)</f>
        <v>87.2</v>
      </c>
      <c r="P24" s="1">
        <f t="shared" si="7"/>
        <v>11949.888000000001</v>
      </c>
      <c r="Q24" s="7">
        <f t="shared" si="4"/>
        <v>1.3274320395190993</v>
      </c>
      <c r="R24" t="str">
        <f t="shared" si="8"/>
        <v>Earnings are below the threshold</v>
      </c>
      <c r="S24" t="str">
        <f t="shared" si="5"/>
        <v>No</v>
      </c>
      <c r="T24" s="53">
        <f t="shared" si="6"/>
        <v>7.3004640076946181E-2</v>
      </c>
    </row>
    <row r="25" spans="1:20" x14ac:dyDescent="0.25">
      <c r="A25" t="s">
        <v>76</v>
      </c>
      <c r="B25" t="s">
        <v>34</v>
      </c>
      <c r="C25" t="s">
        <v>65</v>
      </c>
      <c r="D25">
        <v>48.6</v>
      </c>
      <c r="E25">
        <f t="shared" si="0"/>
        <v>0</v>
      </c>
      <c r="F25">
        <f t="shared" si="1"/>
        <v>0</v>
      </c>
      <c r="G25">
        <f t="shared" si="2"/>
        <v>0</v>
      </c>
      <c r="H25">
        <f t="shared" si="3"/>
        <v>0</v>
      </c>
      <c r="I25" t="s">
        <v>72</v>
      </c>
      <c r="J25" s="1">
        <v>21500</v>
      </c>
      <c r="K25" s="2">
        <v>23700</v>
      </c>
      <c r="L25" s="2">
        <v>28500</v>
      </c>
      <c r="M25" s="2"/>
      <c r="N25" s="7">
        <v>0.09</v>
      </c>
      <c r="O25">
        <f>VLOOKUP(C25,'GDHI data'!$A:$E,5,0)</f>
        <v>86.7</v>
      </c>
      <c r="P25" s="1">
        <f t="shared" si="7"/>
        <v>11881.368</v>
      </c>
      <c r="Q25" s="7">
        <f t="shared" si="4"/>
        <v>1.3393132713441929</v>
      </c>
      <c r="R25" t="str">
        <f t="shared" si="8"/>
        <v>Earnings are below the threshold</v>
      </c>
      <c r="S25" t="str">
        <f t="shared" si="5"/>
        <v>No</v>
      </c>
      <c r="T25" s="53">
        <f t="shared" si="6"/>
        <v>7.3004640076946181E-2</v>
      </c>
    </row>
    <row r="26" spans="1:20" x14ac:dyDescent="0.25">
      <c r="A26" t="s">
        <v>77</v>
      </c>
      <c r="B26" t="s">
        <v>34</v>
      </c>
      <c r="C26" t="s">
        <v>35</v>
      </c>
      <c r="D26">
        <v>48</v>
      </c>
      <c r="E26">
        <f t="shared" si="0"/>
        <v>0</v>
      </c>
      <c r="F26">
        <f t="shared" si="1"/>
        <v>0</v>
      </c>
      <c r="G26">
        <f t="shared" si="2"/>
        <v>0</v>
      </c>
      <c r="H26">
        <f t="shared" si="3"/>
        <v>0</v>
      </c>
      <c r="I26" t="s">
        <v>72</v>
      </c>
      <c r="J26" s="1">
        <v>20400</v>
      </c>
      <c r="K26" s="2">
        <v>25900</v>
      </c>
      <c r="L26" s="2">
        <v>29200</v>
      </c>
      <c r="M26" s="2"/>
      <c r="N26" s="7">
        <v>0.09</v>
      </c>
      <c r="O26">
        <f>VLOOKUP(C26,'GDHI data'!$A:$E,5,0)</f>
        <v>103.6</v>
      </c>
      <c r="P26" s="1">
        <f t="shared" si="7"/>
        <v>14197.344000000001</v>
      </c>
      <c r="Q26" s="7">
        <f t="shared" si="4"/>
        <v>1.2136705942561694</v>
      </c>
      <c r="R26" t="str">
        <f t="shared" si="8"/>
        <v>Earnings are below the threshold</v>
      </c>
      <c r="S26" t="str">
        <f t="shared" si="5"/>
        <v>No</v>
      </c>
      <c r="T26" s="53">
        <f t="shared" si="6"/>
        <v>9.380063459612531E-2</v>
      </c>
    </row>
    <row r="27" spans="1:20" x14ac:dyDescent="0.25">
      <c r="A27" t="s">
        <v>78</v>
      </c>
      <c r="B27" t="s">
        <v>34</v>
      </c>
      <c r="C27" t="s">
        <v>55</v>
      </c>
      <c r="D27">
        <v>46.8</v>
      </c>
      <c r="E27">
        <f t="shared" si="0"/>
        <v>0</v>
      </c>
      <c r="F27">
        <f t="shared" si="1"/>
        <v>0</v>
      </c>
      <c r="G27">
        <f t="shared" si="2"/>
        <v>0</v>
      </c>
      <c r="H27">
        <f t="shared" si="3"/>
        <v>0</v>
      </c>
      <c r="I27" t="s">
        <v>72</v>
      </c>
      <c r="J27" s="1">
        <v>19300</v>
      </c>
      <c r="K27" s="2">
        <v>20800</v>
      </c>
      <c r="L27" s="2">
        <v>23000</v>
      </c>
      <c r="M27" s="2"/>
      <c r="N27" s="7">
        <v>0.09</v>
      </c>
      <c r="O27">
        <f>VLOOKUP(C27,'GDHI data'!$A:$E,5,0)</f>
        <v>84.7</v>
      </c>
      <c r="P27" s="1">
        <f t="shared" si="7"/>
        <v>11607.288</v>
      </c>
      <c r="Q27" s="7">
        <f t="shared" si="4"/>
        <v>1.1806910337499159</v>
      </c>
      <c r="R27" t="str">
        <f t="shared" si="8"/>
        <v>Earnings are below the threshold</v>
      </c>
      <c r="S27" t="str">
        <f t="shared" si="5"/>
        <v>No</v>
      </c>
      <c r="T27" s="53">
        <f t="shared" si="6"/>
        <v>4.4822777373637379E-2</v>
      </c>
    </row>
    <row r="28" spans="1:20" x14ac:dyDescent="0.25">
      <c r="A28" t="s">
        <v>79</v>
      </c>
      <c r="B28" t="s">
        <v>34</v>
      </c>
      <c r="C28" t="s">
        <v>58</v>
      </c>
      <c r="D28">
        <v>46.7</v>
      </c>
      <c r="E28">
        <f t="shared" si="0"/>
        <v>0</v>
      </c>
      <c r="F28">
        <f t="shared" si="1"/>
        <v>0</v>
      </c>
      <c r="G28">
        <f t="shared" si="2"/>
        <v>0</v>
      </c>
      <c r="H28">
        <f t="shared" si="3"/>
        <v>0</v>
      </c>
      <c r="I28" t="s">
        <v>72</v>
      </c>
      <c r="J28" s="1">
        <v>19300</v>
      </c>
      <c r="K28" s="2">
        <v>24100</v>
      </c>
      <c r="L28" s="2">
        <v>25900</v>
      </c>
      <c r="M28" s="2"/>
      <c r="N28" s="7">
        <v>0.09</v>
      </c>
      <c r="O28">
        <f>VLOOKUP(C28,'GDHI data'!$A:$E,5,0)</f>
        <v>85.1</v>
      </c>
      <c r="P28" s="1">
        <f t="shared" si="7"/>
        <v>11662.103999999999</v>
      </c>
      <c r="Q28" s="7">
        <f t="shared" si="4"/>
        <v>1.2853482164567456</v>
      </c>
      <c r="R28" t="str">
        <f t="shared" si="8"/>
        <v>Earnings are below the threshold</v>
      </c>
      <c r="S28" t="str">
        <f t="shared" si="5"/>
        <v>No</v>
      </c>
      <c r="T28" s="53">
        <f t="shared" si="6"/>
        <v>7.6305634348970086E-2</v>
      </c>
    </row>
    <row r="29" spans="1:20" x14ac:dyDescent="0.25">
      <c r="A29" t="s">
        <v>80</v>
      </c>
      <c r="B29" t="s">
        <v>34</v>
      </c>
      <c r="C29" t="s">
        <v>53</v>
      </c>
      <c r="D29">
        <v>46.6</v>
      </c>
      <c r="E29">
        <f t="shared" si="0"/>
        <v>0</v>
      </c>
      <c r="F29">
        <f t="shared" si="1"/>
        <v>0</v>
      </c>
      <c r="G29">
        <f t="shared" si="2"/>
        <v>0</v>
      </c>
      <c r="H29">
        <f t="shared" si="3"/>
        <v>0</v>
      </c>
      <c r="I29" t="s">
        <v>72</v>
      </c>
      <c r="J29" s="1">
        <v>22600</v>
      </c>
      <c r="K29" s="2">
        <v>27000</v>
      </c>
      <c r="L29" s="2">
        <v>33900</v>
      </c>
      <c r="M29" s="2"/>
      <c r="N29" s="7">
        <v>0.09</v>
      </c>
      <c r="O29">
        <f>VLOOKUP(C29,'GDHI data'!$A:$E,5,0)</f>
        <v>92.2</v>
      </c>
      <c r="P29" s="1">
        <f t="shared" si="7"/>
        <v>12635.088</v>
      </c>
      <c r="Q29" s="7">
        <f t="shared" si="4"/>
        <v>1.4382124067917339</v>
      </c>
      <c r="R29" t="str">
        <f t="shared" si="8"/>
        <v>The loan will not be paid before being written off</v>
      </c>
      <c r="S29" t="str">
        <f t="shared" si="5"/>
        <v>No</v>
      </c>
      <c r="T29" s="53">
        <f t="shared" si="6"/>
        <v>0.1066819197003217</v>
      </c>
    </row>
    <row r="30" spans="1:20" x14ac:dyDescent="0.25">
      <c r="A30" t="s">
        <v>81</v>
      </c>
      <c r="B30" t="s">
        <v>34</v>
      </c>
      <c r="C30" t="s">
        <v>41</v>
      </c>
      <c r="D30">
        <v>45.7</v>
      </c>
      <c r="E30">
        <f t="shared" si="0"/>
        <v>0</v>
      </c>
      <c r="F30">
        <f t="shared" si="1"/>
        <v>0</v>
      </c>
      <c r="G30">
        <f t="shared" si="2"/>
        <v>0</v>
      </c>
      <c r="H30">
        <f t="shared" si="3"/>
        <v>0</v>
      </c>
      <c r="I30" t="s">
        <v>72</v>
      </c>
      <c r="J30" s="1">
        <v>22600</v>
      </c>
      <c r="K30" s="2">
        <v>27400</v>
      </c>
      <c r="L30" s="2">
        <v>34700</v>
      </c>
      <c r="M30" s="2"/>
      <c r="N30" s="7">
        <v>0.09</v>
      </c>
      <c r="O30">
        <f>VLOOKUP(C30,'GDHI data'!$A:$E,5,0)</f>
        <v>142.4</v>
      </c>
      <c r="P30" s="1">
        <f t="shared" si="7"/>
        <v>19514.496000000003</v>
      </c>
      <c r="Q30" s="7">
        <f t="shared" si="4"/>
        <v>1.0611105124147566</v>
      </c>
      <c r="R30" t="str">
        <f t="shared" si="8"/>
        <v>The loan will not be paid before being written off</v>
      </c>
      <c r="S30" t="str">
        <f t="shared" si="5"/>
        <v>No</v>
      </c>
      <c r="T30" s="53">
        <f t="shared" si="6"/>
        <v>0.1131540196659635</v>
      </c>
    </row>
    <row r="31" spans="1:20" x14ac:dyDescent="0.25">
      <c r="A31" t="s">
        <v>82</v>
      </c>
      <c r="B31" t="s">
        <v>34</v>
      </c>
      <c r="C31" t="s">
        <v>43</v>
      </c>
      <c r="D31">
        <v>45.6</v>
      </c>
      <c r="E31">
        <f t="shared" si="0"/>
        <v>0</v>
      </c>
      <c r="F31">
        <f t="shared" si="1"/>
        <v>0</v>
      </c>
      <c r="G31">
        <f t="shared" si="2"/>
        <v>0</v>
      </c>
      <c r="H31">
        <f t="shared" si="3"/>
        <v>0</v>
      </c>
      <c r="I31" t="s">
        <v>72</v>
      </c>
      <c r="J31" s="1">
        <v>23000</v>
      </c>
      <c r="K31" s="2">
        <v>25600</v>
      </c>
      <c r="L31" s="2">
        <v>29600</v>
      </c>
      <c r="M31" s="2"/>
      <c r="N31" s="7">
        <v>0.09</v>
      </c>
      <c r="O31">
        <f>VLOOKUP(C31,'GDHI data'!$A:$E,5,0)</f>
        <v>113.5</v>
      </c>
      <c r="P31" s="1">
        <f t="shared" si="7"/>
        <v>15554.04</v>
      </c>
      <c r="Q31" s="7">
        <f t="shared" si="4"/>
        <v>1.1834960173678972</v>
      </c>
      <c r="R31" t="str">
        <f t="shared" si="8"/>
        <v>The loan will not be paid before being written off</v>
      </c>
      <c r="S31" t="str">
        <f t="shared" si="5"/>
        <v>No</v>
      </c>
      <c r="T31" s="53">
        <f t="shared" si="6"/>
        <v>6.5101432436095008E-2</v>
      </c>
    </row>
    <row r="32" spans="1:20" x14ac:dyDescent="0.25">
      <c r="A32" t="s">
        <v>83</v>
      </c>
      <c r="B32" t="s">
        <v>34</v>
      </c>
      <c r="C32" t="s">
        <v>41</v>
      </c>
      <c r="D32">
        <v>45.6</v>
      </c>
      <c r="E32">
        <f t="shared" si="0"/>
        <v>0</v>
      </c>
      <c r="F32">
        <f t="shared" si="1"/>
        <v>0</v>
      </c>
      <c r="G32">
        <f t="shared" si="2"/>
        <v>0</v>
      </c>
      <c r="H32">
        <f t="shared" si="3"/>
        <v>0</v>
      </c>
      <c r="I32" t="s">
        <v>72</v>
      </c>
      <c r="J32" s="1">
        <v>22600</v>
      </c>
      <c r="K32" s="2">
        <v>29000</v>
      </c>
      <c r="L32" s="2">
        <v>23000</v>
      </c>
      <c r="M32" s="2"/>
      <c r="N32" s="7">
        <v>0.09</v>
      </c>
      <c r="O32">
        <f>VLOOKUP(C32,'GDHI data'!$A:$E,5,0)</f>
        <v>142.4</v>
      </c>
      <c r="P32" s="1">
        <f t="shared" si="7"/>
        <v>19514.496000000003</v>
      </c>
      <c r="Q32" s="7">
        <f t="shared" si="4"/>
        <v>0.99415105172043272</v>
      </c>
      <c r="R32" t="str">
        <f t="shared" si="8"/>
        <v>Earnings are below the threshold</v>
      </c>
      <c r="S32" t="str">
        <f t="shared" si="5"/>
        <v>No</v>
      </c>
      <c r="T32" s="53">
        <f t="shared" si="6"/>
        <v>4.3957103286851318E-3</v>
      </c>
    </row>
    <row r="33" spans="1:20" x14ac:dyDescent="0.25">
      <c r="A33" t="s">
        <v>84</v>
      </c>
      <c r="B33" t="s">
        <v>34</v>
      </c>
      <c r="C33" t="s">
        <v>41</v>
      </c>
      <c r="D33">
        <v>45.4</v>
      </c>
      <c r="E33">
        <f t="shared" si="0"/>
        <v>0</v>
      </c>
      <c r="F33">
        <f t="shared" si="1"/>
        <v>0</v>
      </c>
      <c r="G33">
        <f t="shared" si="2"/>
        <v>0</v>
      </c>
      <c r="H33">
        <f t="shared" si="3"/>
        <v>0</v>
      </c>
      <c r="I33" t="s">
        <v>72</v>
      </c>
      <c r="J33" s="1">
        <v>21500</v>
      </c>
      <c r="K33" s="2">
        <v>28500</v>
      </c>
      <c r="L33" s="2">
        <v>23000</v>
      </c>
      <c r="M33" s="2"/>
      <c r="N33" s="7">
        <v>0.09</v>
      </c>
      <c r="O33">
        <f>VLOOKUP(C33,'GDHI data'!$A:$E,5,0)</f>
        <v>142.4</v>
      </c>
      <c r="P33" s="1">
        <f t="shared" si="7"/>
        <v>19514.496000000003</v>
      </c>
      <c r="Q33" s="7">
        <f t="shared" si="4"/>
        <v>0.96894278416492252</v>
      </c>
      <c r="R33" t="str">
        <f t="shared" si="8"/>
        <v>Earnings are below the threshold</v>
      </c>
      <c r="S33" t="str">
        <f t="shared" si="5"/>
        <v>No</v>
      </c>
      <c r="T33" s="53">
        <f t="shared" si="6"/>
        <v>1.7003257590929355E-2</v>
      </c>
    </row>
    <row r="34" spans="1:20" x14ac:dyDescent="0.25">
      <c r="A34" t="s">
        <v>85</v>
      </c>
      <c r="B34" t="s">
        <v>34</v>
      </c>
      <c r="C34" t="s">
        <v>43</v>
      </c>
      <c r="D34">
        <v>42.6</v>
      </c>
      <c r="E34">
        <f t="shared" ref="E34:E65" si="9">IF(B34="Psychology",1,0)</f>
        <v>0</v>
      </c>
      <c r="F34">
        <f t="shared" ref="F34:F65" si="10">IF(B34="Computing",1,0)</f>
        <v>0</v>
      </c>
      <c r="G34">
        <f t="shared" ref="G34:G65" si="11">IF(B34="Biosciences",1,0)</f>
        <v>0</v>
      </c>
      <c r="H34">
        <f t="shared" ref="H34:H65" si="12">IF(B34="Creative arts and design",1,0)</f>
        <v>0</v>
      </c>
      <c r="I34" t="s">
        <v>72</v>
      </c>
      <c r="J34" s="1">
        <v>21500</v>
      </c>
      <c r="K34" s="2">
        <v>26800</v>
      </c>
      <c r="L34" s="2">
        <v>30800</v>
      </c>
      <c r="M34" s="2"/>
      <c r="N34" s="7">
        <v>0.09</v>
      </c>
      <c r="O34">
        <f>VLOOKUP(C34,'GDHI data'!$A:$E,5,0)</f>
        <v>113.5</v>
      </c>
      <c r="P34" s="1">
        <f t="shared" si="7"/>
        <v>15554.04</v>
      </c>
      <c r="Q34" s="7">
        <f t="shared" si="4"/>
        <v>1.1890961562513416</v>
      </c>
      <c r="R34" t="str">
        <f t="shared" si="8"/>
        <v>The loan will not be paid before being written off</v>
      </c>
      <c r="S34" t="str">
        <f t="shared" si="5"/>
        <v>No</v>
      </c>
      <c r="T34" s="53">
        <f t="shared" ref="T34:T65" si="13">(L34/J34)^(1/4)-1</f>
        <v>9.4027060109247884E-2</v>
      </c>
    </row>
    <row r="35" spans="1:20" x14ac:dyDescent="0.25">
      <c r="A35" t="s">
        <v>86</v>
      </c>
      <c r="B35" t="s">
        <v>34</v>
      </c>
      <c r="C35" t="s">
        <v>65</v>
      </c>
      <c r="D35">
        <v>42.2</v>
      </c>
      <c r="E35">
        <f t="shared" si="9"/>
        <v>0</v>
      </c>
      <c r="F35">
        <f t="shared" si="10"/>
        <v>0</v>
      </c>
      <c r="G35">
        <f t="shared" si="11"/>
        <v>0</v>
      </c>
      <c r="H35">
        <f t="shared" si="12"/>
        <v>0</v>
      </c>
      <c r="I35" t="s">
        <v>72</v>
      </c>
      <c r="J35" s="1">
        <v>21500</v>
      </c>
      <c r="K35" s="2">
        <v>24500</v>
      </c>
      <c r="L35" s="2">
        <v>23700</v>
      </c>
      <c r="M35" s="2"/>
      <c r="N35" s="7">
        <v>0.09</v>
      </c>
      <c r="O35">
        <f>VLOOKUP(C35,'GDHI data'!$A:$E,5,0)</f>
        <v>86.7</v>
      </c>
      <c r="P35" s="1">
        <f t="shared" si="7"/>
        <v>11881.368</v>
      </c>
      <c r="Q35" s="7">
        <f t="shared" si="4"/>
        <v>1.3032678342684871</v>
      </c>
      <c r="R35" t="str">
        <f t="shared" si="8"/>
        <v>Earnings are below the threshold</v>
      </c>
      <c r="S35" t="str">
        <f t="shared" si="5"/>
        <v>No</v>
      </c>
      <c r="T35" s="53">
        <f t="shared" si="13"/>
        <v>2.4654546779739217E-2</v>
      </c>
    </row>
    <row r="36" spans="1:20" x14ac:dyDescent="0.25">
      <c r="A36" t="s">
        <v>87</v>
      </c>
      <c r="B36" t="s">
        <v>34</v>
      </c>
      <c r="C36" t="s">
        <v>55</v>
      </c>
      <c r="D36">
        <v>42.1</v>
      </c>
      <c r="E36">
        <f t="shared" si="9"/>
        <v>0</v>
      </c>
      <c r="F36">
        <f t="shared" si="10"/>
        <v>0</v>
      </c>
      <c r="G36">
        <f t="shared" si="11"/>
        <v>0</v>
      </c>
      <c r="H36">
        <f t="shared" si="12"/>
        <v>0</v>
      </c>
      <c r="I36" t="s">
        <v>72</v>
      </c>
      <c r="J36" s="1">
        <v>20800</v>
      </c>
      <c r="K36" s="2">
        <v>23700</v>
      </c>
      <c r="L36" s="2">
        <v>28100</v>
      </c>
      <c r="M36" s="2"/>
      <c r="N36" s="7">
        <v>0.09</v>
      </c>
      <c r="O36">
        <f>VLOOKUP(C36,'GDHI data'!$A:$E,5,0)</f>
        <v>84.7</v>
      </c>
      <c r="P36" s="1">
        <f t="shared" si="7"/>
        <v>11607.288</v>
      </c>
      <c r="Q36" s="7">
        <f t="shared" si="4"/>
        <v>1.3397182175592552</v>
      </c>
      <c r="R36" t="str">
        <f t="shared" si="8"/>
        <v>Earnings are below the threshold</v>
      </c>
      <c r="S36" t="str">
        <f t="shared" si="5"/>
        <v>No</v>
      </c>
      <c r="T36" s="53">
        <f t="shared" si="13"/>
        <v>7.8104220602841279E-2</v>
      </c>
    </row>
    <row r="37" spans="1:20" x14ac:dyDescent="0.25">
      <c r="A37" t="s">
        <v>88</v>
      </c>
      <c r="B37" t="s">
        <v>34</v>
      </c>
      <c r="C37" t="s">
        <v>55</v>
      </c>
      <c r="D37">
        <v>40</v>
      </c>
      <c r="E37">
        <f t="shared" si="9"/>
        <v>0</v>
      </c>
      <c r="F37">
        <f t="shared" si="10"/>
        <v>0</v>
      </c>
      <c r="G37">
        <f t="shared" si="11"/>
        <v>0</v>
      </c>
      <c r="H37">
        <f t="shared" si="12"/>
        <v>0</v>
      </c>
      <c r="I37" t="s">
        <v>72</v>
      </c>
      <c r="J37" s="1">
        <v>20400</v>
      </c>
      <c r="K37" s="2">
        <v>23700</v>
      </c>
      <c r="L37" s="2">
        <v>27900</v>
      </c>
      <c r="M37" s="2"/>
      <c r="N37" s="7">
        <v>0.09</v>
      </c>
      <c r="O37">
        <f>VLOOKUP(C37,'GDHI data'!$A:$E,5,0)</f>
        <v>84.7</v>
      </c>
      <c r="P37" s="1">
        <f t="shared" si="7"/>
        <v>11607.288</v>
      </c>
      <c r="Q37" s="7">
        <f t="shared" si="4"/>
        <v>1.3282774129686554</v>
      </c>
      <c r="R37" t="str">
        <f t="shared" si="8"/>
        <v>Earnings are below the threshold</v>
      </c>
      <c r="S37" t="str">
        <f t="shared" si="5"/>
        <v>No</v>
      </c>
      <c r="T37" s="53">
        <f t="shared" si="13"/>
        <v>8.1417788125739632E-2</v>
      </c>
    </row>
    <row r="38" spans="1:20" x14ac:dyDescent="0.25">
      <c r="A38" t="s">
        <v>89</v>
      </c>
      <c r="B38" t="s">
        <v>34</v>
      </c>
      <c r="C38" t="s">
        <v>58</v>
      </c>
      <c r="D38">
        <v>38.4</v>
      </c>
      <c r="E38">
        <f t="shared" si="9"/>
        <v>0</v>
      </c>
      <c r="F38">
        <f t="shared" si="10"/>
        <v>0</v>
      </c>
      <c r="G38">
        <f t="shared" si="11"/>
        <v>0</v>
      </c>
      <c r="H38">
        <f t="shared" si="12"/>
        <v>0</v>
      </c>
      <c r="I38" t="s">
        <v>72</v>
      </c>
      <c r="J38" s="1">
        <v>21200</v>
      </c>
      <c r="K38" s="2">
        <v>22600</v>
      </c>
      <c r="L38" s="2">
        <v>27000</v>
      </c>
      <c r="M38" s="2"/>
      <c r="N38" s="7">
        <v>0.09</v>
      </c>
      <c r="O38">
        <f>VLOOKUP(C38,'GDHI data'!$A:$E,5,0)</f>
        <v>85.1</v>
      </c>
      <c r="P38" s="1">
        <f t="shared" si="7"/>
        <v>11662.103999999999</v>
      </c>
      <c r="Q38" s="7">
        <f t="shared" si="4"/>
        <v>1.3070177959711007</v>
      </c>
      <c r="R38" t="str">
        <f t="shared" si="8"/>
        <v>Earnings are below the threshold</v>
      </c>
      <c r="S38" t="str">
        <f t="shared" si="5"/>
        <v>No</v>
      </c>
      <c r="T38" s="53">
        <f t="shared" si="13"/>
        <v>6.2323957554812015E-2</v>
      </c>
    </row>
    <row r="39" spans="1:20" x14ac:dyDescent="0.25">
      <c r="A39" t="s">
        <v>90</v>
      </c>
      <c r="B39" t="s">
        <v>34</v>
      </c>
      <c r="C39" t="s">
        <v>53</v>
      </c>
      <c r="D39">
        <v>37</v>
      </c>
      <c r="E39">
        <f t="shared" si="9"/>
        <v>0</v>
      </c>
      <c r="F39">
        <f t="shared" si="10"/>
        <v>0</v>
      </c>
      <c r="G39">
        <f t="shared" si="11"/>
        <v>0</v>
      </c>
      <c r="H39">
        <f t="shared" si="12"/>
        <v>0</v>
      </c>
      <c r="I39" t="s">
        <v>72</v>
      </c>
      <c r="J39" s="1">
        <v>22400</v>
      </c>
      <c r="K39" s="2">
        <v>23400</v>
      </c>
      <c r="L39" s="2">
        <v>27400</v>
      </c>
      <c r="M39" s="2"/>
      <c r="N39" s="7">
        <v>0.09</v>
      </c>
      <c r="O39">
        <f>VLOOKUP(C39,'GDHI data'!$A:$E,5,0)</f>
        <v>92.2</v>
      </c>
      <c r="P39" s="1">
        <f t="shared" si="7"/>
        <v>12635.088</v>
      </c>
      <c r="Q39" s="7">
        <f t="shared" si="4"/>
        <v>1.2858548189948635</v>
      </c>
      <c r="R39" t="str">
        <f t="shared" si="8"/>
        <v>Earnings are below the threshold</v>
      </c>
      <c r="S39" t="str">
        <f t="shared" si="5"/>
        <v>No</v>
      </c>
      <c r="T39" s="53">
        <f t="shared" si="13"/>
        <v>5.1660678817827099E-2</v>
      </c>
    </row>
    <row r="40" spans="1:20" x14ac:dyDescent="0.25">
      <c r="A40" t="s">
        <v>91</v>
      </c>
      <c r="B40" t="s">
        <v>34</v>
      </c>
      <c r="C40" t="s">
        <v>65</v>
      </c>
      <c r="D40">
        <v>34.9</v>
      </c>
      <c r="E40">
        <f t="shared" si="9"/>
        <v>0</v>
      </c>
      <c r="F40">
        <f t="shared" si="10"/>
        <v>0</v>
      </c>
      <c r="G40">
        <f t="shared" si="11"/>
        <v>0</v>
      </c>
      <c r="H40">
        <f t="shared" si="12"/>
        <v>0</v>
      </c>
      <c r="I40" t="s">
        <v>72</v>
      </c>
      <c r="J40" s="1">
        <v>23000</v>
      </c>
      <c r="K40" s="2">
        <v>24100</v>
      </c>
      <c r="L40" s="2">
        <v>22800</v>
      </c>
      <c r="M40" s="2"/>
      <c r="N40" s="7">
        <v>0.09</v>
      </c>
      <c r="O40">
        <f>VLOOKUP(C40,'GDHI data'!$A:$E,5,0)</f>
        <v>86.7</v>
      </c>
      <c r="P40" s="1">
        <f t="shared" si="7"/>
        <v>11881.368</v>
      </c>
      <c r="Q40" s="7">
        <f t="shared" si="4"/>
        <v>1.3179112930804926</v>
      </c>
      <c r="R40" t="str">
        <f t="shared" si="8"/>
        <v>Earnings are below the threshold</v>
      </c>
      <c r="S40" t="str">
        <f t="shared" si="5"/>
        <v>No</v>
      </c>
      <c r="T40" s="53">
        <f t="shared" si="13"/>
        <v>-2.1810380646556382E-3</v>
      </c>
    </row>
    <row r="41" spans="1:20" x14ac:dyDescent="0.25">
      <c r="A41" t="s">
        <v>92</v>
      </c>
      <c r="B41" t="s">
        <v>34</v>
      </c>
      <c r="C41" t="s">
        <v>75</v>
      </c>
      <c r="D41">
        <v>31</v>
      </c>
      <c r="E41">
        <f t="shared" si="9"/>
        <v>0</v>
      </c>
      <c r="F41">
        <f t="shared" si="10"/>
        <v>0</v>
      </c>
      <c r="G41">
        <f t="shared" si="11"/>
        <v>0</v>
      </c>
      <c r="H41">
        <f t="shared" si="12"/>
        <v>0</v>
      </c>
      <c r="I41" t="s">
        <v>72</v>
      </c>
      <c r="J41" s="1">
        <v>22300</v>
      </c>
      <c r="K41" s="2">
        <v>22600</v>
      </c>
      <c r="L41" s="2">
        <v>26600</v>
      </c>
      <c r="M41" s="2"/>
      <c r="N41" s="7">
        <v>0.09</v>
      </c>
      <c r="O41">
        <f>VLOOKUP(C41,'GDHI data'!$A:$E,5,0)</f>
        <v>87.2</v>
      </c>
      <c r="P41" s="1">
        <f t="shared" si="7"/>
        <v>11949.888000000001</v>
      </c>
      <c r="Q41" s="7">
        <f t="shared" si="4"/>
        <v>1.3061123364329936</v>
      </c>
      <c r="R41" t="str">
        <f t="shared" si="8"/>
        <v>Earnings are below the threshold</v>
      </c>
      <c r="S41" t="str">
        <f t="shared" si="5"/>
        <v>No</v>
      </c>
      <c r="T41" s="53">
        <f t="shared" si="13"/>
        <v>4.5067142271619565E-2</v>
      </c>
    </row>
    <row r="42" spans="1:20" x14ac:dyDescent="0.25">
      <c r="A42" t="s">
        <v>42</v>
      </c>
      <c r="B42" t="s">
        <v>44</v>
      </c>
      <c r="C42" t="s">
        <v>43</v>
      </c>
      <c r="D42">
        <v>100</v>
      </c>
      <c r="E42">
        <f t="shared" si="9"/>
        <v>1</v>
      </c>
      <c r="F42">
        <f t="shared" si="10"/>
        <v>0</v>
      </c>
      <c r="G42">
        <f t="shared" si="11"/>
        <v>0</v>
      </c>
      <c r="H42">
        <f t="shared" si="12"/>
        <v>0</v>
      </c>
      <c r="I42" t="s">
        <v>36</v>
      </c>
      <c r="J42" s="1">
        <v>21500</v>
      </c>
      <c r="K42" s="2">
        <v>31400</v>
      </c>
      <c r="L42" s="2">
        <v>46400</v>
      </c>
      <c r="M42" s="2"/>
      <c r="N42" s="7">
        <v>0.09</v>
      </c>
      <c r="O42">
        <f>VLOOKUP(C42,'GDHI data'!$A:$E,5,0)</f>
        <v>113.5</v>
      </c>
      <c r="P42" s="1">
        <f t="shared" si="7"/>
        <v>15554.04</v>
      </c>
      <c r="Q42" s="7">
        <f t="shared" si="4"/>
        <v>1.4205685634337064</v>
      </c>
      <c r="R42" t="str">
        <f t="shared" si="8"/>
        <v>The loan will not be paid before being written off</v>
      </c>
      <c r="S42" t="str">
        <f t="shared" si="5"/>
        <v>No</v>
      </c>
      <c r="T42" s="53">
        <f t="shared" si="13"/>
        <v>0.21204816993077236</v>
      </c>
    </row>
    <row r="43" spans="1:20" x14ac:dyDescent="0.25">
      <c r="A43" t="s">
        <v>33</v>
      </c>
      <c r="B43" t="s">
        <v>44</v>
      </c>
      <c r="C43" t="s">
        <v>35</v>
      </c>
      <c r="D43">
        <v>99.7</v>
      </c>
      <c r="E43">
        <f t="shared" si="9"/>
        <v>1</v>
      </c>
      <c r="F43">
        <f t="shared" si="10"/>
        <v>0</v>
      </c>
      <c r="G43">
        <f t="shared" si="11"/>
        <v>0</v>
      </c>
      <c r="H43">
        <f t="shared" si="12"/>
        <v>0</v>
      </c>
      <c r="I43" t="s">
        <v>36</v>
      </c>
      <c r="J43" s="1">
        <v>27400</v>
      </c>
      <c r="K43" s="2">
        <v>36100</v>
      </c>
      <c r="L43" s="2">
        <v>33600</v>
      </c>
      <c r="M43" s="2"/>
      <c r="N43" s="7">
        <v>0.09</v>
      </c>
      <c r="O43">
        <f>VLOOKUP(C43,'GDHI data'!$A:$E,5,0)</f>
        <v>103.6</v>
      </c>
      <c r="P43" s="1">
        <f t="shared" si="7"/>
        <v>14197.344000000001</v>
      </c>
      <c r="Q43" s="7">
        <f t="shared" si="4"/>
        <v>1.6002914403738981</v>
      </c>
      <c r="R43" t="str">
        <f t="shared" si="8"/>
        <v>The loan will not be paid before being written off</v>
      </c>
      <c r="S43" t="str">
        <f t="shared" si="5"/>
        <v>No</v>
      </c>
      <c r="T43" s="53">
        <f t="shared" si="13"/>
        <v>5.2318435014936382E-2</v>
      </c>
    </row>
    <row r="44" spans="1:20" x14ac:dyDescent="0.25">
      <c r="A44" t="s">
        <v>93</v>
      </c>
      <c r="B44" t="s">
        <v>44</v>
      </c>
      <c r="C44" t="s">
        <v>53</v>
      </c>
      <c r="D44">
        <v>99.3</v>
      </c>
      <c r="E44">
        <f t="shared" si="9"/>
        <v>1</v>
      </c>
      <c r="F44">
        <f t="shared" si="10"/>
        <v>0</v>
      </c>
      <c r="G44">
        <f t="shared" si="11"/>
        <v>0</v>
      </c>
      <c r="H44">
        <f t="shared" si="12"/>
        <v>0</v>
      </c>
      <c r="I44" t="s">
        <v>36</v>
      </c>
      <c r="J44" s="1">
        <v>21500</v>
      </c>
      <c r="K44" s="2">
        <v>21500</v>
      </c>
      <c r="L44" s="2">
        <v>21500</v>
      </c>
      <c r="M44" s="2"/>
      <c r="N44" s="7">
        <v>0.09</v>
      </c>
      <c r="O44">
        <f>VLOOKUP(C44,'GDHI data'!$A:$E,5,0)</f>
        <v>92.2</v>
      </c>
      <c r="P44" s="1">
        <f t="shared" si="7"/>
        <v>12635.088</v>
      </c>
      <c r="Q44" s="7">
        <f t="shared" si="4"/>
        <v>1.1615915381676287</v>
      </c>
      <c r="R44" t="str">
        <f t="shared" si="8"/>
        <v>Earnings are below the threshold</v>
      </c>
      <c r="S44" t="str">
        <f t="shared" si="5"/>
        <v>No</v>
      </c>
      <c r="T44" s="53">
        <f t="shared" si="13"/>
        <v>0</v>
      </c>
    </row>
    <row r="45" spans="1:20" x14ac:dyDescent="0.25">
      <c r="A45" t="s">
        <v>94</v>
      </c>
      <c r="B45" t="s">
        <v>44</v>
      </c>
      <c r="C45" t="s">
        <v>61</v>
      </c>
      <c r="D45">
        <v>90.2</v>
      </c>
      <c r="E45">
        <f t="shared" si="9"/>
        <v>1</v>
      </c>
      <c r="F45">
        <f t="shared" si="10"/>
        <v>0</v>
      </c>
      <c r="G45">
        <f t="shared" si="11"/>
        <v>0</v>
      </c>
      <c r="H45">
        <f t="shared" si="12"/>
        <v>0</v>
      </c>
      <c r="I45" t="s">
        <v>36</v>
      </c>
      <c r="J45" s="1">
        <v>25600</v>
      </c>
      <c r="K45" s="2">
        <v>32100</v>
      </c>
      <c r="L45" s="2">
        <v>40200</v>
      </c>
      <c r="M45" s="2"/>
      <c r="N45" s="7">
        <v>0.09</v>
      </c>
      <c r="O45">
        <f>VLOOKUP(C45,'GDHI data'!$A:$E,5,0)</f>
        <v>100.1</v>
      </c>
      <c r="P45" s="1">
        <f t="shared" si="7"/>
        <v>13717.703999999998</v>
      </c>
      <c r="Q45" s="7">
        <f t="shared" si="4"/>
        <v>1.5884274282624933</v>
      </c>
      <c r="R45" t="str">
        <f t="shared" si="8"/>
        <v>The loan will not be paid before being written off</v>
      </c>
      <c r="S45" t="str">
        <f t="shared" si="5"/>
        <v>No</v>
      </c>
      <c r="T45" s="53">
        <f t="shared" si="13"/>
        <v>0.11942891846030745</v>
      </c>
    </row>
    <row r="46" spans="1:20" x14ac:dyDescent="0.25">
      <c r="A46" t="s">
        <v>52</v>
      </c>
      <c r="B46" t="s">
        <v>44</v>
      </c>
      <c r="C46" t="s">
        <v>53</v>
      </c>
      <c r="D46">
        <v>86.7</v>
      </c>
      <c r="E46">
        <f t="shared" si="9"/>
        <v>1</v>
      </c>
      <c r="F46">
        <f t="shared" si="10"/>
        <v>0</v>
      </c>
      <c r="G46">
        <f t="shared" si="11"/>
        <v>0</v>
      </c>
      <c r="H46">
        <f t="shared" si="12"/>
        <v>0</v>
      </c>
      <c r="I46" t="s">
        <v>36</v>
      </c>
      <c r="J46" s="1">
        <v>21500</v>
      </c>
      <c r="K46" s="2">
        <v>24100</v>
      </c>
      <c r="L46" s="2">
        <v>31200</v>
      </c>
      <c r="M46" s="2"/>
      <c r="N46" s="7">
        <v>0.09</v>
      </c>
      <c r="O46">
        <f>VLOOKUP(C46,'GDHI data'!$A:$E,5,0)</f>
        <v>92.2</v>
      </c>
      <c r="P46" s="1">
        <f t="shared" si="7"/>
        <v>12635.088</v>
      </c>
      <c r="Q46" s="7">
        <f t="shared" si="4"/>
        <v>1.3225935281090024</v>
      </c>
      <c r="R46" t="str">
        <f t="shared" si="8"/>
        <v>The loan will not be paid before being written off</v>
      </c>
      <c r="S46" t="str">
        <f t="shared" si="5"/>
        <v>No</v>
      </c>
      <c r="T46" s="53">
        <f t="shared" si="13"/>
        <v>9.7561927035776597E-2</v>
      </c>
    </row>
    <row r="47" spans="1:20" x14ac:dyDescent="0.25">
      <c r="A47" t="s">
        <v>40</v>
      </c>
      <c r="B47" t="s">
        <v>44</v>
      </c>
      <c r="C47" t="s">
        <v>41</v>
      </c>
      <c r="D47">
        <v>84.2</v>
      </c>
      <c r="E47">
        <f t="shared" si="9"/>
        <v>1</v>
      </c>
      <c r="F47">
        <f t="shared" si="10"/>
        <v>0</v>
      </c>
      <c r="G47">
        <f t="shared" si="11"/>
        <v>0</v>
      </c>
      <c r="H47">
        <f t="shared" si="12"/>
        <v>0</v>
      </c>
      <c r="I47" t="s">
        <v>36</v>
      </c>
      <c r="J47" s="1">
        <v>25900</v>
      </c>
      <c r="K47" s="2">
        <v>31400</v>
      </c>
      <c r="L47" s="2">
        <v>44500</v>
      </c>
      <c r="M47" s="2"/>
      <c r="N47" s="7">
        <v>0.09</v>
      </c>
      <c r="O47">
        <f>VLOOKUP(C47,'GDHI data'!$A:$E,5,0)</f>
        <v>142.4</v>
      </c>
      <c r="P47" s="1">
        <f t="shared" si="7"/>
        <v>19514.496000000003</v>
      </c>
      <c r="Q47" s="7">
        <f t="shared" si="4"/>
        <v>1.2533235525255217</v>
      </c>
      <c r="R47" t="str">
        <f t="shared" si="8"/>
        <v>The loan will not be paid before being written off</v>
      </c>
      <c r="S47" t="str">
        <f t="shared" si="5"/>
        <v>No</v>
      </c>
      <c r="T47" s="53">
        <f t="shared" si="13"/>
        <v>0.14489342619661372</v>
      </c>
    </row>
    <row r="48" spans="1:20" x14ac:dyDescent="0.25">
      <c r="A48" t="s">
        <v>95</v>
      </c>
      <c r="B48" t="s">
        <v>44</v>
      </c>
      <c r="C48" t="s">
        <v>96</v>
      </c>
      <c r="D48">
        <v>83.4</v>
      </c>
      <c r="E48">
        <f t="shared" si="9"/>
        <v>1</v>
      </c>
      <c r="F48">
        <f t="shared" si="10"/>
        <v>0</v>
      </c>
      <c r="G48">
        <f t="shared" si="11"/>
        <v>0</v>
      </c>
      <c r="H48">
        <f t="shared" si="12"/>
        <v>0</v>
      </c>
      <c r="I48" t="s">
        <v>36</v>
      </c>
      <c r="J48" s="1">
        <v>21500</v>
      </c>
      <c r="K48" s="1">
        <v>25200</v>
      </c>
      <c r="L48" s="1">
        <v>28100</v>
      </c>
      <c r="M48" s="2"/>
      <c r="N48" s="7">
        <v>0.09</v>
      </c>
      <c r="O48">
        <f>VLOOKUP(C48,'GDHI data'!$A:$E,5,0)</f>
        <v>82.2</v>
      </c>
      <c r="P48" s="1">
        <f t="shared" si="7"/>
        <v>11264.688</v>
      </c>
      <c r="Q48" s="7">
        <f t="shared" si="4"/>
        <v>1.4178448198601901</v>
      </c>
      <c r="R48" t="str">
        <f t="shared" si="8"/>
        <v>Earnings are below the threshold</v>
      </c>
      <c r="S48" t="str">
        <f t="shared" si="5"/>
        <v>No</v>
      </c>
      <c r="T48" s="53">
        <f t="shared" si="13"/>
        <v>6.92197322882806E-2</v>
      </c>
    </row>
    <row r="49" spans="1:20" x14ac:dyDescent="0.25">
      <c r="A49" t="s">
        <v>97</v>
      </c>
      <c r="B49" t="s">
        <v>44</v>
      </c>
      <c r="C49" t="s">
        <v>75</v>
      </c>
      <c r="D49">
        <v>82.1</v>
      </c>
      <c r="E49">
        <f t="shared" si="9"/>
        <v>1</v>
      </c>
      <c r="F49">
        <f t="shared" si="10"/>
        <v>0</v>
      </c>
      <c r="G49">
        <f t="shared" si="11"/>
        <v>0</v>
      </c>
      <c r="H49">
        <f t="shared" si="12"/>
        <v>0</v>
      </c>
      <c r="I49" t="s">
        <v>36</v>
      </c>
      <c r="J49" s="1">
        <v>22600</v>
      </c>
      <c r="K49" s="2">
        <v>27400</v>
      </c>
      <c r="L49" s="2">
        <v>33600</v>
      </c>
      <c r="M49" s="2"/>
      <c r="N49" s="7">
        <v>0.09</v>
      </c>
      <c r="O49">
        <f>VLOOKUP(C49,'GDHI data'!$A:$E,5,0)</f>
        <v>87.2</v>
      </c>
      <c r="P49" s="1">
        <f t="shared" si="7"/>
        <v>11949.888000000001</v>
      </c>
      <c r="Q49" s="7">
        <f t="shared" si="4"/>
        <v>1.4991117538440546</v>
      </c>
      <c r="R49" t="str">
        <f t="shared" si="8"/>
        <v>The loan will not be paid before being written off</v>
      </c>
      <c r="S49" t="str">
        <f t="shared" si="5"/>
        <v>No</v>
      </c>
      <c r="T49" s="53">
        <f t="shared" si="13"/>
        <v>0.10422534091327251</v>
      </c>
    </row>
    <row r="50" spans="1:20" x14ac:dyDescent="0.25">
      <c r="A50" t="s">
        <v>98</v>
      </c>
      <c r="B50" t="s">
        <v>44</v>
      </c>
      <c r="C50" t="s">
        <v>61</v>
      </c>
      <c r="D50">
        <v>81.400000000000006</v>
      </c>
      <c r="E50">
        <f t="shared" si="9"/>
        <v>1</v>
      </c>
      <c r="F50">
        <f t="shared" si="10"/>
        <v>0</v>
      </c>
      <c r="G50">
        <f t="shared" si="11"/>
        <v>0</v>
      </c>
      <c r="H50">
        <f t="shared" si="12"/>
        <v>0</v>
      </c>
      <c r="I50" t="s">
        <v>36</v>
      </c>
      <c r="J50" s="1">
        <v>22600</v>
      </c>
      <c r="K50" s="2">
        <v>30700</v>
      </c>
      <c r="L50" s="2">
        <v>32100</v>
      </c>
      <c r="M50" s="2"/>
      <c r="N50" s="7">
        <v>0.09</v>
      </c>
      <c r="O50">
        <f>VLOOKUP(C50,'GDHI data'!$A:$E,5,0)</f>
        <v>100.1</v>
      </c>
      <c r="P50" s="1">
        <f t="shared" si="7"/>
        <v>13717.703999999998</v>
      </c>
      <c r="Q50" s="7">
        <f t="shared" si="4"/>
        <v>1.4159054260925952</v>
      </c>
      <c r="R50" t="str">
        <f t="shared" si="8"/>
        <v>The loan will not be paid before being written off</v>
      </c>
      <c r="S50" t="str">
        <f t="shared" si="5"/>
        <v>No</v>
      </c>
      <c r="T50" s="53">
        <f t="shared" si="13"/>
        <v>9.1689537918230313E-2</v>
      </c>
    </row>
    <row r="51" spans="1:20" x14ac:dyDescent="0.25">
      <c r="A51" t="s">
        <v>51</v>
      </c>
      <c r="B51" t="s">
        <v>44</v>
      </c>
      <c r="C51" t="s">
        <v>41</v>
      </c>
      <c r="D51">
        <v>81.400000000000006</v>
      </c>
      <c r="E51">
        <f t="shared" si="9"/>
        <v>1</v>
      </c>
      <c r="F51">
        <f t="shared" si="10"/>
        <v>0</v>
      </c>
      <c r="G51">
        <f t="shared" si="11"/>
        <v>0</v>
      </c>
      <c r="H51">
        <f t="shared" si="12"/>
        <v>0</v>
      </c>
      <c r="I51" t="s">
        <v>36</v>
      </c>
      <c r="J51" s="1">
        <v>25700</v>
      </c>
      <c r="K51" s="2">
        <v>36000</v>
      </c>
      <c r="L51" s="2">
        <v>46500</v>
      </c>
      <c r="M51" s="2"/>
      <c r="N51" s="7">
        <v>0.09</v>
      </c>
      <c r="O51">
        <f>VLOOKUP(C51,'GDHI data'!$A:$E,5,0)</f>
        <v>142.4</v>
      </c>
      <c r="P51" s="1">
        <f t="shared" si="7"/>
        <v>19514.496000000003</v>
      </c>
      <c r="Q51" s="7">
        <f t="shared" si="4"/>
        <v>1.3384014555253685</v>
      </c>
      <c r="R51" t="str">
        <f t="shared" si="8"/>
        <v>The loan will not be paid before being written off</v>
      </c>
      <c r="S51" t="str">
        <f t="shared" si="5"/>
        <v>No</v>
      </c>
      <c r="T51" s="53">
        <f t="shared" si="13"/>
        <v>0.15979159578659097</v>
      </c>
    </row>
    <row r="52" spans="1:20" x14ac:dyDescent="0.25">
      <c r="A52" t="s">
        <v>99</v>
      </c>
      <c r="B52" t="s">
        <v>44</v>
      </c>
      <c r="C52" t="s">
        <v>55</v>
      </c>
      <c r="D52">
        <v>80.3</v>
      </c>
      <c r="E52">
        <f t="shared" si="9"/>
        <v>1</v>
      </c>
      <c r="F52">
        <f t="shared" si="10"/>
        <v>0</v>
      </c>
      <c r="G52">
        <f t="shared" si="11"/>
        <v>0</v>
      </c>
      <c r="H52">
        <f t="shared" si="12"/>
        <v>0</v>
      </c>
      <c r="I52" t="s">
        <v>36</v>
      </c>
      <c r="J52" s="1">
        <v>21700</v>
      </c>
      <c r="K52" s="2">
        <v>26000</v>
      </c>
      <c r="L52" s="2">
        <v>31400</v>
      </c>
      <c r="M52" s="2"/>
      <c r="N52" s="7">
        <v>0.09</v>
      </c>
      <c r="O52">
        <f>VLOOKUP(C52,'GDHI data'!$A:$E,5,0)</f>
        <v>84.7</v>
      </c>
      <c r="P52" s="1">
        <f t="shared" si="7"/>
        <v>11607.288</v>
      </c>
      <c r="Q52" s="7">
        <f t="shared" si="4"/>
        <v>1.4506940220880749</v>
      </c>
      <c r="R52" t="str">
        <f t="shared" si="8"/>
        <v>The loan will not be paid before being written off</v>
      </c>
      <c r="S52" t="str">
        <f t="shared" si="5"/>
        <v>No</v>
      </c>
      <c r="T52" s="53">
        <f t="shared" si="13"/>
        <v>9.6774838408955066E-2</v>
      </c>
    </row>
    <row r="53" spans="1:20" x14ac:dyDescent="0.25">
      <c r="A53" t="s">
        <v>100</v>
      </c>
      <c r="B53" t="s">
        <v>44</v>
      </c>
      <c r="C53" t="s">
        <v>43</v>
      </c>
      <c r="D53">
        <v>80</v>
      </c>
      <c r="E53">
        <f t="shared" si="9"/>
        <v>1</v>
      </c>
      <c r="F53">
        <f t="shared" si="10"/>
        <v>0</v>
      </c>
      <c r="G53">
        <f t="shared" si="11"/>
        <v>0</v>
      </c>
      <c r="H53">
        <f t="shared" si="12"/>
        <v>0</v>
      </c>
      <c r="I53" t="s">
        <v>36</v>
      </c>
      <c r="J53" s="1">
        <v>23200</v>
      </c>
      <c r="K53" s="2">
        <v>25900</v>
      </c>
      <c r="L53" s="2">
        <v>26600</v>
      </c>
      <c r="M53" s="2"/>
      <c r="N53" s="7">
        <v>0.09</v>
      </c>
      <c r="O53">
        <f>VLOOKUP(C53,'GDHI data'!$A:$E,5,0)</f>
        <v>113.5</v>
      </c>
      <c r="P53" s="1">
        <f t="shared" si="7"/>
        <v>15554.04</v>
      </c>
      <c r="Q53" s="7">
        <f t="shared" si="4"/>
        <v>1.1648288877564161</v>
      </c>
      <c r="R53" t="str">
        <f t="shared" si="8"/>
        <v>Earnings are below the threshold</v>
      </c>
      <c r="S53" t="str">
        <f t="shared" si="5"/>
        <v>No</v>
      </c>
      <c r="T53" s="53">
        <f t="shared" si="13"/>
        <v>3.4780921515615404E-2</v>
      </c>
    </row>
    <row r="54" spans="1:20" x14ac:dyDescent="0.25">
      <c r="A54" t="s">
        <v>101</v>
      </c>
      <c r="B54" t="s">
        <v>44</v>
      </c>
      <c r="C54" t="s">
        <v>53</v>
      </c>
      <c r="D54">
        <v>79.3</v>
      </c>
      <c r="E54">
        <f t="shared" si="9"/>
        <v>1</v>
      </c>
      <c r="F54">
        <f t="shared" si="10"/>
        <v>0</v>
      </c>
      <c r="G54">
        <f t="shared" si="11"/>
        <v>0</v>
      </c>
      <c r="H54">
        <f t="shared" si="12"/>
        <v>0</v>
      </c>
      <c r="I54" t="s">
        <v>36</v>
      </c>
      <c r="J54" s="1">
        <v>19700</v>
      </c>
      <c r="K54" s="2">
        <v>24800</v>
      </c>
      <c r="L54" s="2">
        <v>28800</v>
      </c>
      <c r="M54" s="2"/>
      <c r="N54" s="7">
        <v>0.09</v>
      </c>
      <c r="O54">
        <f>VLOOKUP(C54,'GDHI data'!$A:$E,5,0)</f>
        <v>92.2</v>
      </c>
      <c r="P54" s="1">
        <f t="shared" si="7"/>
        <v>12635.088</v>
      </c>
      <c r="Q54" s="7">
        <f t="shared" si="4"/>
        <v>1.2728882157781085</v>
      </c>
      <c r="R54" t="str">
        <f t="shared" si="8"/>
        <v>Earnings are below the threshold</v>
      </c>
      <c r="S54" t="str">
        <f t="shared" si="5"/>
        <v>No</v>
      </c>
      <c r="T54" s="53">
        <f t="shared" si="13"/>
        <v>9.9591984539587397E-2</v>
      </c>
    </row>
    <row r="55" spans="1:20" x14ac:dyDescent="0.25">
      <c r="A55" t="s">
        <v>57</v>
      </c>
      <c r="B55" t="s">
        <v>44</v>
      </c>
      <c r="C55" t="s">
        <v>58</v>
      </c>
      <c r="D55">
        <v>78.2</v>
      </c>
      <c r="E55">
        <f t="shared" si="9"/>
        <v>1</v>
      </c>
      <c r="F55">
        <f t="shared" si="10"/>
        <v>0</v>
      </c>
      <c r="G55">
        <f t="shared" si="11"/>
        <v>0</v>
      </c>
      <c r="H55">
        <f t="shared" si="12"/>
        <v>0</v>
      </c>
      <c r="I55" t="s">
        <v>36</v>
      </c>
      <c r="J55" s="1">
        <v>23400</v>
      </c>
      <c r="K55" s="2">
        <v>29900</v>
      </c>
      <c r="L55" s="2">
        <v>35800</v>
      </c>
      <c r="M55" s="2"/>
      <c r="N55" s="7">
        <v>0.09</v>
      </c>
      <c r="O55">
        <f>VLOOKUP(C55,'GDHI data'!$A:$E,5,0)</f>
        <v>85.1</v>
      </c>
      <c r="P55" s="1">
        <f t="shared" si="7"/>
        <v>11662.103999999999</v>
      </c>
      <c r="Q55" s="7">
        <f t="shared" si="4"/>
        <v>1.6240779593916643</v>
      </c>
      <c r="R55" t="str">
        <f t="shared" si="8"/>
        <v>The loan will not be paid before being written off</v>
      </c>
      <c r="S55" t="str">
        <f t="shared" si="5"/>
        <v>No</v>
      </c>
      <c r="T55" s="53">
        <f t="shared" si="13"/>
        <v>0.1121587737227292</v>
      </c>
    </row>
    <row r="56" spans="1:20" x14ac:dyDescent="0.25">
      <c r="A56" t="s">
        <v>48</v>
      </c>
      <c r="B56" t="s">
        <v>44</v>
      </c>
      <c r="C56" t="s">
        <v>49</v>
      </c>
      <c r="D56">
        <v>77.8</v>
      </c>
      <c r="E56">
        <f t="shared" si="9"/>
        <v>1</v>
      </c>
      <c r="F56">
        <f t="shared" si="10"/>
        <v>0</v>
      </c>
      <c r="G56">
        <f t="shared" si="11"/>
        <v>0</v>
      </c>
      <c r="H56">
        <f t="shared" si="12"/>
        <v>0</v>
      </c>
      <c r="I56" t="s">
        <v>36</v>
      </c>
      <c r="J56" s="1">
        <v>23400</v>
      </c>
      <c r="K56" s="2">
        <v>28800</v>
      </c>
      <c r="L56" s="2">
        <v>33200</v>
      </c>
      <c r="M56" s="2"/>
      <c r="N56" s="7">
        <v>0.09</v>
      </c>
      <c r="O56">
        <f>VLOOKUP(C56,'GDHI data'!$A:$E,5,0)</f>
        <v>80.400000000000006</v>
      </c>
      <c r="P56" s="1">
        <f t="shared" si="7"/>
        <v>11018.016000000001</v>
      </c>
      <c r="Q56" s="7">
        <f t="shared" si="4"/>
        <v>1.6291720301472599</v>
      </c>
      <c r="R56" t="str">
        <f t="shared" si="8"/>
        <v>The loan will not be paid before being written off</v>
      </c>
      <c r="S56" t="str">
        <f t="shared" si="5"/>
        <v>No</v>
      </c>
      <c r="T56" s="53">
        <f t="shared" si="13"/>
        <v>9.1391473601448725E-2</v>
      </c>
    </row>
    <row r="57" spans="1:20" x14ac:dyDescent="0.25">
      <c r="A57" t="s">
        <v>102</v>
      </c>
      <c r="B57" t="s">
        <v>44</v>
      </c>
      <c r="C57" t="s">
        <v>63</v>
      </c>
      <c r="D57">
        <v>77.7</v>
      </c>
      <c r="E57">
        <f t="shared" si="9"/>
        <v>1</v>
      </c>
      <c r="F57">
        <f t="shared" si="10"/>
        <v>0</v>
      </c>
      <c r="G57">
        <f t="shared" si="11"/>
        <v>0</v>
      </c>
      <c r="H57">
        <f t="shared" si="12"/>
        <v>0</v>
      </c>
      <c r="I57" t="s">
        <v>36</v>
      </c>
      <c r="J57" s="1">
        <v>23400</v>
      </c>
      <c r="K57" s="2">
        <v>27400</v>
      </c>
      <c r="L57" s="2">
        <v>32100</v>
      </c>
      <c r="M57" s="2"/>
      <c r="N57" s="7">
        <v>0.09</v>
      </c>
      <c r="O57">
        <f>VLOOKUP(C57,'GDHI data'!$A:$E,5,0)</f>
        <v>81.099999999999994</v>
      </c>
      <c r="P57" s="1">
        <f t="shared" si="7"/>
        <v>11113.944</v>
      </c>
      <c r="Q57" s="7">
        <f t="shared" si="4"/>
        <v>1.5740574609852729</v>
      </c>
      <c r="R57" t="str">
        <f t="shared" si="8"/>
        <v>The loan will not be paid before being written off</v>
      </c>
      <c r="S57" t="str">
        <f t="shared" si="5"/>
        <v>No</v>
      </c>
      <c r="T57" s="53">
        <f t="shared" si="13"/>
        <v>8.2236790789844916E-2</v>
      </c>
    </row>
    <row r="58" spans="1:20" x14ac:dyDescent="0.25">
      <c r="A58" t="s">
        <v>103</v>
      </c>
      <c r="B58" t="s">
        <v>44</v>
      </c>
      <c r="C58" t="s">
        <v>43</v>
      </c>
      <c r="D58">
        <v>77.7</v>
      </c>
      <c r="E58">
        <f t="shared" si="9"/>
        <v>1</v>
      </c>
      <c r="F58">
        <f t="shared" si="10"/>
        <v>0</v>
      </c>
      <c r="G58">
        <f t="shared" si="11"/>
        <v>0</v>
      </c>
      <c r="H58">
        <f t="shared" si="12"/>
        <v>0</v>
      </c>
      <c r="I58" t="s">
        <v>36</v>
      </c>
      <c r="J58" s="1">
        <v>23500</v>
      </c>
      <c r="K58" s="2">
        <v>29900</v>
      </c>
      <c r="L58" s="2">
        <v>31000</v>
      </c>
      <c r="M58" s="2"/>
      <c r="N58" s="7">
        <v>0.09</v>
      </c>
      <c r="O58">
        <f>VLOOKUP(C58,'GDHI data'!$A:$E,5,0)</f>
        <v>113.5</v>
      </c>
      <c r="P58" s="1">
        <f t="shared" si="7"/>
        <v>15554.04</v>
      </c>
      <c r="Q58" s="7">
        <f t="shared" si="4"/>
        <v>1.2861652302310429</v>
      </c>
      <c r="R58" t="str">
        <f t="shared" si="8"/>
        <v>The loan will not be paid before being written off</v>
      </c>
      <c r="S58" t="str">
        <f t="shared" si="5"/>
        <v>No</v>
      </c>
      <c r="T58" s="53">
        <f t="shared" si="13"/>
        <v>7.1700560603141339E-2</v>
      </c>
    </row>
    <row r="59" spans="1:20" x14ac:dyDescent="0.25">
      <c r="A59" t="s">
        <v>104</v>
      </c>
      <c r="B59" t="s">
        <v>44</v>
      </c>
      <c r="C59" t="s">
        <v>96</v>
      </c>
      <c r="D59">
        <v>77.400000000000006</v>
      </c>
      <c r="E59">
        <f t="shared" si="9"/>
        <v>1</v>
      </c>
      <c r="F59">
        <f t="shared" si="10"/>
        <v>0</v>
      </c>
      <c r="G59">
        <f t="shared" si="11"/>
        <v>0</v>
      </c>
      <c r="H59">
        <f t="shared" si="12"/>
        <v>0</v>
      </c>
      <c r="I59" t="s">
        <v>36</v>
      </c>
      <c r="J59" s="1">
        <v>21500</v>
      </c>
      <c r="K59" s="1">
        <v>25200</v>
      </c>
      <c r="L59" s="1">
        <v>28100</v>
      </c>
      <c r="M59" s="2"/>
      <c r="N59" s="7">
        <v>0.09</v>
      </c>
      <c r="O59">
        <f>VLOOKUP(C59,'GDHI data'!$A:$E,5,0)</f>
        <v>82.2</v>
      </c>
      <c r="P59" s="1">
        <f t="shared" si="7"/>
        <v>11264.688</v>
      </c>
      <c r="Q59" s="7">
        <f t="shared" si="4"/>
        <v>1.4178448198601901</v>
      </c>
      <c r="R59" t="str">
        <f t="shared" si="8"/>
        <v>Earnings are below the threshold</v>
      </c>
      <c r="S59" t="str">
        <f t="shared" si="5"/>
        <v>No</v>
      </c>
      <c r="T59" s="53">
        <f t="shared" si="13"/>
        <v>6.92197322882806E-2</v>
      </c>
    </row>
    <row r="60" spans="1:20" x14ac:dyDescent="0.25">
      <c r="A60" t="s">
        <v>105</v>
      </c>
      <c r="B60" t="s">
        <v>44</v>
      </c>
      <c r="C60" t="s">
        <v>63</v>
      </c>
      <c r="D60">
        <v>76.3</v>
      </c>
      <c r="E60">
        <f t="shared" si="9"/>
        <v>1</v>
      </c>
      <c r="F60">
        <f t="shared" si="10"/>
        <v>0</v>
      </c>
      <c r="G60">
        <f t="shared" si="11"/>
        <v>0</v>
      </c>
      <c r="H60">
        <f t="shared" si="12"/>
        <v>0</v>
      </c>
      <c r="I60" t="s">
        <v>36</v>
      </c>
      <c r="J60" s="1">
        <v>19700</v>
      </c>
      <c r="K60" s="2">
        <v>21200</v>
      </c>
      <c r="L60" s="2">
        <v>25200</v>
      </c>
      <c r="M60" s="2"/>
      <c r="N60" s="7">
        <v>0.09</v>
      </c>
      <c r="O60">
        <f>VLOOKUP(C60,'GDHI data'!$A:$E,5,0)</f>
        <v>81.099999999999994</v>
      </c>
      <c r="P60" s="1">
        <f t="shared" si="7"/>
        <v>11113.944</v>
      </c>
      <c r="Q60" s="7">
        <f t="shared" si="4"/>
        <v>1.2597168909904577</v>
      </c>
      <c r="R60" t="str">
        <f t="shared" si="8"/>
        <v>Earnings are below the threshold</v>
      </c>
      <c r="S60" t="str">
        <f t="shared" si="5"/>
        <v>No</v>
      </c>
      <c r="T60" s="53">
        <f t="shared" si="13"/>
        <v>6.3490411564663951E-2</v>
      </c>
    </row>
    <row r="61" spans="1:20" x14ac:dyDescent="0.25">
      <c r="A61" t="s">
        <v>106</v>
      </c>
      <c r="B61" t="s">
        <v>44</v>
      </c>
      <c r="C61" t="s">
        <v>53</v>
      </c>
      <c r="D61">
        <v>75.400000000000006</v>
      </c>
      <c r="E61">
        <f t="shared" si="9"/>
        <v>1</v>
      </c>
      <c r="F61">
        <f t="shared" si="10"/>
        <v>0</v>
      </c>
      <c r="G61">
        <f t="shared" si="11"/>
        <v>0</v>
      </c>
      <c r="H61">
        <f t="shared" si="12"/>
        <v>0</v>
      </c>
      <c r="I61" t="s">
        <v>36</v>
      </c>
      <c r="J61" s="1">
        <v>21900</v>
      </c>
      <c r="K61" s="2">
        <v>22300</v>
      </c>
      <c r="L61" s="2">
        <v>24800</v>
      </c>
      <c r="M61" s="2"/>
      <c r="N61" s="7">
        <v>0.09</v>
      </c>
      <c r="O61">
        <f>VLOOKUP(C61,'GDHI data'!$A:$E,5,0)</f>
        <v>92.2</v>
      </c>
      <c r="P61" s="1">
        <f t="shared" si="7"/>
        <v>12635.088</v>
      </c>
      <c r="Q61" s="7">
        <f t="shared" si="4"/>
        <v>1.2231829034472146</v>
      </c>
      <c r="R61" t="str">
        <f t="shared" si="8"/>
        <v>Earnings are below the threshold</v>
      </c>
      <c r="S61" t="str">
        <f t="shared" si="5"/>
        <v>No</v>
      </c>
      <c r="T61" s="53">
        <f t="shared" si="13"/>
        <v>3.1577572292229572E-2</v>
      </c>
    </row>
    <row r="62" spans="1:20" x14ac:dyDescent="0.25">
      <c r="A62" t="s">
        <v>107</v>
      </c>
      <c r="B62" t="s">
        <v>44</v>
      </c>
      <c r="C62" t="s">
        <v>41</v>
      </c>
      <c r="D62">
        <v>47.8</v>
      </c>
      <c r="E62">
        <f t="shared" si="9"/>
        <v>1</v>
      </c>
      <c r="F62">
        <f t="shared" si="10"/>
        <v>0</v>
      </c>
      <c r="G62">
        <f t="shared" si="11"/>
        <v>0</v>
      </c>
      <c r="H62">
        <f t="shared" si="12"/>
        <v>0</v>
      </c>
      <c r="I62" t="s">
        <v>72</v>
      </c>
      <c r="J62" s="1">
        <v>21900</v>
      </c>
      <c r="K62" s="2">
        <v>26300</v>
      </c>
      <c r="L62" s="2">
        <v>27700</v>
      </c>
      <c r="M62" s="2"/>
      <c r="N62" s="7">
        <v>0.09</v>
      </c>
      <c r="O62">
        <f>VLOOKUP(C62,'GDHI data'!$A:$E,5,0)</f>
        <v>142.4</v>
      </c>
      <c r="P62" s="1">
        <f t="shared" si="7"/>
        <v>19514.496000000003</v>
      </c>
      <c r="Q62" s="7">
        <f t="shared" si="4"/>
        <v>0.97760812613712911</v>
      </c>
      <c r="R62" t="str">
        <f t="shared" si="8"/>
        <v>Earnings are below the threshold</v>
      </c>
      <c r="S62" t="str">
        <f t="shared" si="5"/>
        <v>No</v>
      </c>
      <c r="T62" s="53">
        <f t="shared" si="13"/>
        <v>6.0495703997552441E-2</v>
      </c>
    </row>
    <row r="63" spans="1:20" x14ac:dyDescent="0.25">
      <c r="A63" t="s">
        <v>108</v>
      </c>
      <c r="B63" t="s">
        <v>44</v>
      </c>
      <c r="C63" t="s">
        <v>61</v>
      </c>
      <c r="D63">
        <v>46.9</v>
      </c>
      <c r="E63">
        <f t="shared" si="9"/>
        <v>1</v>
      </c>
      <c r="F63">
        <f t="shared" si="10"/>
        <v>0</v>
      </c>
      <c r="G63">
        <f t="shared" si="11"/>
        <v>0</v>
      </c>
      <c r="H63">
        <f t="shared" si="12"/>
        <v>0</v>
      </c>
      <c r="I63" t="s">
        <v>72</v>
      </c>
      <c r="J63" s="1">
        <v>20400</v>
      </c>
      <c r="K63" s="2">
        <v>23000</v>
      </c>
      <c r="L63" s="2">
        <v>29600</v>
      </c>
      <c r="M63" s="2"/>
      <c r="N63" s="7">
        <v>0.09</v>
      </c>
      <c r="O63">
        <f>VLOOKUP(C63,'GDHI data'!$A:$E,5,0)</f>
        <v>100.1</v>
      </c>
      <c r="P63" s="1">
        <f t="shared" si="7"/>
        <v>13717.703999999998</v>
      </c>
      <c r="Q63" s="7">
        <f t="shared" si="4"/>
        <v>1.188258050448292</v>
      </c>
      <c r="R63" t="str">
        <f t="shared" si="8"/>
        <v>The loan will not be paid before being written off</v>
      </c>
      <c r="S63" t="str">
        <f t="shared" si="5"/>
        <v>No</v>
      </c>
      <c r="T63" s="53">
        <f t="shared" si="13"/>
        <v>9.7527436913115162E-2</v>
      </c>
    </row>
    <row r="64" spans="1:20" x14ac:dyDescent="0.25">
      <c r="A64" t="s">
        <v>109</v>
      </c>
      <c r="B64" t="s">
        <v>44</v>
      </c>
      <c r="C64" t="s">
        <v>58</v>
      </c>
      <c r="D64">
        <v>46.3</v>
      </c>
      <c r="E64">
        <f t="shared" si="9"/>
        <v>1</v>
      </c>
      <c r="F64">
        <f t="shared" si="10"/>
        <v>0</v>
      </c>
      <c r="G64">
        <f t="shared" si="11"/>
        <v>0</v>
      </c>
      <c r="H64">
        <f t="shared" si="12"/>
        <v>0</v>
      </c>
      <c r="I64" t="s">
        <v>72</v>
      </c>
      <c r="J64" s="1">
        <v>20800</v>
      </c>
      <c r="K64" s="2">
        <v>23700</v>
      </c>
      <c r="L64" s="2">
        <v>28100</v>
      </c>
      <c r="M64" s="2"/>
      <c r="N64" s="7">
        <v>0.09</v>
      </c>
      <c r="O64">
        <f>VLOOKUP(C64,'GDHI data'!$A:$E,5,0)</f>
        <v>85.1</v>
      </c>
      <c r="P64" s="1">
        <f t="shared" si="7"/>
        <v>11662.103999999999</v>
      </c>
      <c r="Q64" s="7">
        <f t="shared" si="4"/>
        <v>1.3355304005952522</v>
      </c>
      <c r="R64" t="str">
        <f t="shared" si="8"/>
        <v>Earnings are below the threshold</v>
      </c>
      <c r="S64" t="str">
        <f t="shared" si="5"/>
        <v>No</v>
      </c>
      <c r="T64" s="53">
        <f t="shared" si="13"/>
        <v>7.8104220602841279E-2</v>
      </c>
    </row>
    <row r="65" spans="1:20" x14ac:dyDescent="0.25">
      <c r="A65" t="s">
        <v>86</v>
      </c>
      <c r="B65" t="s">
        <v>44</v>
      </c>
      <c r="C65" t="s">
        <v>65</v>
      </c>
      <c r="D65">
        <v>46.2</v>
      </c>
      <c r="E65">
        <f t="shared" si="9"/>
        <v>1</v>
      </c>
      <c r="F65">
        <f t="shared" si="10"/>
        <v>0</v>
      </c>
      <c r="G65">
        <f t="shared" si="11"/>
        <v>0</v>
      </c>
      <c r="H65">
        <f t="shared" si="12"/>
        <v>0</v>
      </c>
      <c r="I65" t="s">
        <v>72</v>
      </c>
      <c r="J65" s="1">
        <v>19500</v>
      </c>
      <c r="K65" s="2">
        <v>21900</v>
      </c>
      <c r="L65" s="2">
        <v>24800</v>
      </c>
      <c r="M65" s="2"/>
      <c r="N65" s="7">
        <v>0.09</v>
      </c>
      <c r="O65">
        <f>VLOOKUP(C65,'GDHI data'!$A:$E,5,0)</f>
        <v>86.7</v>
      </c>
      <c r="P65" s="1">
        <f t="shared" si="7"/>
        <v>11881.368</v>
      </c>
      <c r="Q65" s="7">
        <f t="shared" si="4"/>
        <v>1.2120278216706069</v>
      </c>
      <c r="R65" t="str">
        <f t="shared" si="8"/>
        <v>Earnings are below the threshold</v>
      </c>
      <c r="S65" t="str">
        <f t="shared" si="5"/>
        <v>No</v>
      </c>
      <c r="T65" s="53">
        <f t="shared" si="13"/>
        <v>6.1950484427920172E-2</v>
      </c>
    </row>
    <row r="66" spans="1:20" x14ac:dyDescent="0.25">
      <c r="A66" t="s">
        <v>110</v>
      </c>
      <c r="B66" t="s">
        <v>44</v>
      </c>
      <c r="C66" t="s">
        <v>41</v>
      </c>
      <c r="D66">
        <v>45.2</v>
      </c>
      <c r="E66">
        <f t="shared" ref="E66:E97" si="14">IF(B66="Psychology",1,0)</f>
        <v>1</v>
      </c>
      <c r="F66">
        <f t="shared" ref="F66:F97" si="15">IF(B66="Computing",1,0)</f>
        <v>0</v>
      </c>
      <c r="G66">
        <f t="shared" ref="G66:G97" si="16">IF(B66="Biosciences",1,0)</f>
        <v>0</v>
      </c>
      <c r="H66">
        <f t="shared" ref="H66:H97" si="17">IF(B66="Creative arts and design",1,0)</f>
        <v>0</v>
      </c>
      <c r="I66" t="s">
        <v>72</v>
      </c>
      <c r="J66" s="1">
        <v>19300</v>
      </c>
      <c r="K66" s="2">
        <v>25200</v>
      </c>
      <c r="L66" s="2">
        <v>27400</v>
      </c>
      <c r="M66" s="2"/>
      <c r="N66" s="7">
        <v>0.09</v>
      </c>
      <c r="O66">
        <f>VLOOKUP(C66,'GDHI data'!$A:$E,5,0)</f>
        <v>142.4</v>
      </c>
      <c r="P66" s="1">
        <f t="shared" si="7"/>
        <v>19514.496000000003</v>
      </c>
      <c r="Q66" s="7">
        <f t="shared" ref="Q66:Q129" si="18">((J66*2+K66*2+L66))/((29370+P66*5))</f>
        <v>0.91695073233168278</v>
      </c>
      <c r="R66" t="str">
        <f t="shared" si="8"/>
        <v>Earnings are below the threshold</v>
      </c>
      <c r="S66" t="str">
        <f t="shared" ref="S66:S129" si="19">IF(MAX(0,(L66*(1.035^5)-29385)*0.09)&gt;53000*0.065,"Yes","No")</f>
        <v>No</v>
      </c>
      <c r="T66" s="53">
        <f t="shared" ref="T66:T97" si="20">(L66/J66)^(1/4)-1</f>
        <v>9.1561761396429464E-2</v>
      </c>
    </row>
    <row r="67" spans="1:20" x14ac:dyDescent="0.25">
      <c r="A67" t="s">
        <v>111</v>
      </c>
      <c r="B67" t="s">
        <v>44</v>
      </c>
      <c r="C67" t="s">
        <v>41</v>
      </c>
      <c r="D67">
        <v>44.7</v>
      </c>
      <c r="E67">
        <f t="shared" si="14"/>
        <v>1</v>
      </c>
      <c r="F67">
        <f t="shared" si="15"/>
        <v>0</v>
      </c>
      <c r="G67">
        <f t="shared" si="16"/>
        <v>0</v>
      </c>
      <c r="H67">
        <f t="shared" si="17"/>
        <v>0</v>
      </c>
      <c r="I67" t="s">
        <v>72</v>
      </c>
      <c r="J67" s="1">
        <v>21200</v>
      </c>
      <c r="K67" s="2">
        <v>26300</v>
      </c>
      <c r="L67" s="2">
        <v>27400</v>
      </c>
      <c r="M67" s="2"/>
      <c r="N67" s="7">
        <v>0.09</v>
      </c>
      <c r="O67">
        <f>VLOOKUP(C67,'GDHI data'!$A:$E,5,0)</f>
        <v>142.4</v>
      </c>
      <c r="P67" s="1">
        <f t="shared" ref="P67:P130" si="21">13704 * (O67/100)</f>
        <v>19514.496000000003</v>
      </c>
      <c r="Q67" s="7">
        <f t="shared" si="18"/>
        <v>0.96421623399826428</v>
      </c>
      <c r="R67" t="str">
        <f t="shared" ref="R67:R130" si="22">IFERROR(IF(53000/MAX(0,(L67-29385)*0.09)&gt;30,"The loan will not be paid before being written off",ROUND(53000/MAX(0,(L67-29385)*0.09),1)),"Earnings are below the threshold")</f>
        <v>Earnings are below the threshold</v>
      </c>
      <c r="S67" t="str">
        <f t="shared" si="19"/>
        <v>No</v>
      </c>
      <c r="T67" s="53">
        <f t="shared" si="20"/>
        <v>6.6236819211206166E-2</v>
      </c>
    </row>
    <row r="68" spans="1:20" x14ac:dyDescent="0.25">
      <c r="A68" t="s">
        <v>78</v>
      </c>
      <c r="B68" t="s">
        <v>44</v>
      </c>
      <c r="C68" t="s">
        <v>55</v>
      </c>
      <c r="D68">
        <v>44.5</v>
      </c>
      <c r="E68">
        <f t="shared" si="14"/>
        <v>1</v>
      </c>
      <c r="F68">
        <f t="shared" si="15"/>
        <v>0</v>
      </c>
      <c r="G68">
        <f t="shared" si="16"/>
        <v>0</v>
      </c>
      <c r="H68">
        <f t="shared" si="17"/>
        <v>0</v>
      </c>
      <c r="I68" t="s">
        <v>72</v>
      </c>
      <c r="J68" s="1">
        <v>18800</v>
      </c>
      <c r="K68" s="2">
        <v>21200</v>
      </c>
      <c r="L68" s="2">
        <v>24100</v>
      </c>
      <c r="M68" s="2"/>
      <c r="N68" s="7">
        <v>0.09</v>
      </c>
      <c r="O68">
        <f>VLOOKUP(C68,'GDHI data'!$A:$E,5,0)</f>
        <v>84.7</v>
      </c>
      <c r="P68" s="1">
        <f t="shared" si="21"/>
        <v>11607.288</v>
      </c>
      <c r="Q68" s="7">
        <f t="shared" si="18"/>
        <v>1.1909877578814558</v>
      </c>
      <c r="R68" t="str">
        <f t="shared" si="22"/>
        <v>Earnings are below the threshold</v>
      </c>
      <c r="S68" t="str">
        <f t="shared" si="19"/>
        <v>No</v>
      </c>
      <c r="T68" s="53">
        <f t="shared" si="20"/>
        <v>6.4056767771766498E-2</v>
      </c>
    </row>
    <row r="69" spans="1:20" x14ac:dyDescent="0.25">
      <c r="A69" t="s">
        <v>82</v>
      </c>
      <c r="B69" t="s">
        <v>44</v>
      </c>
      <c r="C69" t="s">
        <v>43</v>
      </c>
      <c r="D69">
        <v>44.5</v>
      </c>
      <c r="E69">
        <f t="shared" si="14"/>
        <v>1</v>
      </c>
      <c r="F69">
        <f t="shared" si="15"/>
        <v>0</v>
      </c>
      <c r="G69">
        <f t="shared" si="16"/>
        <v>0</v>
      </c>
      <c r="H69">
        <f t="shared" si="17"/>
        <v>0</v>
      </c>
      <c r="I69" t="s">
        <v>72</v>
      </c>
      <c r="J69" s="1">
        <v>20400</v>
      </c>
      <c r="K69" s="2">
        <v>24800</v>
      </c>
      <c r="L69" s="2">
        <v>25200</v>
      </c>
      <c r="M69" s="2"/>
      <c r="N69" s="7">
        <v>0.09</v>
      </c>
      <c r="O69">
        <f>VLOOKUP(C69,'GDHI data'!$A:$E,5,0)</f>
        <v>113.5</v>
      </c>
      <c r="P69" s="1">
        <f t="shared" si="21"/>
        <v>15554.04</v>
      </c>
      <c r="Q69" s="7">
        <f t="shared" si="18"/>
        <v>1.0789600915436035</v>
      </c>
      <c r="R69" t="str">
        <f t="shared" si="22"/>
        <v>Earnings are below the threshold</v>
      </c>
      <c r="S69" t="str">
        <f t="shared" si="19"/>
        <v>No</v>
      </c>
      <c r="T69" s="53">
        <f t="shared" si="20"/>
        <v>5.4247532817802036E-2</v>
      </c>
    </row>
    <row r="70" spans="1:20" x14ac:dyDescent="0.25">
      <c r="A70" t="s">
        <v>112</v>
      </c>
      <c r="B70" t="s">
        <v>44</v>
      </c>
      <c r="C70" t="s">
        <v>41</v>
      </c>
      <c r="D70">
        <v>43</v>
      </c>
      <c r="E70">
        <f t="shared" si="14"/>
        <v>1</v>
      </c>
      <c r="F70">
        <f t="shared" si="15"/>
        <v>0</v>
      </c>
      <c r="G70">
        <f t="shared" si="16"/>
        <v>0</v>
      </c>
      <c r="H70">
        <f t="shared" si="17"/>
        <v>0</v>
      </c>
      <c r="I70" t="s">
        <v>72</v>
      </c>
      <c r="J70" s="1">
        <v>23400</v>
      </c>
      <c r="K70" s="2">
        <v>24800</v>
      </c>
      <c r="L70" s="2">
        <v>30300</v>
      </c>
      <c r="M70" s="2"/>
      <c r="N70" s="7">
        <v>0.09</v>
      </c>
      <c r="O70">
        <f>VLOOKUP(C70,'GDHI data'!$A:$E,5,0)</f>
        <v>142.4</v>
      </c>
      <c r="P70" s="1">
        <f t="shared" si="21"/>
        <v>19514.496000000003</v>
      </c>
      <c r="Q70" s="7">
        <f t="shared" si="18"/>
        <v>0.99808984352598118</v>
      </c>
      <c r="R70" t="str">
        <f t="shared" si="22"/>
        <v>The loan will not be paid before being written off</v>
      </c>
      <c r="S70" t="str">
        <f t="shared" si="19"/>
        <v>No</v>
      </c>
      <c r="T70" s="53">
        <f t="shared" si="20"/>
        <v>6.6735363705771267E-2</v>
      </c>
    </row>
    <row r="71" spans="1:20" x14ac:dyDescent="0.25">
      <c r="A71" t="s">
        <v>113</v>
      </c>
      <c r="B71" t="s">
        <v>44</v>
      </c>
      <c r="C71" t="s">
        <v>63</v>
      </c>
      <c r="D71">
        <v>42.9</v>
      </c>
      <c r="E71">
        <f t="shared" si="14"/>
        <v>1</v>
      </c>
      <c r="F71">
        <f t="shared" si="15"/>
        <v>0</v>
      </c>
      <c r="G71">
        <f t="shared" si="16"/>
        <v>0</v>
      </c>
      <c r="H71">
        <f t="shared" si="17"/>
        <v>0</v>
      </c>
      <c r="I71" t="s">
        <v>72</v>
      </c>
      <c r="J71" s="1">
        <v>20100</v>
      </c>
      <c r="K71" s="2">
        <v>22600</v>
      </c>
      <c r="L71" s="2">
        <v>25900</v>
      </c>
      <c r="M71" s="2"/>
      <c r="N71" s="7">
        <v>0.09</v>
      </c>
      <c r="O71">
        <f>VLOOKUP(C71,'GDHI data'!$A:$E,5,0)</f>
        <v>81.099999999999994</v>
      </c>
      <c r="P71" s="1">
        <f t="shared" si="21"/>
        <v>11113.944</v>
      </c>
      <c r="Q71" s="7">
        <f t="shared" si="18"/>
        <v>1.3103410277311958</v>
      </c>
      <c r="R71" t="str">
        <f t="shared" si="22"/>
        <v>Earnings are below the threshold</v>
      </c>
      <c r="S71" t="str">
        <f t="shared" si="19"/>
        <v>No</v>
      </c>
      <c r="T71" s="53">
        <f t="shared" si="20"/>
        <v>6.5432466332294714E-2</v>
      </c>
    </row>
    <row r="72" spans="1:20" x14ac:dyDescent="0.25">
      <c r="A72" t="s">
        <v>81</v>
      </c>
      <c r="B72" t="s">
        <v>44</v>
      </c>
      <c r="C72" t="s">
        <v>41</v>
      </c>
      <c r="D72">
        <v>42.5</v>
      </c>
      <c r="E72">
        <f t="shared" si="14"/>
        <v>1</v>
      </c>
      <c r="F72">
        <f t="shared" si="15"/>
        <v>0</v>
      </c>
      <c r="G72">
        <f t="shared" si="16"/>
        <v>0</v>
      </c>
      <c r="H72">
        <f t="shared" si="17"/>
        <v>0</v>
      </c>
      <c r="I72" t="s">
        <v>72</v>
      </c>
      <c r="J72" s="1">
        <v>22300</v>
      </c>
      <c r="K72" s="2">
        <v>24800</v>
      </c>
      <c r="L72" s="2">
        <v>31400</v>
      </c>
      <c r="M72" s="2"/>
      <c r="N72" s="7">
        <v>0.09</v>
      </c>
      <c r="O72">
        <f>VLOOKUP(C72,'GDHI data'!$A:$E,5,0)</f>
        <v>142.4</v>
      </c>
      <c r="P72" s="1">
        <f t="shared" si="21"/>
        <v>19514.496000000003</v>
      </c>
      <c r="Q72" s="7">
        <f t="shared" si="18"/>
        <v>0.98942450155377448</v>
      </c>
      <c r="R72" t="str">
        <f t="shared" si="22"/>
        <v>The loan will not be paid before being written off</v>
      </c>
      <c r="S72" t="str">
        <f t="shared" si="19"/>
        <v>No</v>
      </c>
      <c r="T72" s="53">
        <f t="shared" si="20"/>
        <v>8.9321803108635578E-2</v>
      </c>
    </row>
    <row r="73" spans="1:20" x14ac:dyDescent="0.25">
      <c r="A73" t="s">
        <v>114</v>
      </c>
      <c r="B73" t="s">
        <v>44</v>
      </c>
      <c r="C73" t="s">
        <v>58</v>
      </c>
      <c r="D73">
        <v>42.4</v>
      </c>
      <c r="E73">
        <f t="shared" si="14"/>
        <v>1</v>
      </c>
      <c r="F73">
        <f t="shared" si="15"/>
        <v>0</v>
      </c>
      <c r="G73">
        <f t="shared" si="16"/>
        <v>0</v>
      </c>
      <c r="H73">
        <f t="shared" si="17"/>
        <v>0</v>
      </c>
      <c r="I73" t="s">
        <v>72</v>
      </c>
      <c r="J73" s="1">
        <v>21500</v>
      </c>
      <c r="K73" s="2">
        <v>21200</v>
      </c>
      <c r="L73" s="2">
        <v>21200</v>
      </c>
      <c r="M73" s="2"/>
      <c r="N73" s="7">
        <v>0.09</v>
      </c>
      <c r="O73">
        <f>VLOOKUP(C73,'GDHI data'!$A:$E,5,0)</f>
        <v>85.1</v>
      </c>
      <c r="P73" s="1">
        <f t="shared" si="21"/>
        <v>11662.103999999999</v>
      </c>
      <c r="Q73" s="7">
        <f t="shared" si="18"/>
        <v>1.2157774611738161</v>
      </c>
      <c r="R73" t="str">
        <f t="shared" si="22"/>
        <v>Earnings are below the threshold</v>
      </c>
      <c r="S73" t="str">
        <f t="shared" si="19"/>
        <v>No</v>
      </c>
      <c r="T73" s="53">
        <f t="shared" si="20"/>
        <v>-3.506775214971225E-3</v>
      </c>
    </row>
    <row r="74" spans="1:20" x14ac:dyDescent="0.25">
      <c r="A74" t="s">
        <v>115</v>
      </c>
      <c r="B74" t="s">
        <v>44</v>
      </c>
      <c r="C74" t="s">
        <v>53</v>
      </c>
      <c r="D74">
        <v>42.1</v>
      </c>
      <c r="E74">
        <f t="shared" si="14"/>
        <v>1</v>
      </c>
      <c r="F74">
        <f t="shared" si="15"/>
        <v>0</v>
      </c>
      <c r="G74">
        <f t="shared" si="16"/>
        <v>0</v>
      </c>
      <c r="H74">
        <f t="shared" si="17"/>
        <v>0</v>
      </c>
      <c r="I74" t="s">
        <v>72</v>
      </c>
      <c r="J74" s="1">
        <v>20400</v>
      </c>
      <c r="K74" s="2">
        <v>23700</v>
      </c>
      <c r="L74" s="2">
        <v>25600</v>
      </c>
      <c r="M74" s="2"/>
      <c r="N74" s="7">
        <v>0.09</v>
      </c>
      <c r="O74">
        <f>VLOOKUP(C74,'GDHI data'!$A:$E,5,0)</f>
        <v>92.2</v>
      </c>
      <c r="P74" s="1">
        <f t="shared" si="21"/>
        <v>12635.088</v>
      </c>
      <c r="Q74" s="7">
        <f t="shared" si="18"/>
        <v>1.2296662050555922</v>
      </c>
      <c r="R74" t="str">
        <f t="shared" si="22"/>
        <v>Earnings are below the threshold</v>
      </c>
      <c r="S74" t="str">
        <f t="shared" si="19"/>
        <v>No</v>
      </c>
      <c r="T74" s="53">
        <f t="shared" si="20"/>
        <v>5.840638094373185E-2</v>
      </c>
    </row>
    <row r="75" spans="1:20" x14ac:dyDescent="0.25">
      <c r="A75" t="s">
        <v>88</v>
      </c>
      <c r="B75" t="s">
        <v>44</v>
      </c>
      <c r="C75" t="s">
        <v>55</v>
      </c>
      <c r="D75">
        <v>41.6</v>
      </c>
      <c r="E75">
        <f t="shared" si="14"/>
        <v>1</v>
      </c>
      <c r="F75">
        <f t="shared" si="15"/>
        <v>0</v>
      </c>
      <c r="G75">
        <f t="shared" si="16"/>
        <v>0</v>
      </c>
      <c r="H75">
        <f t="shared" si="17"/>
        <v>0</v>
      </c>
      <c r="I75" t="s">
        <v>72</v>
      </c>
      <c r="J75" s="1">
        <v>20800</v>
      </c>
      <c r="K75" s="2">
        <v>23700</v>
      </c>
      <c r="L75" s="2">
        <v>27000</v>
      </c>
      <c r="M75" s="2"/>
      <c r="N75" s="7">
        <v>0.09</v>
      </c>
      <c r="O75">
        <f>VLOOKUP(C75,'GDHI data'!$A:$E,5,0)</f>
        <v>84.7</v>
      </c>
      <c r="P75" s="1">
        <f t="shared" si="21"/>
        <v>11607.288</v>
      </c>
      <c r="Q75" s="7">
        <f t="shared" si="18"/>
        <v>1.3271333325095953</v>
      </c>
      <c r="R75" t="str">
        <f t="shared" si="22"/>
        <v>Earnings are below the threshold</v>
      </c>
      <c r="S75" t="str">
        <f t="shared" si="19"/>
        <v>No</v>
      </c>
      <c r="T75" s="53">
        <f t="shared" si="20"/>
        <v>6.739486038163256E-2</v>
      </c>
    </row>
    <row r="76" spans="1:20" x14ac:dyDescent="0.25">
      <c r="A76" t="s">
        <v>116</v>
      </c>
      <c r="B76" t="s">
        <v>44</v>
      </c>
      <c r="C76" t="s">
        <v>75</v>
      </c>
      <c r="D76">
        <v>41.3</v>
      </c>
      <c r="E76">
        <f t="shared" si="14"/>
        <v>1</v>
      </c>
      <c r="F76">
        <f t="shared" si="15"/>
        <v>0</v>
      </c>
      <c r="G76">
        <f t="shared" si="16"/>
        <v>0</v>
      </c>
      <c r="H76">
        <f t="shared" si="17"/>
        <v>0</v>
      </c>
      <c r="I76" t="s">
        <v>72</v>
      </c>
      <c r="J76" s="1">
        <v>20400</v>
      </c>
      <c r="K76" s="2">
        <v>24800</v>
      </c>
      <c r="L76" s="2">
        <v>25600</v>
      </c>
      <c r="M76" s="2"/>
      <c r="N76" s="7">
        <v>0.09</v>
      </c>
      <c r="O76">
        <f>VLOOKUP(C76,'GDHI data'!$A:$E,5,0)</f>
        <v>87.2</v>
      </c>
      <c r="P76" s="1">
        <f t="shared" si="21"/>
        <v>11949.888000000001</v>
      </c>
      <c r="Q76" s="7">
        <f t="shared" si="18"/>
        <v>1.3016239778885503</v>
      </c>
      <c r="R76" t="str">
        <f t="shared" si="22"/>
        <v>Earnings are below the threshold</v>
      </c>
      <c r="S76" t="str">
        <f t="shared" si="19"/>
        <v>No</v>
      </c>
      <c r="T76" s="53">
        <f t="shared" si="20"/>
        <v>5.840638094373185E-2</v>
      </c>
    </row>
    <row r="77" spans="1:20" x14ac:dyDescent="0.25">
      <c r="A77" t="s">
        <v>117</v>
      </c>
      <c r="B77" t="s">
        <v>44</v>
      </c>
      <c r="C77" t="s">
        <v>75</v>
      </c>
      <c r="D77">
        <v>40.4</v>
      </c>
      <c r="E77">
        <f t="shared" si="14"/>
        <v>1</v>
      </c>
      <c r="F77">
        <f t="shared" si="15"/>
        <v>0</v>
      </c>
      <c r="G77">
        <f t="shared" si="16"/>
        <v>0</v>
      </c>
      <c r="H77">
        <f t="shared" si="17"/>
        <v>0</v>
      </c>
      <c r="I77" t="s">
        <v>72</v>
      </c>
      <c r="J77" s="1">
        <v>17900</v>
      </c>
      <c r="K77" s="1">
        <v>25200</v>
      </c>
      <c r="L77" s="1">
        <v>28100</v>
      </c>
      <c r="M77" s="2"/>
      <c r="N77" s="7">
        <v>0.09</v>
      </c>
      <c r="O77">
        <f>VLOOKUP(C77,'GDHI data'!$A:$E,5,0)</f>
        <v>87.2</v>
      </c>
      <c r="P77" s="1">
        <f t="shared" si="21"/>
        <v>11949.888000000001</v>
      </c>
      <c r="Q77" s="7">
        <f t="shared" si="18"/>
        <v>1.2825484540746666</v>
      </c>
      <c r="R77" t="str">
        <f t="shared" si="22"/>
        <v>Earnings are below the threshold</v>
      </c>
      <c r="S77" t="str">
        <f t="shared" si="19"/>
        <v>No</v>
      </c>
      <c r="T77" s="53">
        <f t="shared" si="20"/>
        <v>0.11934334680652836</v>
      </c>
    </row>
    <row r="78" spans="1:20" x14ac:dyDescent="0.25">
      <c r="A78" t="s">
        <v>54</v>
      </c>
      <c r="B78" t="s">
        <v>44</v>
      </c>
      <c r="C78" t="s">
        <v>55</v>
      </c>
      <c r="D78">
        <v>40.200000000000003</v>
      </c>
      <c r="E78">
        <f t="shared" si="14"/>
        <v>1</v>
      </c>
      <c r="F78">
        <f t="shared" si="15"/>
        <v>0</v>
      </c>
      <c r="G78">
        <f t="shared" si="16"/>
        <v>0</v>
      </c>
      <c r="H78">
        <f t="shared" si="17"/>
        <v>0</v>
      </c>
      <c r="I78" t="s">
        <v>72</v>
      </c>
      <c r="J78" s="1">
        <v>20100</v>
      </c>
      <c r="K78" s="2">
        <v>22600</v>
      </c>
      <c r="L78" s="2">
        <v>25400</v>
      </c>
      <c r="M78" s="2"/>
      <c r="N78" s="7">
        <v>0.09</v>
      </c>
      <c r="O78">
        <f>VLOOKUP(C78,'GDHI data'!$A:$E,5,0)</f>
        <v>84.7</v>
      </c>
      <c r="P78" s="1">
        <f t="shared" si="21"/>
        <v>11607.288</v>
      </c>
      <c r="Q78" s="7">
        <f t="shared" si="18"/>
        <v>1.2676411486384755</v>
      </c>
      <c r="R78" t="str">
        <f t="shared" si="22"/>
        <v>Earnings are below the threshold</v>
      </c>
      <c r="S78" t="str">
        <f t="shared" si="19"/>
        <v>No</v>
      </c>
      <c r="T78" s="53">
        <f t="shared" si="20"/>
        <v>6.0252767645544436E-2</v>
      </c>
    </row>
    <row r="79" spans="1:20" x14ac:dyDescent="0.25">
      <c r="A79" t="s">
        <v>46</v>
      </c>
      <c r="B79" t="s">
        <v>44</v>
      </c>
      <c r="C79" t="s">
        <v>43</v>
      </c>
      <c r="D79">
        <v>36.9</v>
      </c>
      <c r="E79">
        <f t="shared" si="14"/>
        <v>1</v>
      </c>
      <c r="F79">
        <f t="shared" si="15"/>
        <v>0</v>
      </c>
      <c r="G79">
        <f t="shared" si="16"/>
        <v>0</v>
      </c>
      <c r="H79">
        <f t="shared" si="17"/>
        <v>0</v>
      </c>
      <c r="I79" t="s">
        <v>72</v>
      </c>
      <c r="J79" s="1">
        <v>20100</v>
      </c>
      <c r="K79" s="2">
        <v>24800</v>
      </c>
      <c r="L79" s="2">
        <v>25900</v>
      </c>
      <c r="M79" s="2"/>
      <c r="N79" s="7">
        <v>0.09</v>
      </c>
      <c r="O79">
        <f>VLOOKUP(C79,'GDHI data'!$A:$E,5,0)</f>
        <v>113.5</v>
      </c>
      <c r="P79" s="1">
        <f t="shared" si="21"/>
        <v>15554.04</v>
      </c>
      <c r="Q79" s="7">
        <f t="shared" si="18"/>
        <v>1.0798934480241775</v>
      </c>
      <c r="R79" t="str">
        <f t="shared" si="22"/>
        <v>Earnings are below the threshold</v>
      </c>
      <c r="S79" t="str">
        <f t="shared" si="19"/>
        <v>No</v>
      </c>
      <c r="T79" s="53">
        <f t="shared" si="20"/>
        <v>6.5432466332294714E-2</v>
      </c>
    </row>
    <row r="80" spans="1:20" x14ac:dyDescent="0.25">
      <c r="A80" t="s">
        <v>92</v>
      </c>
      <c r="B80" t="s">
        <v>44</v>
      </c>
      <c r="C80" t="s">
        <v>75</v>
      </c>
      <c r="D80">
        <v>33.6</v>
      </c>
      <c r="E80">
        <f t="shared" si="14"/>
        <v>1</v>
      </c>
      <c r="F80">
        <f t="shared" si="15"/>
        <v>0</v>
      </c>
      <c r="G80">
        <f t="shared" si="16"/>
        <v>0</v>
      </c>
      <c r="H80">
        <f t="shared" si="17"/>
        <v>0</v>
      </c>
      <c r="I80" t="s">
        <v>72</v>
      </c>
      <c r="J80" s="1">
        <v>19700</v>
      </c>
      <c r="K80" s="2">
        <v>23400</v>
      </c>
      <c r="L80" s="2">
        <v>28500</v>
      </c>
      <c r="M80" s="2"/>
      <c r="N80" s="7">
        <v>0.09</v>
      </c>
      <c r="O80">
        <f>VLOOKUP(C80,'GDHI data'!$A:$E,5,0)</f>
        <v>87.2</v>
      </c>
      <c r="P80" s="1">
        <f t="shared" si="21"/>
        <v>11949.888000000001</v>
      </c>
      <c r="Q80" s="7">
        <f t="shared" si="18"/>
        <v>1.2870368126191098</v>
      </c>
      <c r="R80" t="str">
        <f t="shared" si="22"/>
        <v>Earnings are below the threshold</v>
      </c>
      <c r="S80" t="str">
        <f t="shared" si="19"/>
        <v>No</v>
      </c>
      <c r="T80" s="53">
        <f t="shared" si="20"/>
        <v>9.6717209659605174E-2</v>
      </c>
    </row>
    <row r="81" spans="1:20" x14ac:dyDescent="0.25">
      <c r="A81" t="s">
        <v>118</v>
      </c>
      <c r="B81" t="s">
        <v>44</v>
      </c>
      <c r="C81" t="s">
        <v>65</v>
      </c>
      <c r="D81">
        <v>31.8</v>
      </c>
      <c r="E81">
        <f t="shared" si="14"/>
        <v>1</v>
      </c>
      <c r="F81">
        <f t="shared" si="15"/>
        <v>0</v>
      </c>
      <c r="G81">
        <f t="shared" si="16"/>
        <v>0</v>
      </c>
      <c r="H81">
        <f t="shared" si="17"/>
        <v>0</v>
      </c>
      <c r="I81" t="s">
        <v>72</v>
      </c>
      <c r="J81" s="1">
        <v>19000</v>
      </c>
      <c r="K81" s="2">
        <v>23000</v>
      </c>
      <c r="L81" s="2">
        <v>25200</v>
      </c>
      <c r="M81" s="2"/>
      <c r="N81" s="7">
        <v>0.09</v>
      </c>
      <c r="O81">
        <f>VLOOKUP(C81,'GDHI data'!$A:$E,5,0)</f>
        <v>86.7</v>
      </c>
      <c r="P81" s="1">
        <f t="shared" si="21"/>
        <v>11881.368</v>
      </c>
      <c r="Q81" s="7">
        <f t="shared" si="18"/>
        <v>1.2300505402084598</v>
      </c>
      <c r="R81" t="str">
        <f t="shared" si="22"/>
        <v>Earnings are below the threshold</v>
      </c>
      <c r="S81" t="str">
        <f t="shared" si="19"/>
        <v>No</v>
      </c>
      <c r="T81" s="53">
        <f t="shared" si="20"/>
        <v>7.3153224812222195E-2</v>
      </c>
    </row>
    <row r="82" spans="1:20" x14ac:dyDescent="0.25">
      <c r="A82" t="s">
        <v>33</v>
      </c>
      <c r="B82" t="s">
        <v>3</v>
      </c>
      <c r="C82" t="s">
        <v>35</v>
      </c>
      <c r="D82">
        <v>100</v>
      </c>
      <c r="E82">
        <f t="shared" si="14"/>
        <v>0</v>
      </c>
      <c r="F82">
        <f t="shared" si="15"/>
        <v>1</v>
      </c>
      <c r="G82">
        <f t="shared" si="16"/>
        <v>0</v>
      </c>
      <c r="H82">
        <f t="shared" si="17"/>
        <v>0</v>
      </c>
      <c r="I82" t="s">
        <v>36</v>
      </c>
      <c r="J82" s="1">
        <v>55500</v>
      </c>
      <c r="K82" s="2">
        <v>70400</v>
      </c>
      <c r="L82" s="2">
        <v>86100</v>
      </c>
      <c r="M82" s="2"/>
      <c r="N82" s="7">
        <v>0.09</v>
      </c>
      <c r="O82">
        <f>VLOOKUP(C82,'GDHI data'!$A:$E,5,0)</f>
        <v>103.6</v>
      </c>
      <c r="P82" s="1">
        <f t="shared" si="21"/>
        <v>14197.344000000001</v>
      </c>
      <c r="Q82" s="7">
        <f t="shared" si="18"/>
        <v>3.3669892758551696</v>
      </c>
      <c r="R82">
        <f t="shared" si="22"/>
        <v>10.4</v>
      </c>
      <c r="S82" t="str">
        <f t="shared" si="19"/>
        <v>Yes</v>
      </c>
      <c r="T82" s="53">
        <f t="shared" si="20"/>
        <v>0.11603429934877507</v>
      </c>
    </row>
    <row r="83" spans="1:20" x14ac:dyDescent="0.25">
      <c r="A83" t="s">
        <v>93</v>
      </c>
      <c r="B83" t="s">
        <v>3</v>
      </c>
      <c r="C83" t="s">
        <v>53</v>
      </c>
      <c r="D83">
        <v>94.8</v>
      </c>
      <c r="E83">
        <f t="shared" si="14"/>
        <v>0</v>
      </c>
      <c r="F83">
        <f t="shared" si="15"/>
        <v>1</v>
      </c>
      <c r="G83">
        <f t="shared" si="16"/>
        <v>0</v>
      </c>
      <c r="H83">
        <f t="shared" si="17"/>
        <v>0</v>
      </c>
      <c r="I83" t="s">
        <v>36</v>
      </c>
      <c r="J83" s="1">
        <v>28100</v>
      </c>
      <c r="K83" s="2">
        <v>28100</v>
      </c>
      <c r="L83" s="2">
        <v>28100</v>
      </c>
      <c r="M83" s="2"/>
      <c r="N83" s="7">
        <v>0.09</v>
      </c>
      <c r="O83">
        <f>VLOOKUP(C83,'GDHI data'!$A:$E,5,0)</f>
        <v>92.2</v>
      </c>
      <c r="P83" s="1">
        <f t="shared" si="21"/>
        <v>12635.088</v>
      </c>
      <c r="Q83" s="7">
        <f t="shared" si="18"/>
        <v>1.5181731266283893</v>
      </c>
      <c r="R83" t="str">
        <f t="shared" si="22"/>
        <v>Earnings are below the threshold</v>
      </c>
      <c r="S83" t="str">
        <f t="shared" si="19"/>
        <v>No</v>
      </c>
      <c r="T83" s="53">
        <f t="shared" si="20"/>
        <v>0</v>
      </c>
    </row>
    <row r="84" spans="1:20" x14ac:dyDescent="0.25">
      <c r="A84" t="s">
        <v>42</v>
      </c>
      <c r="B84" t="s">
        <v>3</v>
      </c>
      <c r="C84" t="s">
        <v>43</v>
      </c>
      <c r="D84">
        <v>93.9</v>
      </c>
      <c r="E84">
        <f t="shared" si="14"/>
        <v>0</v>
      </c>
      <c r="F84">
        <f t="shared" si="15"/>
        <v>1</v>
      </c>
      <c r="G84">
        <f t="shared" si="16"/>
        <v>0</v>
      </c>
      <c r="H84">
        <f t="shared" si="17"/>
        <v>0</v>
      </c>
      <c r="I84" t="s">
        <v>36</v>
      </c>
      <c r="J84" s="1">
        <v>58400</v>
      </c>
      <c r="K84" s="2">
        <v>61300</v>
      </c>
      <c r="L84" s="2">
        <v>71200</v>
      </c>
      <c r="M84" s="2"/>
      <c r="N84" s="7">
        <v>0.09</v>
      </c>
      <c r="O84">
        <f>VLOOKUP(C84,'GDHI data'!$A:$E,5,0)</f>
        <v>113.5</v>
      </c>
      <c r="P84" s="1">
        <f t="shared" si="21"/>
        <v>15554.04</v>
      </c>
      <c r="Q84" s="7">
        <f t="shared" si="18"/>
        <v>2.8990052286630039</v>
      </c>
      <c r="R84">
        <f t="shared" si="22"/>
        <v>14.1</v>
      </c>
      <c r="S84" t="str">
        <f t="shared" si="19"/>
        <v>Yes</v>
      </c>
      <c r="T84" s="53">
        <f t="shared" si="20"/>
        <v>5.0792069975099885E-2</v>
      </c>
    </row>
    <row r="85" spans="1:20" x14ac:dyDescent="0.25">
      <c r="A85" t="s">
        <v>5</v>
      </c>
      <c r="B85" t="s">
        <v>3</v>
      </c>
      <c r="C85" t="s">
        <v>41</v>
      </c>
      <c r="D85">
        <v>88.2</v>
      </c>
      <c r="E85">
        <f t="shared" si="14"/>
        <v>0</v>
      </c>
      <c r="F85">
        <f t="shared" si="15"/>
        <v>1</v>
      </c>
      <c r="G85">
        <f t="shared" si="16"/>
        <v>0</v>
      </c>
      <c r="H85">
        <f t="shared" si="17"/>
        <v>0</v>
      </c>
      <c r="I85" t="s">
        <v>36</v>
      </c>
      <c r="J85" s="1">
        <v>69700</v>
      </c>
      <c r="K85" s="2">
        <v>78800</v>
      </c>
      <c r="L85" s="2">
        <v>79600</v>
      </c>
      <c r="M85" s="2"/>
      <c r="N85" s="7">
        <v>0.09</v>
      </c>
      <c r="O85">
        <f>VLOOKUP(C85,'GDHI data'!$A:$E,5,0)</f>
        <v>142.4</v>
      </c>
      <c r="P85" s="1">
        <f t="shared" si="21"/>
        <v>19514.496000000003</v>
      </c>
      <c r="Q85" s="7">
        <f t="shared" si="18"/>
        <v>2.9666979879391042</v>
      </c>
      <c r="R85">
        <f t="shared" si="22"/>
        <v>11.7</v>
      </c>
      <c r="S85" t="str">
        <f t="shared" si="19"/>
        <v>Yes</v>
      </c>
      <c r="T85" s="53">
        <f t="shared" si="20"/>
        <v>3.3760830050943769E-2</v>
      </c>
    </row>
    <row r="86" spans="1:20" x14ac:dyDescent="0.25">
      <c r="A86" t="s">
        <v>119</v>
      </c>
      <c r="B86" t="s">
        <v>3</v>
      </c>
      <c r="C86" t="s">
        <v>53</v>
      </c>
      <c r="D86">
        <v>83.4</v>
      </c>
      <c r="E86">
        <f t="shared" si="14"/>
        <v>0</v>
      </c>
      <c r="F86">
        <f t="shared" si="15"/>
        <v>1</v>
      </c>
      <c r="G86">
        <f t="shared" si="16"/>
        <v>0</v>
      </c>
      <c r="H86">
        <f t="shared" si="17"/>
        <v>0</v>
      </c>
      <c r="I86" t="s">
        <v>36</v>
      </c>
      <c r="J86" s="1">
        <v>29200</v>
      </c>
      <c r="K86" s="2">
        <v>32800</v>
      </c>
      <c r="L86" s="2">
        <v>41200</v>
      </c>
      <c r="M86" s="2"/>
      <c r="N86" s="7">
        <v>0.09</v>
      </c>
      <c r="O86">
        <f>VLOOKUP(C86,'GDHI data'!$A:$E,5,0)</f>
        <v>92.2</v>
      </c>
      <c r="P86" s="1">
        <f t="shared" si="21"/>
        <v>12635.088</v>
      </c>
      <c r="Q86" s="7">
        <f t="shared" si="18"/>
        <v>1.7850690428399281</v>
      </c>
      <c r="R86" t="str">
        <f t="shared" si="22"/>
        <v>The loan will not be paid before being written off</v>
      </c>
      <c r="S86" t="str">
        <f t="shared" si="19"/>
        <v>No</v>
      </c>
      <c r="T86" s="53">
        <f t="shared" si="20"/>
        <v>8.987976930830599E-2</v>
      </c>
    </row>
    <row r="87" spans="1:20" x14ac:dyDescent="0.25">
      <c r="A87" t="s">
        <v>56</v>
      </c>
      <c r="B87" t="s">
        <v>3</v>
      </c>
      <c r="C87" t="s">
        <v>53</v>
      </c>
      <c r="D87">
        <v>80.3</v>
      </c>
      <c r="E87">
        <f t="shared" si="14"/>
        <v>0</v>
      </c>
      <c r="F87">
        <f t="shared" si="15"/>
        <v>1</v>
      </c>
      <c r="G87">
        <f t="shared" si="16"/>
        <v>0</v>
      </c>
      <c r="H87">
        <f t="shared" si="17"/>
        <v>0</v>
      </c>
      <c r="I87" t="s">
        <v>36</v>
      </c>
      <c r="J87" s="1">
        <v>35000</v>
      </c>
      <c r="K87" s="2">
        <v>39400</v>
      </c>
      <c r="L87" s="2">
        <v>59500</v>
      </c>
      <c r="M87" s="2"/>
      <c r="N87" s="7">
        <v>0.09</v>
      </c>
      <c r="O87">
        <f>VLOOKUP(C87,'GDHI data'!$A:$E,5,0)</f>
        <v>92.2</v>
      </c>
      <c r="P87" s="1">
        <f t="shared" si="21"/>
        <v>12635.088</v>
      </c>
      <c r="Q87" s="7">
        <f t="shared" si="18"/>
        <v>2.2507862083750427</v>
      </c>
      <c r="R87">
        <f t="shared" si="22"/>
        <v>19.600000000000001</v>
      </c>
      <c r="S87" t="str">
        <f t="shared" si="19"/>
        <v>Yes</v>
      </c>
      <c r="T87" s="53">
        <f t="shared" si="20"/>
        <v>0.14185834543542652</v>
      </c>
    </row>
    <row r="88" spans="1:20" x14ac:dyDescent="0.25">
      <c r="A88" t="s">
        <v>67</v>
      </c>
      <c r="B88" t="s">
        <v>3</v>
      </c>
      <c r="C88" t="s">
        <v>61</v>
      </c>
      <c r="D88">
        <v>79.599999999999994</v>
      </c>
      <c r="E88">
        <f t="shared" si="14"/>
        <v>0</v>
      </c>
      <c r="F88">
        <f t="shared" si="15"/>
        <v>1</v>
      </c>
      <c r="G88">
        <f t="shared" si="16"/>
        <v>0</v>
      </c>
      <c r="H88">
        <f t="shared" si="17"/>
        <v>0</v>
      </c>
      <c r="I88" t="s">
        <v>36</v>
      </c>
      <c r="J88" s="1">
        <v>38300</v>
      </c>
      <c r="K88" s="2">
        <v>58200</v>
      </c>
      <c r="L88" s="2">
        <v>70300</v>
      </c>
      <c r="M88" s="2"/>
      <c r="N88" s="7">
        <v>0.09</v>
      </c>
      <c r="O88">
        <f>VLOOKUP(C88,'GDHI data'!$A:$E,5,0)</f>
        <v>100.1</v>
      </c>
      <c r="P88" s="1">
        <f t="shared" si="21"/>
        <v>13717.703999999998</v>
      </c>
      <c r="Q88" s="7">
        <f t="shared" si="18"/>
        <v>2.6878723770020212</v>
      </c>
      <c r="R88">
        <f t="shared" si="22"/>
        <v>14.4</v>
      </c>
      <c r="S88" t="str">
        <f t="shared" si="19"/>
        <v>Yes</v>
      </c>
      <c r="T88" s="53">
        <f t="shared" si="20"/>
        <v>0.16396289966063793</v>
      </c>
    </row>
    <row r="89" spans="1:20" x14ac:dyDescent="0.25">
      <c r="A89" t="s">
        <v>40</v>
      </c>
      <c r="B89" t="s">
        <v>3</v>
      </c>
      <c r="C89" t="s">
        <v>41</v>
      </c>
      <c r="D89">
        <v>79.099999999999994</v>
      </c>
      <c r="E89">
        <f t="shared" si="14"/>
        <v>0</v>
      </c>
      <c r="F89">
        <f t="shared" si="15"/>
        <v>1</v>
      </c>
      <c r="G89">
        <f t="shared" si="16"/>
        <v>0</v>
      </c>
      <c r="H89">
        <f t="shared" si="17"/>
        <v>0</v>
      </c>
      <c r="I89" t="s">
        <v>36</v>
      </c>
      <c r="J89" s="1">
        <v>45600</v>
      </c>
      <c r="K89" s="2">
        <v>56600</v>
      </c>
      <c r="L89" s="2">
        <v>66100</v>
      </c>
      <c r="M89" s="2"/>
      <c r="N89" s="7">
        <v>0.09</v>
      </c>
      <c r="O89">
        <f>VLOOKUP(C89,'GDHI data'!$A:$E,5,0)</f>
        <v>142.4</v>
      </c>
      <c r="P89" s="1">
        <f t="shared" si="21"/>
        <v>19514.496000000003</v>
      </c>
      <c r="Q89" s="7">
        <f t="shared" si="18"/>
        <v>2.1308863668017199</v>
      </c>
      <c r="R89">
        <f t="shared" si="22"/>
        <v>16</v>
      </c>
      <c r="S89" t="str">
        <f t="shared" si="19"/>
        <v>Yes</v>
      </c>
      <c r="T89" s="53">
        <f t="shared" si="20"/>
        <v>9.7259006262897296E-2</v>
      </c>
    </row>
    <row r="90" spans="1:20" x14ac:dyDescent="0.25">
      <c r="A90" t="s">
        <v>120</v>
      </c>
      <c r="B90" t="s">
        <v>3</v>
      </c>
      <c r="C90" t="s">
        <v>55</v>
      </c>
      <c r="D90">
        <v>78.400000000000006</v>
      </c>
      <c r="E90">
        <f t="shared" si="14"/>
        <v>0</v>
      </c>
      <c r="F90">
        <f t="shared" si="15"/>
        <v>1</v>
      </c>
      <c r="G90">
        <f t="shared" si="16"/>
        <v>0</v>
      </c>
      <c r="H90">
        <f t="shared" si="17"/>
        <v>0</v>
      </c>
      <c r="I90" t="s">
        <v>36</v>
      </c>
      <c r="J90" s="1">
        <v>35400</v>
      </c>
      <c r="K90" s="2">
        <v>44900</v>
      </c>
      <c r="L90" s="2">
        <v>53700</v>
      </c>
      <c r="M90" s="2"/>
      <c r="N90" s="7">
        <v>0.09</v>
      </c>
      <c r="O90">
        <f>VLOOKUP(C90,'GDHI data'!$A:$E,5,0)</f>
        <v>84.7</v>
      </c>
      <c r="P90" s="1">
        <f t="shared" si="21"/>
        <v>11607.288</v>
      </c>
      <c r="Q90" s="7">
        <f t="shared" si="18"/>
        <v>2.4517644237655714</v>
      </c>
      <c r="R90">
        <f t="shared" si="22"/>
        <v>24.2</v>
      </c>
      <c r="S90" t="str">
        <f t="shared" si="19"/>
        <v>No</v>
      </c>
      <c r="T90" s="53">
        <f t="shared" si="20"/>
        <v>0.10979497975792851</v>
      </c>
    </row>
    <row r="91" spans="1:20" x14ac:dyDescent="0.25">
      <c r="A91" t="s">
        <v>94</v>
      </c>
      <c r="B91" t="s">
        <v>3</v>
      </c>
      <c r="C91" t="s">
        <v>61</v>
      </c>
      <c r="D91">
        <v>78.099999999999994</v>
      </c>
      <c r="E91">
        <f t="shared" si="14"/>
        <v>0</v>
      </c>
      <c r="F91">
        <f t="shared" si="15"/>
        <v>1</v>
      </c>
      <c r="G91">
        <f t="shared" si="16"/>
        <v>0</v>
      </c>
      <c r="H91">
        <f t="shared" si="17"/>
        <v>0</v>
      </c>
      <c r="I91" t="s">
        <v>36</v>
      </c>
      <c r="J91" s="1">
        <v>36500</v>
      </c>
      <c r="K91" s="2">
        <v>49500</v>
      </c>
      <c r="L91" s="2">
        <v>64200</v>
      </c>
      <c r="M91" s="2"/>
      <c r="N91" s="7">
        <v>0.09</v>
      </c>
      <c r="O91">
        <f>VLOOKUP(C91,'GDHI data'!$A:$E,5,0)</f>
        <v>100.1</v>
      </c>
      <c r="P91" s="1">
        <f t="shared" si="21"/>
        <v>13717.703999999998</v>
      </c>
      <c r="Q91" s="7">
        <f t="shared" si="18"/>
        <v>2.4112246693804686</v>
      </c>
      <c r="R91">
        <f t="shared" si="22"/>
        <v>16.899999999999999</v>
      </c>
      <c r="S91" t="str">
        <f t="shared" si="19"/>
        <v>Yes</v>
      </c>
      <c r="T91" s="53">
        <f t="shared" si="20"/>
        <v>0.15162355941005057</v>
      </c>
    </row>
    <row r="92" spans="1:20" x14ac:dyDescent="0.25">
      <c r="A92" t="s">
        <v>48</v>
      </c>
      <c r="B92" t="s">
        <v>3</v>
      </c>
      <c r="C92" t="s">
        <v>49</v>
      </c>
      <c r="D92">
        <v>77.5</v>
      </c>
      <c r="E92">
        <f t="shared" si="14"/>
        <v>0</v>
      </c>
      <c r="F92">
        <f t="shared" si="15"/>
        <v>1</v>
      </c>
      <c r="G92">
        <f t="shared" si="16"/>
        <v>0</v>
      </c>
      <c r="H92">
        <f t="shared" si="17"/>
        <v>0</v>
      </c>
      <c r="I92" t="s">
        <v>36</v>
      </c>
      <c r="J92" s="1">
        <v>37600</v>
      </c>
      <c r="K92" s="2">
        <v>66400</v>
      </c>
      <c r="L92" s="2">
        <v>62800</v>
      </c>
      <c r="M92" s="2"/>
      <c r="N92" s="7">
        <v>0.09</v>
      </c>
      <c r="O92">
        <f>VLOOKUP(C92,'GDHI data'!$A:$E,5,0)</f>
        <v>80.400000000000006</v>
      </c>
      <c r="P92" s="1">
        <f t="shared" si="21"/>
        <v>11018.016000000001</v>
      </c>
      <c r="Q92" s="7">
        <f t="shared" si="18"/>
        <v>3.2062484430514386</v>
      </c>
      <c r="R92">
        <f t="shared" si="22"/>
        <v>17.600000000000001</v>
      </c>
      <c r="S92" t="str">
        <f t="shared" si="19"/>
        <v>Yes</v>
      </c>
      <c r="T92" s="53">
        <f t="shared" si="20"/>
        <v>0.13682325685685037</v>
      </c>
    </row>
    <row r="93" spans="1:20" x14ac:dyDescent="0.25">
      <c r="A93" t="s">
        <v>121</v>
      </c>
      <c r="B93" t="s">
        <v>3</v>
      </c>
      <c r="C93" t="s">
        <v>58</v>
      </c>
      <c r="D93">
        <v>77.3</v>
      </c>
      <c r="E93">
        <f t="shared" si="14"/>
        <v>0</v>
      </c>
      <c r="F93">
        <f t="shared" si="15"/>
        <v>1</v>
      </c>
      <c r="G93">
        <f t="shared" si="16"/>
        <v>0</v>
      </c>
      <c r="H93">
        <f t="shared" si="17"/>
        <v>0</v>
      </c>
      <c r="I93" t="s">
        <v>36</v>
      </c>
      <c r="J93" s="1">
        <v>38300</v>
      </c>
      <c r="K93" s="2">
        <v>47800</v>
      </c>
      <c r="L93" s="2">
        <v>44500</v>
      </c>
      <c r="M93" s="2"/>
      <c r="N93" s="7">
        <v>0.09</v>
      </c>
      <c r="O93">
        <f>VLOOKUP(C93,'GDHI data'!$A:$E,5,0)</f>
        <v>85.1</v>
      </c>
      <c r="P93" s="1">
        <f t="shared" si="21"/>
        <v>11662.103999999999</v>
      </c>
      <c r="Q93" s="7">
        <f t="shared" si="18"/>
        <v>2.4714725688214445</v>
      </c>
      <c r="R93" t="str">
        <f t="shared" si="22"/>
        <v>The loan will not be paid before being written off</v>
      </c>
      <c r="S93" t="str">
        <f t="shared" si="19"/>
        <v>No</v>
      </c>
      <c r="T93" s="53">
        <f t="shared" si="20"/>
        <v>3.8222195744178178E-2</v>
      </c>
    </row>
    <row r="94" spans="1:20" x14ac:dyDescent="0.25">
      <c r="A94" t="s">
        <v>70</v>
      </c>
      <c r="B94" t="s">
        <v>3</v>
      </c>
      <c r="C94" t="s">
        <v>65</v>
      </c>
      <c r="D94">
        <v>76.400000000000006</v>
      </c>
      <c r="E94">
        <f t="shared" si="14"/>
        <v>0</v>
      </c>
      <c r="F94">
        <f t="shared" si="15"/>
        <v>1</v>
      </c>
      <c r="G94">
        <f t="shared" si="16"/>
        <v>0</v>
      </c>
      <c r="H94">
        <f t="shared" si="17"/>
        <v>0</v>
      </c>
      <c r="I94" t="s">
        <v>36</v>
      </c>
      <c r="J94" s="1">
        <v>31400</v>
      </c>
      <c r="K94" s="2">
        <v>38000</v>
      </c>
      <c r="L94" s="2">
        <v>52200</v>
      </c>
      <c r="M94" s="2"/>
      <c r="N94" s="7">
        <v>0.09</v>
      </c>
      <c r="O94">
        <f>VLOOKUP(C94,'GDHI data'!$A:$E,5,0)</f>
        <v>86.7</v>
      </c>
      <c r="P94" s="1">
        <f t="shared" si="21"/>
        <v>11881.368</v>
      </c>
      <c r="Q94" s="7">
        <f t="shared" si="18"/>
        <v>2.1514620254561887</v>
      </c>
      <c r="R94">
        <f t="shared" si="22"/>
        <v>25.8</v>
      </c>
      <c r="S94" t="str">
        <f t="shared" si="19"/>
        <v>No</v>
      </c>
      <c r="T94" s="53">
        <f t="shared" si="20"/>
        <v>0.13549496739580391</v>
      </c>
    </row>
    <row r="95" spans="1:20" x14ac:dyDescent="0.25">
      <c r="A95" t="s">
        <v>122</v>
      </c>
      <c r="B95" t="s">
        <v>3</v>
      </c>
      <c r="C95" t="s">
        <v>65</v>
      </c>
      <c r="D95">
        <v>76</v>
      </c>
      <c r="E95">
        <f t="shared" si="14"/>
        <v>0</v>
      </c>
      <c r="F95">
        <f t="shared" si="15"/>
        <v>1</v>
      </c>
      <c r="G95">
        <f t="shared" si="16"/>
        <v>0</v>
      </c>
      <c r="H95">
        <f t="shared" si="17"/>
        <v>0</v>
      </c>
      <c r="I95" t="s">
        <v>36</v>
      </c>
      <c r="J95" s="1">
        <v>39200</v>
      </c>
      <c r="K95" s="2">
        <v>50400</v>
      </c>
      <c r="L95" s="2">
        <v>62400</v>
      </c>
      <c r="M95" s="2"/>
      <c r="N95" s="7">
        <v>0.09</v>
      </c>
      <c r="O95">
        <f>VLOOKUP(C95,'GDHI data'!$A:$E,5,0)</f>
        <v>86.7</v>
      </c>
      <c r="P95" s="1">
        <f t="shared" si="21"/>
        <v>11881.368</v>
      </c>
      <c r="Q95" s="7">
        <f t="shared" si="18"/>
        <v>2.7214304992157867</v>
      </c>
      <c r="R95">
        <f t="shared" si="22"/>
        <v>17.8</v>
      </c>
      <c r="S95" t="str">
        <f t="shared" si="19"/>
        <v>Yes</v>
      </c>
      <c r="T95" s="53">
        <f t="shared" si="20"/>
        <v>0.12324535332273734</v>
      </c>
    </row>
    <row r="96" spans="1:20" x14ac:dyDescent="0.25">
      <c r="A96" t="s">
        <v>123</v>
      </c>
      <c r="B96" t="s">
        <v>3</v>
      </c>
      <c r="C96" t="s">
        <v>58</v>
      </c>
      <c r="D96">
        <v>75.8</v>
      </c>
      <c r="E96">
        <f t="shared" si="14"/>
        <v>0</v>
      </c>
      <c r="F96">
        <f t="shared" si="15"/>
        <v>1</v>
      </c>
      <c r="G96">
        <f t="shared" si="16"/>
        <v>0</v>
      </c>
      <c r="H96">
        <f t="shared" si="17"/>
        <v>0</v>
      </c>
      <c r="I96" t="s">
        <v>36</v>
      </c>
      <c r="J96" s="1">
        <v>35400</v>
      </c>
      <c r="K96" s="2">
        <v>48200</v>
      </c>
      <c r="L96" s="2">
        <v>66800</v>
      </c>
      <c r="M96" s="2"/>
      <c r="N96" s="7">
        <v>0.09</v>
      </c>
      <c r="O96">
        <f>VLOOKUP(C96,'GDHI data'!$A:$E,5,0)</f>
        <v>85.1</v>
      </c>
      <c r="P96" s="1">
        <f t="shared" si="21"/>
        <v>11662.103999999999</v>
      </c>
      <c r="Q96" s="7">
        <f t="shared" si="18"/>
        <v>2.6687797928205721</v>
      </c>
      <c r="R96">
        <f t="shared" si="22"/>
        <v>15.7</v>
      </c>
      <c r="S96" t="str">
        <f t="shared" si="19"/>
        <v>Yes</v>
      </c>
      <c r="T96" s="53">
        <f t="shared" si="20"/>
        <v>0.17204233802929503</v>
      </c>
    </row>
    <row r="97" spans="1:20" x14ac:dyDescent="0.25">
      <c r="A97" t="s">
        <v>124</v>
      </c>
      <c r="B97" t="s">
        <v>3</v>
      </c>
      <c r="C97" t="s">
        <v>53</v>
      </c>
      <c r="D97">
        <v>75.599999999999994</v>
      </c>
      <c r="E97">
        <f t="shared" si="14"/>
        <v>0</v>
      </c>
      <c r="F97">
        <f t="shared" si="15"/>
        <v>1</v>
      </c>
      <c r="G97">
        <f t="shared" si="16"/>
        <v>0</v>
      </c>
      <c r="H97">
        <f t="shared" si="17"/>
        <v>0</v>
      </c>
      <c r="I97" t="s">
        <v>36</v>
      </c>
      <c r="J97" s="1">
        <v>24800</v>
      </c>
      <c r="K97" s="2">
        <v>31800</v>
      </c>
      <c r="L97" s="2">
        <v>39400</v>
      </c>
      <c r="M97" s="2"/>
      <c r="N97" s="7">
        <v>0.09</v>
      </c>
      <c r="O97">
        <f>VLOOKUP(C97,'GDHI data'!$A:$E,5,0)</f>
        <v>92.2</v>
      </c>
      <c r="P97" s="1">
        <f t="shared" si="21"/>
        <v>12635.088</v>
      </c>
      <c r="Q97" s="7">
        <f t="shared" si="18"/>
        <v>1.6489197090640013</v>
      </c>
      <c r="R97" t="str">
        <f t="shared" si="22"/>
        <v>The loan will not be paid before being written off</v>
      </c>
      <c r="S97" t="str">
        <f t="shared" si="19"/>
        <v>No</v>
      </c>
      <c r="T97" s="53">
        <f t="shared" si="20"/>
        <v>0.12269331131085437</v>
      </c>
    </row>
    <row r="98" spans="1:20" x14ac:dyDescent="0.25">
      <c r="A98" t="s">
        <v>125</v>
      </c>
      <c r="B98" t="s">
        <v>3</v>
      </c>
      <c r="C98" t="s">
        <v>49</v>
      </c>
      <c r="D98">
        <v>73.599999999999994</v>
      </c>
      <c r="E98">
        <f t="shared" ref="E98:E129" si="23">IF(B98="Psychology",1,0)</f>
        <v>0</v>
      </c>
      <c r="F98">
        <f t="shared" ref="F98:F129" si="24">IF(B98="Computing",1,0)</f>
        <v>1</v>
      </c>
      <c r="G98">
        <f t="shared" ref="G98:G129" si="25">IF(B98="Biosciences",1,0)</f>
        <v>0</v>
      </c>
      <c r="H98">
        <f t="shared" ref="H98:H129" si="26">IF(B98="Creative arts and design",1,0)</f>
        <v>0</v>
      </c>
      <c r="I98" t="s">
        <v>36</v>
      </c>
      <c r="J98" s="1">
        <v>24800</v>
      </c>
      <c r="K98" s="2">
        <v>29700</v>
      </c>
      <c r="L98" s="2">
        <v>35400</v>
      </c>
      <c r="M98" s="2"/>
      <c r="N98" s="7">
        <v>0.09</v>
      </c>
      <c r="O98">
        <f>VLOOKUP(C98,'GDHI data'!$A:$E,5,0)</f>
        <v>80.400000000000006</v>
      </c>
      <c r="P98" s="1">
        <f t="shared" si="21"/>
        <v>11018.016000000001</v>
      </c>
      <c r="Q98" s="7">
        <f t="shared" si="18"/>
        <v>1.7096834386138395</v>
      </c>
      <c r="R98" t="str">
        <f t="shared" si="22"/>
        <v>The loan will not be paid before being written off</v>
      </c>
      <c r="S98" t="str">
        <f t="shared" si="19"/>
        <v>No</v>
      </c>
      <c r="T98" s="53">
        <f t="shared" ref="T98:T129" si="27">(L98/J98)^(1/4)-1</f>
        <v>9.3044630885931845E-2</v>
      </c>
    </row>
    <row r="99" spans="1:20" x14ac:dyDescent="0.25">
      <c r="A99" t="s">
        <v>51</v>
      </c>
      <c r="B99" t="s">
        <v>3</v>
      </c>
      <c r="C99" t="s">
        <v>41</v>
      </c>
      <c r="D99">
        <v>73.5</v>
      </c>
      <c r="E99">
        <f t="shared" si="23"/>
        <v>0</v>
      </c>
      <c r="F99">
        <f t="shared" si="24"/>
        <v>1</v>
      </c>
      <c r="G99">
        <f t="shared" si="25"/>
        <v>0</v>
      </c>
      <c r="H99">
        <f t="shared" si="26"/>
        <v>0</v>
      </c>
      <c r="I99" t="s">
        <v>36</v>
      </c>
      <c r="J99" s="1">
        <v>43300</v>
      </c>
      <c r="K99" s="2">
        <v>52200</v>
      </c>
      <c r="L99" s="2">
        <v>70100</v>
      </c>
      <c r="M99" s="2"/>
      <c r="N99" s="7">
        <v>0.09</v>
      </c>
      <c r="O99">
        <f>VLOOKUP(C99,'GDHI data'!$A:$E,5,0)</f>
        <v>142.4</v>
      </c>
      <c r="P99" s="1">
        <f t="shared" si="21"/>
        <v>19514.496000000003</v>
      </c>
      <c r="Q99" s="7">
        <f t="shared" si="18"/>
        <v>2.0568370808574086</v>
      </c>
      <c r="R99">
        <f t="shared" si="22"/>
        <v>14.5</v>
      </c>
      <c r="S99" t="str">
        <f t="shared" si="19"/>
        <v>Yes</v>
      </c>
      <c r="T99" s="53">
        <f t="shared" si="27"/>
        <v>0.12799592418483763</v>
      </c>
    </row>
    <row r="100" spans="1:20" x14ac:dyDescent="0.25">
      <c r="A100" t="s">
        <v>52</v>
      </c>
      <c r="B100" t="s">
        <v>3</v>
      </c>
      <c r="C100" t="s">
        <v>53</v>
      </c>
      <c r="D100">
        <v>72.8</v>
      </c>
      <c r="E100">
        <f t="shared" si="23"/>
        <v>0</v>
      </c>
      <c r="F100">
        <f t="shared" si="24"/>
        <v>1</v>
      </c>
      <c r="G100">
        <f t="shared" si="25"/>
        <v>0</v>
      </c>
      <c r="H100">
        <f t="shared" si="26"/>
        <v>0</v>
      </c>
      <c r="I100" t="s">
        <v>36</v>
      </c>
      <c r="J100" s="1">
        <v>37200</v>
      </c>
      <c r="K100" s="2">
        <v>39600</v>
      </c>
      <c r="L100" s="2">
        <v>47800</v>
      </c>
      <c r="M100" s="2"/>
      <c r="N100" s="7">
        <v>0.09</v>
      </c>
      <c r="O100">
        <f>VLOOKUP(C100,'GDHI data'!$A:$E,5,0)</f>
        <v>92.2</v>
      </c>
      <c r="P100" s="1">
        <f t="shared" si="21"/>
        <v>12635.088</v>
      </c>
      <c r="Q100" s="7">
        <f t="shared" si="18"/>
        <v>2.1762282398787018</v>
      </c>
      <c r="R100" t="str">
        <f t="shared" si="22"/>
        <v>The loan will not be paid before being written off</v>
      </c>
      <c r="S100" t="str">
        <f t="shared" si="19"/>
        <v>No</v>
      </c>
      <c r="T100" s="53">
        <f t="shared" si="27"/>
        <v>6.4685254237252243E-2</v>
      </c>
    </row>
    <row r="101" spans="1:20" x14ac:dyDescent="0.25">
      <c r="A101" t="s">
        <v>105</v>
      </c>
      <c r="B101" t="s">
        <v>3</v>
      </c>
      <c r="C101" t="s">
        <v>63</v>
      </c>
      <c r="D101">
        <v>69.900000000000006</v>
      </c>
      <c r="E101">
        <f t="shared" si="23"/>
        <v>0</v>
      </c>
      <c r="F101">
        <f t="shared" si="24"/>
        <v>1</v>
      </c>
      <c r="G101">
        <f t="shared" si="25"/>
        <v>0</v>
      </c>
      <c r="H101">
        <f t="shared" si="26"/>
        <v>0</v>
      </c>
      <c r="I101" t="s">
        <v>36</v>
      </c>
      <c r="J101" s="1">
        <v>22800</v>
      </c>
      <c r="K101" s="2">
        <v>26600</v>
      </c>
      <c r="L101" s="2">
        <v>27700</v>
      </c>
      <c r="M101" s="2"/>
      <c r="N101" s="7">
        <v>0.09</v>
      </c>
      <c r="O101">
        <f>VLOOKUP(C101,'GDHI data'!$A:$E,5,0)</f>
        <v>81.099999999999994</v>
      </c>
      <c r="P101" s="1">
        <f t="shared" si="21"/>
        <v>11113.944</v>
      </c>
      <c r="Q101" s="7">
        <f t="shared" si="18"/>
        <v>1.4892914645821766</v>
      </c>
      <c r="R101" t="str">
        <f t="shared" si="22"/>
        <v>Earnings are below the threshold</v>
      </c>
      <c r="S101" t="str">
        <f t="shared" si="19"/>
        <v>No</v>
      </c>
      <c r="T101" s="53">
        <f t="shared" si="27"/>
        <v>4.9871703234494413E-2</v>
      </c>
    </row>
    <row r="102" spans="1:20" x14ac:dyDescent="0.25">
      <c r="A102" t="s">
        <v>126</v>
      </c>
      <c r="B102" t="s">
        <v>3</v>
      </c>
      <c r="C102" t="s">
        <v>41</v>
      </c>
      <c r="D102">
        <v>50.9</v>
      </c>
      <c r="E102">
        <f t="shared" si="23"/>
        <v>0</v>
      </c>
      <c r="F102">
        <f t="shared" si="24"/>
        <v>1</v>
      </c>
      <c r="G102">
        <f t="shared" si="25"/>
        <v>0</v>
      </c>
      <c r="H102">
        <f t="shared" si="26"/>
        <v>0</v>
      </c>
      <c r="I102" t="s">
        <v>72</v>
      </c>
      <c r="J102" s="1">
        <v>27000</v>
      </c>
      <c r="K102" s="2">
        <v>34300</v>
      </c>
      <c r="L102" s="2">
        <v>38700</v>
      </c>
      <c r="M102" s="2"/>
      <c r="N102" s="7">
        <v>0.09</v>
      </c>
      <c r="O102">
        <f>VLOOKUP(C102,'GDHI data'!$A:$E,5,0)</f>
        <v>142.4</v>
      </c>
      <c r="P102" s="1">
        <f t="shared" si="21"/>
        <v>19514.496000000003</v>
      </c>
      <c r="Q102" s="7">
        <f t="shared" si="18"/>
        <v>1.2706542364699349</v>
      </c>
      <c r="R102" t="str">
        <f t="shared" si="22"/>
        <v>The loan will not be paid before being written off</v>
      </c>
      <c r="S102" t="str">
        <f t="shared" si="19"/>
        <v>No</v>
      </c>
      <c r="T102" s="53">
        <f t="shared" si="27"/>
        <v>9.4175031582180102E-2</v>
      </c>
    </row>
    <row r="103" spans="1:20" x14ac:dyDescent="0.25">
      <c r="A103" t="s">
        <v>77</v>
      </c>
      <c r="B103" t="s">
        <v>3</v>
      </c>
      <c r="C103" t="s">
        <v>35</v>
      </c>
      <c r="D103">
        <v>50.7</v>
      </c>
      <c r="E103">
        <f t="shared" si="23"/>
        <v>0</v>
      </c>
      <c r="F103">
        <f t="shared" si="24"/>
        <v>1</v>
      </c>
      <c r="G103">
        <f t="shared" si="25"/>
        <v>0</v>
      </c>
      <c r="H103">
        <f t="shared" si="26"/>
        <v>0</v>
      </c>
      <c r="I103" t="s">
        <v>72</v>
      </c>
      <c r="J103" s="1">
        <v>27400</v>
      </c>
      <c r="K103" s="2">
        <v>33200</v>
      </c>
      <c r="L103" s="2">
        <v>33200</v>
      </c>
      <c r="M103" s="2"/>
      <c r="N103" s="7">
        <v>0.09</v>
      </c>
      <c r="O103">
        <f>VLOOKUP(C103,'GDHI data'!$A:$E,5,0)</f>
        <v>103.6</v>
      </c>
      <c r="P103" s="1">
        <f t="shared" si="21"/>
        <v>14197.344000000001</v>
      </c>
      <c r="Q103" s="7">
        <f t="shared" si="18"/>
        <v>1.5385118206334363</v>
      </c>
      <c r="R103" t="str">
        <f t="shared" si="22"/>
        <v>The loan will not be paid before being written off</v>
      </c>
      <c r="S103" t="str">
        <f t="shared" si="19"/>
        <v>No</v>
      </c>
      <c r="T103" s="53">
        <f t="shared" si="27"/>
        <v>4.9172455316873975E-2</v>
      </c>
    </row>
    <row r="104" spans="1:20" x14ac:dyDescent="0.25">
      <c r="A104" t="s">
        <v>110</v>
      </c>
      <c r="B104" t="s">
        <v>3</v>
      </c>
      <c r="C104" t="s">
        <v>41</v>
      </c>
      <c r="D104">
        <v>50.4</v>
      </c>
      <c r="E104">
        <f t="shared" si="23"/>
        <v>0</v>
      </c>
      <c r="F104">
        <f t="shared" si="24"/>
        <v>1</v>
      </c>
      <c r="G104">
        <f t="shared" si="25"/>
        <v>0</v>
      </c>
      <c r="H104">
        <f t="shared" si="26"/>
        <v>0</v>
      </c>
      <c r="I104" t="s">
        <v>72</v>
      </c>
      <c r="J104" s="1">
        <v>25600</v>
      </c>
      <c r="K104" s="2">
        <v>28500</v>
      </c>
      <c r="L104" s="2">
        <v>33900</v>
      </c>
      <c r="M104" s="2"/>
      <c r="N104" s="7">
        <v>0.09</v>
      </c>
      <c r="O104">
        <f>VLOOKUP(C104,'GDHI data'!$A:$E,5,0)</f>
        <v>142.4</v>
      </c>
      <c r="P104" s="1">
        <f t="shared" si="21"/>
        <v>19514.496000000003</v>
      </c>
      <c r="Q104" s="7">
        <f t="shared" si="18"/>
        <v>1.1194046311368739</v>
      </c>
      <c r="R104" t="str">
        <f t="shared" si="22"/>
        <v>The loan will not be paid before being written off</v>
      </c>
      <c r="S104" t="str">
        <f t="shared" si="19"/>
        <v>No</v>
      </c>
      <c r="T104" s="53">
        <f t="shared" si="27"/>
        <v>7.272878211136069E-2</v>
      </c>
    </row>
    <row r="105" spans="1:20" x14ac:dyDescent="0.25">
      <c r="A105" t="s">
        <v>112</v>
      </c>
      <c r="B105" t="s">
        <v>3</v>
      </c>
      <c r="C105" t="s">
        <v>41</v>
      </c>
      <c r="D105">
        <v>49.9</v>
      </c>
      <c r="E105">
        <f t="shared" si="23"/>
        <v>0</v>
      </c>
      <c r="F105">
        <f t="shared" si="24"/>
        <v>1</v>
      </c>
      <c r="G105">
        <f t="shared" si="25"/>
        <v>0</v>
      </c>
      <c r="H105">
        <f t="shared" si="26"/>
        <v>0</v>
      </c>
      <c r="I105" t="s">
        <v>72</v>
      </c>
      <c r="J105" s="1">
        <v>27400</v>
      </c>
      <c r="K105" s="2">
        <v>32100</v>
      </c>
      <c r="L105" s="2">
        <v>36500</v>
      </c>
      <c r="M105" s="2"/>
      <c r="N105" s="7">
        <v>0.09</v>
      </c>
      <c r="O105">
        <f>VLOOKUP(C105,'GDHI data'!$A:$E,5,0)</f>
        <v>142.4</v>
      </c>
      <c r="P105" s="1">
        <f t="shared" si="21"/>
        <v>19514.496000000003</v>
      </c>
      <c r="Q105" s="7">
        <f t="shared" si="18"/>
        <v>1.2249642515255728</v>
      </c>
      <c r="R105" t="str">
        <f t="shared" si="22"/>
        <v>The loan will not be paid before being written off</v>
      </c>
      <c r="S105" t="str">
        <f t="shared" si="19"/>
        <v>No</v>
      </c>
      <c r="T105" s="53">
        <f t="shared" si="27"/>
        <v>7.432473615856372E-2</v>
      </c>
    </row>
    <row r="106" spans="1:20" x14ac:dyDescent="0.25">
      <c r="A106" t="s">
        <v>116</v>
      </c>
      <c r="B106" t="s">
        <v>3</v>
      </c>
      <c r="C106" t="s">
        <v>75</v>
      </c>
      <c r="D106">
        <v>49.8</v>
      </c>
      <c r="E106">
        <f t="shared" si="23"/>
        <v>0</v>
      </c>
      <c r="F106">
        <f t="shared" si="24"/>
        <v>1</v>
      </c>
      <c r="G106">
        <f t="shared" si="25"/>
        <v>0</v>
      </c>
      <c r="H106">
        <f t="shared" si="26"/>
        <v>0</v>
      </c>
      <c r="I106" t="s">
        <v>72</v>
      </c>
      <c r="J106" s="1">
        <v>25600</v>
      </c>
      <c r="K106" s="2">
        <v>29900</v>
      </c>
      <c r="L106" s="2">
        <v>36900</v>
      </c>
      <c r="M106" s="2"/>
      <c r="N106" s="7">
        <v>0.09</v>
      </c>
      <c r="O106">
        <f>VLOOKUP(C106,'GDHI data'!$A:$E,5,0)</f>
        <v>87.2</v>
      </c>
      <c r="P106" s="1">
        <f t="shared" si="21"/>
        <v>11949.888000000001</v>
      </c>
      <c r="Q106" s="7">
        <f t="shared" si="18"/>
        <v>1.6595705718079019</v>
      </c>
      <c r="R106" t="str">
        <f t="shared" si="22"/>
        <v>The loan will not be paid before being written off</v>
      </c>
      <c r="S106" t="str">
        <f t="shared" si="19"/>
        <v>No</v>
      </c>
      <c r="T106" s="53">
        <f t="shared" si="27"/>
        <v>9.5712459780693981E-2</v>
      </c>
    </row>
    <row r="107" spans="1:20" x14ac:dyDescent="0.25">
      <c r="A107" t="s">
        <v>127</v>
      </c>
      <c r="B107" t="s">
        <v>3</v>
      </c>
      <c r="C107" t="s">
        <v>75</v>
      </c>
      <c r="D107">
        <v>47.1</v>
      </c>
      <c r="E107">
        <f t="shared" si="23"/>
        <v>0</v>
      </c>
      <c r="F107">
        <f t="shared" si="24"/>
        <v>1</v>
      </c>
      <c r="G107">
        <f t="shared" si="25"/>
        <v>0</v>
      </c>
      <c r="H107">
        <f t="shared" si="26"/>
        <v>0</v>
      </c>
      <c r="I107" t="s">
        <v>72</v>
      </c>
      <c r="J107" s="1">
        <v>24800</v>
      </c>
      <c r="K107" s="2">
        <v>29600</v>
      </c>
      <c r="L107" s="2">
        <v>35000</v>
      </c>
      <c r="M107" s="2"/>
      <c r="N107" s="7">
        <v>0.09</v>
      </c>
      <c r="O107">
        <f>VLOOKUP(C107,'GDHI data'!$A:$E,5,0)</f>
        <v>87.2</v>
      </c>
      <c r="P107" s="1">
        <f t="shared" si="21"/>
        <v>11949.888000000001</v>
      </c>
      <c r="Q107" s="7">
        <f t="shared" si="18"/>
        <v>1.6135648967273581</v>
      </c>
      <c r="R107" t="str">
        <f t="shared" si="22"/>
        <v>The loan will not be paid before being written off</v>
      </c>
      <c r="S107" t="str">
        <f t="shared" si="19"/>
        <v>No</v>
      </c>
      <c r="T107" s="53">
        <f t="shared" si="27"/>
        <v>8.9943763814779976E-2</v>
      </c>
    </row>
    <row r="108" spans="1:20" x14ac:dyDescent="0.25">
      <c r="A108" t="s">
        <v>81</v>
      </c>
      <c r="B108" t="s">
        <v>3</v>
      </c>
      <c r="C108" t="s">
        <v>41</v>
      </c>
      <c r="D108">
        <v>46.6</v>
      </c>
      <c r="E108">
        <f t="shared" si="23"/>
        <v>0</v>
      </c>
      <c r="F108">
        <f t="shared" si="24"/>
        <v>1</v>
      </c>
      <c r="G108">
        <f t="shared" si="25"/>
        <v>0</v>
      </c>
      <c r="H108">
        <f t="shared" si="26"/>
        <v>0</v>
      </c>
      <c r="I108" t="s">
        <v>72</v>
      </c>
      <c r="J108" s="1">
        <v>28800</v>
      </c>
      <c r="K108" s="2">
        <v>38300</v>
      </c>
      <c r="L108" s="2">
        <v>55100</v>
      </c>
      <c r="M108" s="2"/>
      <c r="N108" s="7">
        <v>0.09</v>
      </c>
      <c r="O108">
        <f>VLOOKUP(C108,'GDHI data'!$A:$E,5,0)</f>
        <v>142.4</v>
      </c>
      <c r="P108" s="1">
        <f t="shared" si="21"/>
        <v>19514.496000000003</v>
      </c>
      <c r="Q108" s="7">
        <f t="shared" si="18"/>
        <v>1.491226577580649</v>
      </c>
      <c r="R108">
        <f t="shared" si="22"/>
        <v>22.9</v>
      </c>
      <c r="S108" t="str">
        <f t="shared" si="19"/>
        <v>No</v>
      </c>
      <c r="T108" s="53">
        <f t="shared" si="27"/>
        <v>0.17608788903075578</v>
      </c>
    </row>
    <row r="109" spans="1:20" x14ac:dyDescent="0.25">
      <c r="A109" t="s">
        <v>46</v>
      </c>
      <c r="B109" t="s">
        <v>3</v>
      </c>
      <c r="C109" t="s">
        <v>43</v>
      </c>
      <c r="D109">
        <v>45.6</v>
      </c>
      <c r="E109">
        <f t="shared" si="23"/>
        <v>0</v>
      </c>
      <c r="F109">
        <f t="shared" si="24"/>
        <v>1</v>
      </c>
      <c r="G109">
        <f t="shared" si="25"/>
        <v>0</v>
      </c>
      <c r="H109">
        <f t="shared" si="26"/>
        <v>0</v>
      </c>
      <c r="I109" t="s">
        <v>72</v>
      </c>
      <c r="J109" s="1">
        <v>25200</v>
      </c>
      <c r="K109" s="2">
        <v>27700</v>
      </c>
      <c r="L109" s="2">
        <v>31400</v>
      </c>
      <c r="M109" s="2"/>
      <c r="N109" s="7">
        <v>0.09</v>
      </c>
      <c r="O109">
        <f>VLOOKUP(C109,'GDHI data'!$A:$E,5,0)</f>
        <v>113.5</v>
      </c>
      <c r="P109" s="1">
        <f t="shared" si="21"/>
        <v>15554.04</v>
      </c>
      <c r="Q109" s="7">
        <f t="shared" si="18"/>
        <v>1.2805650913475985</v>
      </c>
      <c r="R109" t="str">
        <f t="shared" si="22"/>
        <v>The loan will not be paid before being written off</v>
      </c>
      <c r="S109" t="str">
        <f t="shared" si="19"/>
        <v>No</v>
      </c>
      <c r="T109" s="53">
        <f t="shared" si="27"/>
        <v>5.6531079016024943E-2</v>
      </c>
    </row>
    <row r="110" spans="1:20" x14ac:dyDescent="0.25">
      <c r="A110" t="s">
        <v>118</v>
      </c>
      <c r="B110" t="s">
        <v>3</v>
      </c>
      <c r="C110" t="s">
        <v>65</v>
      </c>
      <c r="D110">
        <v>45.4</v>
      </c>
      <c r="E110">
        <f t="shared" si="23"/>
        <v>0</v>
      </c>
      <c r="F110">
        <f t="shared" si="24"/>
        <v>1</v>
      </c>
      <c r="G110">
        <f t="shared" si="25"/>
        <v>0</v>
      </c>
      <c r="H110">
        <f t="shared" si="26"/>
        <v>0</v>
      </c>
      <c r="I110" t="s">
        <v>72</v>
      </c>
      <c r="J110" s="1">
        <v>25900</v>
      </c>
      <c r="K110" s="2">
        <v>29200</v>
      </c>
      <c r="L110" s="2">
        <v>32100</v>
      </c>
      <c r="M110" s="2"/>
      <c r="N110" s="7">
        <v>0.09</v>
      </c>
      <c r="O110">
        <f>VLOOKUP(C110,'GDHI data'!$A:$E,5,0)</f>
        <v>86.7</v>
      </c>
      <c r="P110" s="1">
        <f t="shared" si="21"/>
        <v>11881.368</v>
      </c>
      <c r="Q110" s="7">
        <f t="shared" si="18"/>
        <v>1.6028955299602916</v>
      </c>
      <c r="R110" t="str">
        <f t="shared" si="22"/>
        <v>The loan will not be paid before being written off</v>
      </c>
      <c r="S110" t="str">
        <f t="shared" si="19"/>
        <v>No</v>
      </c>
      <c r="T110" s="53">
        <f t="shared" si="27"/>
        <v>5.5118692519452894E-2</v>
      </c>
    </row>
    <row r="111" spans="1:20" x14ac:dyDescent="0.25">
      <c r="A111" t="s">
        <v>128</v>
      </c>
      <c r="B111" t="s">
        <v>3</v>
      </c>
      <c r="C111" t="s">
        <v>35</v>
      </c>
      <c r="D111">
        <v>44.9</v>
      </c>
      <c r="E111">
        <f t="shared" si="23"/>
        <v>0</v>
      </c>
      <c r="F111">
        <f t="shared" si="24"/>
        <v>1</v>
      </c>
      <c r="G111">
        <f t="shared" si="25"/>
        <v>0</v>
      </c>
      <c r="H111">
        <f t="shared" si="26"/>
        <v>0</v>
      </c>
      <c r="I111" t="s">
        <v>72</v>
      </c>
      <c r="J111" s="1">
        <v>26300</v>
      </c>
      <c r="K111" s="2">
        <v>35400</v>
      </c>
      <c r="L111" s="2">
        <v>37600</v>
      </c>
      <c r="M111" s="2"/>
      <c r="N111" s="7">
        <v>0.09</v>
      </c>
      <c r="O111">
        <f>VLOOKUP(C111,'GDHI data'!$A:$E,5,0)</f>
        <v>103.6</v>
      </c>
      <c r="P111" s="1">
        <f t="shared" si="21"/>
        <v>14197.344000000001</v>
      </c>
      <c r="Q111" s="7">
        <f t="shared" si="18"/>
        <v>1.6042772222926376</v>
      </c>
      <c r="R111" t="str">
        <f t="shared" si="22"/>
        <v>The loan will not be paid before being written off</v>
      </c>
      <c r="S111" t="str">
        <f t="shared" si="19"/>
        <v>No</v>
      </c>
      <c r="T111" s="53">
        <f t="shared" si="27"/>
        <v>9.3472899762655937E-2</v>
      </c>
    </row>
    <row r="112" spans="1:20" x14ac:dyDescent="0.25">
      <c r="A112" t="s">
        <v>129</v>
      </c>
      <c r="B112" t="s">
        <v>3</v>
      </c>
      <c r="C112" t="s">
        <v>55</v>
      </c>
      <c r="D112">
        <v>44.8</v>
      </c>
      <c r="E112">
        <f t="shared" si="23"/>
        <v>0</v>
      </c>
      <c r="F112">
        <f t="shared" si="24"/>
        <v>1</v>
      </c>
      <c r="G112">
        <f t="shared" si="25"/>
        <v>0</v>
      </c>
      <c r="H112">
        <f t="shared" si="26"/>
        <v>0</v>
      </c>
      <c r="I112" t="s">
        <v>72</v>
      </c>
      <c r="J112" s="1">
        <v>26300</v>
      </c>
      <c r="K112" s="2">
        <v>30300</v>
      </c>
      <c r="L112" s="2">
        <v>28100</v>
      </c>
      <c r="M112" s="2"/>
      <c r="N112" s="7">
        <v>0.09</v>
      </c>
      <c r="O112">
        <f>VLOOKUP(C112,'GDHI data'!$A:$E,5,0)</f>
        <v>84.7</v>
      </c>
      <c r="P112" s="1">
        <f t="shared" si="21"/>
        <v>11607.288</v>
      </c>
      <c r="Q112" s="7">
        <f t="shared" si="18"/>
        <v>1.6165856886517744</v>
      </c>
      <c r="R112" t="str">
        <f t="shared" si="22"/>
        <v>Earnings are below the threshold</v>
      </c>
      <c r="S112" t="str">
        <f t="shared" si="19"/>
        <v>No</v>
      </c>
      <c r="T112" s="53">
        <f t="shared" si="27"/>
        <v>1.6687871847888891E-2</v>
      </c>
    </row>
    <row r="113" spans="1:20" x14ac:dyDescent="0.25">
      <c r="A113" t="s">
        <v>90</v>
      </c>
      <c r="B113" t="s">
        <v>3</v>
      </c>
      <c r="C113" t="s">
        <v>53</v>
      </c>
      <c r="D113">
        <v>43.9</v>
      </c>
      <c r="E113">
        <f t="shared" si="23"/>
        <v>0</v>
      </c>
      <c r="F113">
        <f t="shared" si="24"/>
        <v>1</v>
      </c>
      <c r="G113">
        <f t="shared" si="25"/>
        <v>0</v>
      </c>
      <c r="H113">
        <f t="shared" si="26"/>
        <v>0</v>
      </c>
      <c r="I113" t="s">
        <v>72</v>
      </c>
      <c r="J113" s="1">
        <v>24500</v>
      </c>
      <c r="K113" s="2">
        <v>25200</v>
      </c>
      <c r="L113" s="2">
        <v>27700</v>
      </c>
      <c r="M113" s="2"/>
      <c r="N113" s="7">
        <v>0.09</v>
      </c>
      <c r="O113">
        <f>VLOOKUP(C113,'GDHI data'!$A:$E,5,0)</f>
        <v>92.2</v>
      </c>
      <c r="P113" s="1">
        <f t="shared" si="21"/>
        <v>12635.088</v>
      </c>
      <c r="Q113" s="7">
        <f t="shared" si="18"/>
        <v>1.3733793907079592</v>
      </c>
      <c r="R113" t="str">
        <f t="shared" si="22"/>
        <v>Earnings are below the threshold</v>
      </c>
      <c r="S113" t="str">
        <f t="shared" si="19"/>
        <v>No</v>
      </c>
      <c r="T113" s="53">
        <f t="shared" si="27"/>
        <v>3.1165611360779888E-2</v>
      </c>
    </row>
    <row r="114" spans="1:20" x14ac:dyDescent="0.25">
      <c r="A114" t="s">
        <v>107</v>
      </c>
      <c r="B114" t="s">
        <v>3</v>
      </c>
      <c r="C114" t="s">
        <v>41</v>
      </c>
      <c r="D114">
        <v>42.9</v>
      </c>
      <c r="E114">
        <f t="shared" si="23"/>
        <v>0</v>
      </c>
      <c r="F114">
        <f t="shared" si="24"/>
        <v>1</v>
      </c>
      <c r="G114">
        <f t="shared" si="25"/>
        <v>0</v>
      </c>
      <c r="H114">
        <f t="shared" si="26"/>
        <v>0</v>
      </c>
      <c r="I114" t="s">
        <v>72</v>
      </c>
      <c r="J114" s="1">
        <v>26300</v>
      </c>
      <c r="K114" s="2">
        <v>33400</v>
      </c>
      <c r="L114" s="2">
        <v>39100</v>
      </c>
      <c r="M114" s="2"/>
      <c r="N114" s="7">
        <v>0.09</v>
      </c>
      <c r="O114">
        <f>VLOOKUP(C114,'GDHI data'!$A:$E,5,0)</f>
        <v>142.4</v>
      </c>
      <c r="P114" s="1">
        <f t="shared" si="21"/>
        <v>19514.496000000003</v>
      </c>
      <c r="Q114" s="7">
        <f t="shared" si="18"/>
        <v>1.2485970023588635</v>
      </c>
      <c r="R114" t="str">
        <f t="shared" si="22"/>
        <v>The loan will not be paid before being written off</v>
      </c>
      <c r="S114" t="str">
        <f t="shared" si="19"/>
        <v>No</v>
      </c>
      <c r="T114" s="53">
        <f t="shared" si="27"/>
        <v>0.10421909298012433</v>
      </c>
    </row>
    <row r="115" spans="1:20" x14ac:dyDescent="0.25">
      <c r="A115" t="s">
        <v>130</v>
      </c>
      <c r="B115" t="s">
        <v>3</v>
      </c>
      <c r="C115" t="s">
        <v>61</v>
      </c>
      <c r="D115">
        <v>42.4</v>
      </c>
      <c r="E115">
        <f t="shared" si="23"/>
        <v>0</v>
      </c>
      <c r="F115">
        <f t="shared" si="24"/>
        <v>1</v>
      </c>
      <c r="G115">
        <f t="shared" si="25"/>
        <v>0</v>
      </c>
      <c r="H115">
        <f t="shared" si="26"/>
        <v>0</v>
      </c>
      <c r="I115" t="s">
        <v>72</v>
      </c>
      <c r="J115" s="1">
        <v>27700</v>
      </c>
      <c r="K115" s="2">
        <v>34300</v>
      </c>
      <c r="L115" s="2">
        <v>37600</v>
      </c>
      <c r="M115" s="2"/>
      <c r="N115" s="7">
        <v>0.09</v>
      </c>
      <c r="O115">
        <f>VLOOKUP(C115,'GDHI data'!$A:$E,5,0)</f>
        <v>100.1</v>
      </c>
      <c r="P115" s="1">
        <f t="shared" si="21"/>
        <v>13717.703999999998</v>
      </c>
      <c r="Q115" s="7">
        <f t="shared" si="18"/>
        <v>1.6496778432340549</v>
      </c>
      <c r="R115" t="str">
        <f t="shared" si="22"/>
        <v>The loan will not be paid before being written off</v>
      </c>
      <c r="S115" t="str">
        <f t="shared" si="19"/>
        <v>No</v>
      </c>
      <c r="T115" s="53">
        <f t="shared" si="27"/>
        <v>7.9386591882510738E-2</v>
      </c>
    </row>
    <row r="116" spans="1:20" x14ac:dyDescent="0.25">
      <c r="A116" t="s">
        <v>131</v>
      </c>
      <c r="B116" t="s">
        <v>3</v>
      </c>
      <c r="C116" t="s">
        <v>49</v>
      </c>
      <c r="D116">
        <v>42.1</v>
      </c>
      <c r="E116">
        <f t="shared" si="23"/>
        <v>0</v>
      </c>
      <c r="F116">
        <f t="shared" si="24"/>
        <v>1</v>
      </c>
      <c r="G116">
        <f t="shared" si="25"/>
        <v>0</v>
      </c>
      <c r="H116">
        <f t="shared" si="26"/>
        <v>0</v>
      </c>
      <c r="I116" t="s">
        <v>72</v>
      </c>
      <c r="J116" s="1">
        <v>21200</v>
      </c>
      <c r="K116" s="2">
        <v>25200</v>
      </c>
      <c r="L116" s="2">
        <v>28500</v>
      </c>
      <c r="M116" s="2"/>
      <c r="N116" s="7">
        <v>0.09</v>
      </c>
      <c r="O116">
        <f>VLOOKUP(C116,'GDHI data'!$A:$E,5,0)</f>
        <v>80.400000000000006</v>
      </c>
      <c r="P116" s="1">
        <f t="shared" si="21"/>
        <v>11018.016000000001</v>
      </c>
      <c r="Q116" s="7">
        <f t="shared" si="18"/>
        <v>1.4361814480876642</v>
      </c>
      <c r="R116" t="str">
        <f t="shared" si="22"/>
        <v>Earnings are below the threshold</v>
      </c>
      <c r="S116" t="str">
        <f t="shared" si="19"/>
        <v>No</v>
      </c>
      <c r="T116" s="53">
        <f t="shared" si="27"/>
        <v>7.678066783486992E-2</v>
      </c>
    </row>
    <row r="117" spans="1:20" x14ac:dyDescent="0.25">
      <c r="A117" t="s">
        <v>132</v>
      </c>
      <c r="B117" t="s">
        <v>3</v>
      </c>
      <c r="C117" t="s">
        <v>35</v>
      </c>
      <c r="D117">
        <v>39.799999999999997</v>
      </c>
      <c r="E117">
        <f t="shared" si="23"/>
        <v>0</v>
      </c>
      <c r="F117">
        <f t="shared" si="24"/>
        <v>1</v>
      </c>
      <c r="G117">
        <f t="shared" si="25"/>
        <v>0</v>
      </c>
      <c r="H117">
        <f t="shared" si="26"/>
        <v>0</v>
      </c>
      <c r="I117" t="s">
        <v>72</v>
      </c>
      <c r="J117" s="1">
        <v>23400</v>
      </c>
      <c r="K117" s="2">
        <v>29200</v>
      </c>
      <c r="L117" s="2">
        <v>33200</v>
      </c>
      <c r="M117" s="2"/>
      <c r="N117" s="7">
        <v>0.09</v>
      </c>
      <c r="O117">
        <f>VLOOKUP(C117,'GDHI data'!$A:$E,5,0)</f>
        <v>103.6</v>
      </c>
      <c r="P117" s="1">
        <f t="shared" si="21"/>
        <v>14197.344000000001</v>
      </c>
      <c r="Q117" s="7">
        <f t="shared" si="18"/>
        <v>1.3790805438838576</v>
      </c>
      <c r="R117" t="str">
        <f t="shared" si="22"/>
        <v>The loan will not be paid before being written off</v>
      </c>
      <c r="S117" t="str">
        <f t="shared" si="19"/>
        <v>No</v>
      </c>
      <c r="T117" s="53">
        <f t="shared" si="27"/>
        <v>9.1391473601448725E-2</v>
      </c>
    </row>
    <row r="118" spans="1:20" x14ac:dyDescent="0.25">
      <c r="A118" t="s">
        <v>133</v>
      </c>
      <c r="B118" t="s">
        <v>3</v>
      </c>
      <c r="C118" t="s">
        <v>65</v>
      </c>
      <c r="D118">
        <v>39.1</v>
      </c>
      <c r="E118">
        <f t="shared" si="23"/>
        <v>0</v>
      </c>
      <c r="F118">
        <f t="shared" si="24"/>
        <v>1</v>
      </c>
      <c r="G118">
        <f t="shared" si="25"/>
        <v>0</v>
      </c>
      <c r="H118">
        <f t="shared" si="26"/>
        <v>0</v>
      </c>
      <c r="I118" t="s">
        <v>72</v>
      </c>
      <c r="J118" s="1">
        <v>22400</v>
      </c>
      <c r="K118" s="2">
        <v>28800</v>
      </c>
      <c r="L118" s="2">
        <v>31000</v>
      </c>
      <c r="M118" s="2"/>
      <c r="N118" s="7">
        <v>0.09</v>
      </c>
      <c r="O118">
        <f>VLOOKUP(C118,'GDHI data'!$A:$E,5,0)</f>
        <v>86.7</v>
      </c>
      <c r="P118" s="1">
        <f t="shared" si="21"/>
        <v>11881.368</v>
      </c>
      <c r="Q118" s="7">
        <f t="shared" si="18"/>
        <v>1.5026441580934848</v>
      </c>
      <c r="R118" t="str">
        <f t="shared" si="22"/>
        <v>The loan will not be paid before being written off</v>
      </c>
      <c r="S118" t="str">
        <f t="shared" si="19"/>
        <v>No</v>
      </c>
      <c r="T118" s="53">
        <f t="shared" si="27"/>
        <v>8.4622024090835302E-2</v>
      </c>
    </row>
    <row r="119" spans="1:20" x14ac:dyDescent="0.25">
      <c r="A119" t="s">
        <v>60</v>
      </c>
      <c r="B119" t="s">
        <v>3</v>
      </c>
      <c r="C119" t="s">
        <v>61</v>
      </c>
      <c r="D119">
        <v>36.700000000000003</v>
      </c>
      <c r="E119">
        <f t="shared" si="23"/>
        <v>0</v>
      </c>
      <c r="F119">
        <f t="shared" si="24"/>
        <v>1</v>
      </c>
      <c r="G119">
        <f t="shared" si="25"/>
        <v>0</v>
      </c>
      <c r="H119">
        <f t="shared" si="26"/>
        <v>0</v>
      </c>
      <c r="I119" t="s">
        <v>72</v>
      </c>
      <c r="J119" s="1">
        <v>28300</v>
      </c>
      <c r="K119" s="2">
        <v>27900</v>
      </c>
      <c r="L119" s="2">
        <v>33000</v>
      </c>
      <c r="M119" s="2"/>
      <c r="N119" s="7">
        <v>0.09</v>
      </c>
      <c r="O119">
        <f>VLOOKUP(C119,'GDHI data'!$A:$E,5,0)</f>
        <v>100.1</v>
      </c>
      <c r="P119" s="1">
        <f t="shared" si="21"/>
        <v>13717.703999999998</v>
      </c>
      <c r="Q119" s="7">
        <f t="shared" si="18"/>
        <v>1.4843017228108388</v>
      </c>
      <c r="R119" t="str">
        <f t="shared" si="22"/>
        <v>The loan will not be paid before being written off</v>
      </c>
      <c r="S119" t="str">
        <f t="shared" si="19"/>
        <v>No</v>
      </c>
      <c r="T119" s="53">
        <f t="shared" si="27"/>
        <v>3.9158695561880785E-2</v>
      </c>
    </row>
    <row r="120" spans="1:20" x14ac:dyDescent="0.25">
      <c r="A120" t="s">
        <v>134</v>
      </c>
      <c r="B120" t="s">
        <v>3</v>
      </c>
      <c r="C120" t="s">
        <v>63</v>
      </c>
      <c r="D120">
        <v>34.200000000000003</v>
      </c>
      <c r="E120">
        <f t="shared" si="23"/>
        <v>0</v>
      </c>
      <c r="F120">
        <f t="shared" si="24"/>
        <v>1</v>
      </c>
      <c r="G120">
        <f t="shared" si="25"/>
        <v>0</v>
      </c>
      <c r="H120">
        <f t="shared" si="26"/>
        <v>0</v>
      </c>
      <c r="I120" t="s">
        <v>72</v>
      </c>
      <c r="J120" s="1">
        <v>28100</v>
      </c>
      <c r="K120" s="1">
        <v>27400</v>
      </c>
      <c r="L120" s="1">
        <v>38000</v>
      </c>
      <c r="M120" s="2"/>
      <c r="N120" s="7">
        <v>0.09</v>
      </c>
      <c r="O120">
        <f>VLOOKUP(C120,'GDHI data'!$A:$E,5,0)</f>
        <v>81.099999999999994</v>
      </c>
      <c r="P120" s="1">
        <f t="shared" si="21"/>
        <v>11113.944</v>
      </c>
      <c r="Q120" s="7">
        <f t="shared" si="18"/>
        <v>1.7541852033418524</v>
      </c>
      <c r="R120" t="str">
        <f t="shared" si="22"/>
        <v>The loan will not be paid before being written off</v>
      </c>
      <c r="S120" t="str">
        <f t="shared" si="19"/>
        <v>No</v>
      </c>
      <c r="T120" s="53">
        <f t="shared" si="27"/>
        <v>7.837377866774542E-2</v>
      </c>
    </row>
    <row r="121" spans="1:20" x14ac:dyDescent="0.25">
      <c r="A121" t="s">
        <v>135</v>
      </c>
      <c r="B121" t="s">
        <v>3</v>
      </c>
      <c r="C121" t="s">
        <v>43</v>
      </c>
      <c r="D121">
        <v>30.4</v>
      </c>
      <c r="E121">
        <f t="shared" si="23"/>
        <v>0</v>
      </c>
      <c r="F121">
        <f t="shared" si="24"/>
        <v>1</v>
      </c>
      <c r="G121">
        <f t="shared" si="25"/>
        <v>0</v>
      </c>
      <c r="H121">
        <f t="shared" si="26"/>
        <v>0</v>
      </c>
      <c r="I121" t="s">
        <v>72</v>
      </c>
      <c r="J121" s="1">
        <v>22600</v>
      </c>
      <c r="K121" s="2">
        <v>30700</v>
      </c>
      <c r="L121" s="2">
        <v>38300</v>
      </c>
      <c r="M121" s="2"/>
      <c r="N121" s="7">
        <v>0.09</v>
      </c>
      <c r="O121">
        <f>VLOOKUP(C121,'GDHI data'!$A:$E,5,0)</f>
        <v>113.5</v>
      </c>
      <c r="P121" s="1">
        <f t="shared" si="21"/>
        <v>15554.04</v>
      </c>
      <c r="Q121" s="7">
        <f t="shared" si="18"/>
        <v>1.3524335403518006</v>
      </c>
      <c r="R121" t="str">
        <f t="shared" si="22"/>
        <v>The loan will not be paid before being written off</v>
      </c>
      <c r="S121" t="str">
        <f t="shared" si="19"/>
        <v>No</v>
      </c>
      <c r="T121" s="53">
        <f t="shared" si="27"/>
        <v>0.14096568676331023</v>
      </c>
    </row>
    <row r="122" spans="1:20" x14ac:dyDescent="0.25">
      <c r="A122" t="s">
        <v>93</v>
      </c>
      <c r="B122" t="s">
        <v>47</v>
      </c>
      <c r="C122" t="s">
        <v>53</v>
      </c>
      <c r="D122">
        <v>100</v>
      </c>
      <c r="E122">
        <f t="shared" si="23"/>
        <v>0</v>
      </c>
      <c r="F122">
        <f t="shared" si="24"/>
        <v>0</v>
      </c>
      <c r="G122">
        <f t="shared" si="25"/>
        <v>1</v>
      </c>
      <c r="H122">
        <f t="shared" si="26"/>
        <v>0</v>
      </c>
      <c r="I122" t="s">
        <v>36</v>
      </c>
      <c r="J122" s="1">
        <v>23000</v>
      </c>
      <c r="K122" s="1">
        <v>32800</v>
      </c>
      <c r="L122" s="1">
        <v>31400</v>
      </c>
      <c r="M122" s="2"/>
      <c r="N122" s="7">
        <v>0.09</v>
      </c>
      <c r="O122">
        <f>VLOOKUP(C122,'GDHI data'!$A:$E,5,0)</f>
        <v>92.2</v>
      </c>
      <c r="P122" s="1">
        <f t="shared" si="21"/>
        <v>12635.088</v>
      </c>
      <c r="Q122" s="7">
        <f t="shared" si="18"/>
        <v>1.545186883329962</v>
      </c>
      <c r="R122" t="str">
        <f t="shared" si="22"/>
        <v>The loan will not be paid before being written off</v>
      </c>
      <c r="S122" t="str">
        <f t="shared" si="19"/>
        <v>No</v>
      </c>
      <c r="T122" s="53">
        <f t="shared" si="27"/>
        <v>8.0937174742619078E-2</v>
      </c>
    </row>
    <row r="123" spans="1:20" x14ac:dyDescent="0.25">
      <c r="A123" t="s">
        <v>33</v>
      </c>
      <c r="B123" t="s">
        <v>47</v>
      </c>
      <c r="C123" t="s">
        <v>35</v>
      </c>
      <c r="D123">
        <v>99.9</v>
      </c>
      <c r="E123">
        <f t="shared" si="23"/>
        <v>0</v>
      </c>
      <c r="F123">
        <f t="shared" si="24"/>
        <v>0</v>
      </c>
      <c r="G123">
        <f t="shared" si="25"/>
        <v>1</v>
      </c>
      <c r="H123">
        <f t="shared" si="26"/>
        <v>0</v>
      </c>
      <c r="I123" t="s">
        <v>36</v>
      </c>
      <c r="J123" s="1">
        <v>32500</v>
      </c>
      <c r="K123" s="2">
        <v>44200</v>
      </c>
      <c r="L123" s="2">
        <v>46400</v>
      </c>
      <c r="M123" s="2"/>
      <c r="N123" s="7">
        <v>0.09</v>
      </c>
      <c r="O123">
        <f>VLOOKUP(C123,'GDHI data'!$A:$E,5,0)</f>
        <v>103.6</v>
      </c>
      <c r="P123" s="1">
        <f t="shared" si="21"/>
        <v>14197.344000000001</v>
      </c>
      <c r="Q123" s="7">
        <f t="shared" si="18"/>
        <v>1.9908980684103665</v>
      </c>
      <c r="R123" t="str">
        <f t="shared" si="22"/>
        <v>The loan will not be paid before being written off</v>
      </c>
      <c r="S123" t="str">
        <f t="shared" si="19"/>
        <v>No</v>
      </c>
      <c r="T123" s="53">
        <f t="shared" si="27"/>
        <v>9.3096880468096055E-2</v>
      </c>
    </row>
    <row r="124" spans="1:20" x14ac:dyDescent="0.25">
      <c r="A124" t="s">
        <v>112</v>
      </c>
      <c r="B124" t="s">
        <v>47</v>
      </c>
      <c r="C124" t="s">
        <v>41</v>
      </c>
      <c r="D124">
        <v>93.1</v>
      </c>
      <c r="E124">
        <f t="shared" si="23"/>
        <v>0</v>
      </c>
      <c r="F124">
        <f t="shared" si="24"/>
        <v>0</v>
      </c>
      <c r="G124">
        <f t="shared" si="25"/>
        <v>1</v>
      </c>
      <c r="H124">
        <f t="shared" si="26"/>
        <v>0</v>
      </c>
      <c r="I124" t="s">
        <v>36</v>
      </c>
      <c r="J124" s="1">
        <v>22800</v>
      </c>
      <c r="K124" s="2">
        <v>27400</v>
      </c>
      <c r="L124" s="2">
        <v>31000</v>
      </c>
      <c r="M124" s="2"/>
      <c r="N124" s="7">
        <v>0.09</v>
      </c>
      <c r="O124">
        <f>VLOOKUP(C124,'GDHI data'!$A:$E,5,0)</f>
        <v>142.4</v>
      </c>
      <c r="P124" s="1">
        <f t="shared" si="21"/>
        <v>19514.496000000003</v>
      </c>
      <c r="Q124" s="7">
        <f t="shared" si="18"/>
        <v>1.0351144864981368</v>
      </c>
      <c r="R124" t="str">
        <f t="shared" si="22"/>
        <v>The loan will not be paid before being written off</v>
      </c>
      <c r="S124" t="str">
        <f t="shared" si="19"/>
        <v>No</v>
      </c>
      <c r="T124" s="53">
        <f t="shared" si="27"/>
        <v>7.9833288942922076E-2</v>
      </c>
    </row>
    <row r="125" spans="1:20" x14ac:dyDescent="0.25">
      <c r="A125" t="s">
        <v>48</v>
      </c>
      <c r="B125" t="s">
        <v>47</v>
      </c>
      <c r="C125" t="s">
        <v>49</v>
      </c>
      <c r="D125">
        <v>92.4</v>
      </c>
      <c r="E125">
        <f t="shared" si="23"/>
        <v>0</v>
      </c>
      <c r="F125">
        <f t="shared" si="24"/>
        <v>0</v>
      </c>
      <c r="G125">
        <f t="shared" si="25"/>
        <v>1</v>
      </c>
      <c r="H125">
        <f t="shared" si="26"/>
        <v>0</v>
      </c>
      <c r="I125" t="s">
        <v>36</v>
      </c>
      <c r="J125" s="1">
        <v>27400</v>
      </c>
      <c r="K125" s="2">
        <v>35400</v>
      </c>
      <c r="L125" s="2">
        <v>42000</v>
      </c>
      <c r="M125" s="2"/>
      <c r="N125" s="7">
        <v>0.09</v>
      </c>
      <c r="O125">
        <f>VLOOKUP(C125,'GDHI data'!$A:$E,5,0)</f>
        <v>80.400000000000006</v>
      </c>
      <c r="P125" s="1">
        <f t="shared" si="21"/>
        <v>11018.016000000001</v>
      </c>
      <c r="Q125" s="7">
        <f t="shared" si="18"/>
        <v>1.9843694204409938</v>
      </c>
      <c r="R125" t="str">
        <f t="shared" si="22"/>
        <v>The loan will not be paid before being written off</v>
      </c>
      <c r="S125" t="str">
        <f t="shared" si="19"/>
        <v>No</v>
      </c>
      <c r="T125" s="53">
        <f t="shared" si="27"/>
        <v>0.11269127317354055</v>
      </c>
    </row>
    <row r="126" spans="1:20" x14ac:dyDescent="0.25">
      <c r="A126" t="s">
        <v>42</v>
      </c>
      <c r="B126" t="s">
        <v>47</v>
      </c>
      <c r="C126" t="s">
        <v>43</v>
      </c>
      <c r="D126">
        <v>92.2</v>
      </c>
      <c r="E126">
        <f t="shared" si="23"/>
        <v>0</v>
      </c>
      <c r="F126">
        <f t="shared" si="24"/>
        <v>0</v>
      </c>
      <c r="G126">
        <f t="shared" si="25"/>
        <v>1</v>
      </c>
      <c r="H126">
        <f t="shared" si="26"/>
        <v>0</v>
      </c>
      <c r="I126" t="s">
        <v>36</v>
      </c>
      <c r="J126" s="1">
        <v>35400</v>
      </c>
      <c r="K126" s="2">
        <v>38700</v>
      </c>
      <c r="L126" s="2">
        <v>38700</v>
      </c>
      <c r="M126" s="2"/>
      <c r="N126" s="7">
        <v>0.09</v>
      </c>
      <c r="O126">
        <f>VLOOKUP(C126,'GDHI data'!$A:$E,5,0)</f>
        <v>113.5</v>
      </c>
      <c r="P126" s="1">
        <f t="shared" si="21"/>
        <v>15554.04</v>
      </c>
      <c r="Q126" s="7">
        <f t="shared" si="18"/>
        <v>1.7444432621929022</v>
      </c>
      <c r="R126" t="str">
        <f t="shared" si="22"/>
        <v>The loan will not be paid before being written off</v>
      </c>
      <c r="S126" t="str">
        <f t="shared" si="19"/>
        <v>No</v>
      </c>
      <c r="T126" s="53">
        <f t="shared" si="27"/>
        <v>2.2532041602089548E-2</v>
      </c>
    </row>
    <row r="127" spans="1:20" x14ac:dyDescent="0.25">
      <c r="A127" t="s">
        <v>56</v>
      </c>
      <c r="B127" t="s">
        <v>47</v>
      </c>
      <c r="C127" t="s">
        <v>53</v>
      </c>
      <c r="D127">
        <v>88.8</v>
      </c>
      <c r="E127">
        <f t="shared" si="23"/>
        <v>0</v>
      </c>
      <c r="F127">
        <f t="shared" si="24"/>
        <v>0</v>
      </c>
      <c r="G127">
        <f t="shared" si="25"/>
        <v>1</v>
      </c>
      <c r="H127">
        <f t="shared" si="26"/>
        <v>0</v>
      </c>
      <c r="I127" t="s">
        <v>36</v>
      </c>
      <c r="J127" s="1">
        <v>25200</v>
      </c>
      <c r="K127" s="2">
        <v>29200</v>
      </c>
      <c r="L127" s="2">
        <v>34700</v>
      </c>
      <c r="M127" s="2"/>
      <c r="N127" s="7">
        <v>0.09</v>
      </c>
      <c r="O127">
        <f>VLOOKUP(C127,'GDHI data'!$A:$E,5,0)</f>
        <v>92.2</v>
      </c>
      <c r="P127" s="1">
        <f t="shared" si="21"/>
        <v>12635.088</v>
      </c>
      <c r="Q127" s="7">
        <f t="shared" si="18"/>
        <v>1.5505896346702766</v>
      </c>
      <c r="R127" t="str">
        <f t="shared" si="22"/>
        <v>The loan will not be paid before being written off</v>
      </c>
      <c r="S127" t="str">
        <f t="shared" si="19"/>
        <v>No</v>
      </c>
      <c r="T127" s="53">
        <f t="shared" si="27"/>
        <v>8.3258819284337093E-2</v>
      </c>
    </row>
    <row r="128" spans="1:20" x14ac:dyDescent="0.25">
      <c r="A128" t="s">
        <v>136</v>
      </c>
      <c r="B128" t="s">
        <v>47</v>
      </c>
      <c r="C128" t="s">
        <v>35</v>
      </c>
      <c r="D128">
        <v>87.2</v>
      </c>
      <c r="E128">
        <f t="shared" si="23"/>
        <v>0</v>
      </c>
      <c r="F128">
        <f t="shared" si="24"/>
        <v>0</v>
      </c>
      <c r="G128">
        <f t="shared" si="25"/>
        <v>1</v>
      </c>
      <c r="H128">
        <f t="shared" si="26"/>
        <v>0</v>
      </c>
      <c r="I128" t="s">
        <v>36</v>
      </c>
      <c r="J128" s="1">
        <v>24100</v>
      </c>
      <c r="K128" s="2">
        <v>25600</v>
      </c>
      <c r="L128" s="2">
        <v>30300</v>
      </c>
      <c r="M128" s="2"/>
      <c r="N128" s="7">
        <v>0.09</v>
      </c>
      <c r="O128">
        <f>VLOOKUP(C128,'GDHI data'!$A:$E,5,0)</f>
        <v>103.6</v>
      </c>
      <c r="P128" s="1">
        <f t="shared" si="21"/>
        <v>14197.344000000001</v>
      </c>
      <c r="Q128" s="7">
        <f t="shared" si="18"/>
        <v>1.2923897871512739</v>
      </c>
      <c r="R128" t="str">
        <f t="shared" si="22"/>
        <v>The loan will not be paid before being written off</v>
      </c>
      <c r="S128" t="str">
        <f t="shared" si="19"/>
        <v>No</v>
      </c>
      <c r="T128" s="53">
        <f t="shared" si="27"/>
        <v>5.8903530961312844E-2</v>
      </c>
    </row>
    <row r="129" spans="1:20" x14ac:dyDescent="0.25">
      <c r="A129" t="s">
        <v>52</v>
      </c>
      <c r="B129" t="s">
        <v>47</v>
      </c>
      <c r="C129" t="s">
        <v>53</v>
      </c>
      <c r="D129">
        <v>87.2</v>
      </c>
      <c r="E129">
        <f t="shared" si="23"/>
        <v>0</v>
      </c>
      <c r="F129">
        <f t="shared" si="24"/>
        <v>0</v>
      </c>
      <c r="G129">
        <f t="shared" si="25"/>
        <v>1</v>
      </c>
      <c r="H129">
        <f t="shared" si="26"/>
        <v>0</v>
      </c>
      <c r="I129" t="s">
        <v>36</v>
      </c>
      <c r="J129" s="1">
        <v>23000</v>
      </c>
      <c r="K129" s="2">
        <v>28100</v>
      </c>
      <c r="L129" s="2">
        <v>30300</v>
      </c>
      <c r="M129" s="2"/>
      <c r="N129" s="7">
        <v>0.09</v>
      </c>
      <c r="O129">
        <f>VLOOKUP(C129,'GDHI data'!$A:$E,5,0)</f>
        <v>92.2</v>
      </c>
      <c r="P129" s="1">
        <f t="shared" si="21"/>
        <v>12635.088</v>
      </c>
      <c r="Q129" s="7">
        <f t="shared" si="18"/>
        <v>1.4317291051833563</v>
      </c>
      <c r="R129" t="str">
        <f t="shared" si="22"/>
        <v>The loan will not be paid before being written off</v>
      </c>
      <c r="S129" t="str">
        <f t="shared" si="19"/>
        <v>No</v>
      </c>
      <c r="T129" s="53">
        <f t="shared" si="27"/>
        <v>7.1343399092237636E-2</v>
      </c>
    </row>
    <row r="130" spans="1:20" x14ac:dyDescent="0.25">
      <c r="A130" t="s">
        <v>74</v>
      </c>
      <c r="B130" t="s">
        <v>47</v>
      </c>
      <c r="C130" t="s">
        <v>75</v>
      </c>
      <c r="D130">
        <v>86.6</v>
      </c>
      <c r="E130">
        <f t="shared" ref="E130:E161" si="28">IF(B130="Psychology",1,0)</f>
        <v>0</v>
      </c>
      <c r="F130">
        <f t="shared" ref="F130:F161" si="29">IF(B130="Computing",1,0)</f>
        <v>0</v>
      </c>
      <c r="G130">
        <f t="shared" ref="G130:G161" si="30">IF(B130="Biosciences",1,0)</f>
        <v>1</v>
      </c>
      <c r="H130">
        <f t="shared" ref="H130:H161" si="31">IF(B130="Creative arts and design",1,0)</f>
        <v>0</v>
      </c>
      <c r="I130" t="s">
        <v>36</v>
      </c>
      <c r="J130" s="1">
        <v>21200</v>
      </c>
      <c r="K130" s="2">
        <v>25400</v>
      </c>
      <c r="L130" s="2">
        <v>29600</v>
      </c>
      <c r="M130" s="2"/>
      <c r="N130" s="7">
        <v>0.09</v>
      </c>
      <c r="O130">
        <f>VLOOKUP(C130,'GDHI data'!$A:$E,5,0)</f>
        <v>87.2</v>
      </c>
      <c r="P130" s="1">
        <f t="shared" si="21"/>
        <v>11949.888000000001</v>
      </c>
      <c r="Q130" s="7">
        <f t="shared" ref="Q130:Q193" si="32">((J130*2+K130*2+L130))/((29370+P130*5))</f>
        <v>1.3779260731440861</v>
      </c>
      <c r="R130" t="str">
        <f t="shared" si="22"/>
        <v>The loan will not be paid before being written off</v>
      </c>
      <c r="S130" t="str">
        <f t="shared" ref="S130:S193" si="33">IF(MAX(0,(L130*(1.035^5)-29385)*0.09)&gt;53000*0.065,"Yes","No")</f>
        <v>No</v>
      </c>
      <c r="T130" s="53">
        <f t="shared" ref="T130:T161" si="34">(L130/J130)^(1/4)-1</f>
        <v>8.7023573778890917E-2</v>
      </c>
    </row>
    <row r="131" spans="1:20" x14ac:dyDescent="0.25">
      <c r="A131" t="s">
        <v>94</v>
      </c>
      <c r="B131" t="s">
        <v>47</v>
      </c>
      <c r="C131" t="s">
        <v>61</v>
      </c>
      <c r="D131">
        <v>84.9</v>
      </c>
      <c r="E131">
        <f t="shared" si="28"/>
        <v>0</v>
      </c>
      <c r="F131">
        <f t="shared" si="29"/>
        <v>0</v>
      </c>
      <c r="G131">
        <f t="shared" si="30"/>
        <v>1</v>
      </c>
      <c r="H131">
        <f t="shared" si="31"/>
        <v>0</v>
      </c>
      <c r="I131" t="s">
        <v>36</v>
      </c>
      <c r="J131" s="1">
        <v>32400</v>
      </c>
      <c r="K131" s="2">
        <v>34100</v>
      </c>
      <c r="L131" s="2">
        <v>39600</v>
      </c>
      <c r="M131" s="2"/>
      <c r="N131" s="7">
        <v>0.09</v>
      </c>
      <c r="O131">
        <f>VLOOKUP(C131,'GDHI data'!$A:$E,5,0)</f>
        <v>100.1</v>
      </c>
      <c r="P131" s="1">
        <f t="shared" ref="P131:P194" si="35">13704 * (O131/100)</f>
        <v>13717.703999999998</v>
      </c>
      <c r="Q131" s="7">
        <f t="shared" si="32"/>
        <v>1.7619702706819174</v>
      </c>
      <c r="R131" t="str">
        <f t="shared" ref="R131:R194" si="36">IFERROR(IF(53000/MAX(0,(L131-29385)*0.09)&gt;30,"The loan will not be paid before being written off",ROUND(53000/MAX(0,(L131-29385)*0.09),1)),"Earnings are below the threshold")</f>
        <v>The loan will not be paid before being written off</v>
      </c>
      <c r="S131" t="str">
        <f t="shared" si="33"/>
        <v>No</v>
      </c>
      <c r="T131" s="53">
        <f t="shared" si="34"/>
        <v>5.1447381843301443E-2</v>
      </c>
    </row>
    <row r="132" spans="1:20" x14ac:dyDescent="0.25">
      <c r="A132" t="s">
        <v>40</v>
      </c>
      <c r="B132" t="s">
        <v>47</v>
      </c>
      <c r="C132" t="s">
        <v>41</v>
      </c>
      <c r="D132">
        <v>83.6</v>
      </c>
      <c r="E132">
        <f t="shared" si="28"/>
        <v>0</v>
      </c>
      <c r="F132">
        <f t="shared" si="29"/>
        <v>0</v>
      </c>
      <c r="G132">
        <f t="shared" si="30"/>
        <v>1</v>
      </c>
      <c r="H132">
        <f t="shared" si="31"/>
        <v>0</v>
      </c>
      <c r="I132" t="s">
        <v>36</v>
      </c>
      <c r="J132" s="1">
        <v>27700</v>
      </c>
      <c r="K132" s="2">
        <v>37200</v>
      </c>
      <c r="L132" s="2">
        <v>43100</v>
      </c>
      <c r="M132" s="2"/>
      <c r="N132" s="7">
        <v>0.09</v>
      </c>
      <c r="O132">
        <f>VLOOKUP(C132,'GDHI data'!$A:$E,5,0)</f>
        <v>142.4</v>
      </c>
      <c r="P132" s="1">
        <f t="shared" si="35"/>
        <v>19514.496000000003</v>
      </c>
      <c r="Q132" s="7">
        <f t="shared" si="32"/>
        <v>1.3620342063586592</v>
      </c>
      <c r="R132" t="str">
        <f t="shared" si="36"/>
        <v>The loan will not be paid before being written off</v>
      </c>
      <c r="S132" t="str">
        <f t="shared" si="33"/>
        <v>No</v>
      </c>
      <c r="T132" s="53">
        <f t="shared" si="34"/>
        <v>0.11686164119112119</v>
      </c>
    </row>
    <row r="133" spans="1:20" x14ac:dyDescent="0.25">
      <c r="A133" t="s">
        <v>98</v>
      </c>
      <c r="B133" t="s">
        <v>47</v>
      </c>
      <c r="C133" t="s">
        <v>61</v>
      </c>
      <c r="D133">
        <v>83.5</v>
      </c>
      <c r="E133">
        <f t="shared" si="28"/>
        <v>0</v>
      </c>
      <c r="F133">
        <f t="shared" si="29"/>
        <v>0</v>
      </c>
      <c r="G133">
        <f t="shared" si="30"/>
        <v>1</v>
      </c>
      <c r="H133">
        <f t="shared" si="31"/>
        <v>0</v>
      </c>
      <c r="I133" t="s">
        <v>36</v>
      </c>
      <c r="J133" s="1">
        <v>21500</v>
      </c>
      <c r="K133" s="2">
        <v>26300</v>
      </c>
      <c r="L133" s="2">
        <v>30700</v>
      </c>
      <c r="M133" s="2"/>
      <c r="N133" s="7">
        <v>0.09</v>
      </c>
      <c r="O133">
        <f>VLOOKUP(C133,'GDHI data'!$A:$E,5,0)</f>
        <v>100.1</v>
      </c>
      <c r="P133" s="1">
        <f t="shared" si="35"/>
        <v>13717.703999999998</v>
      </c>
      <c r="Q133" s="7">
        <f t="shared" si="32"/>
        <v>1.2893212351513683</v>
      </c>
      <c r="R133" t="str">
        <f t="shared" si="36"/>
        <v>The loan will not be paid before being written off</v>
      </c>
      <c r="S133" t="str">
        <f t="shared" si="33"/>
        <v>No</v>
      </c>
      <c r="T133" s="53">
        <f t="shared" si="34"/>
        <v>9.3137967899854068E-2</v>
      </c>
    </row>
    <row r="134" spans="1:20" x14ac:dyDescent="0.25">
      <c r="A134" t="s">
        <v>137</v>
      </c>
      <c r="B134" t="s">
        <v>47</v>
      </c>
      <c r="C134" t="s">
        <v>43</v>
      </c>
      <c r="D134">
        <v>83.1</v>
      </c>
      <c r="E134">
        <f t="shared" si="28"/>
        <v>0</v>
      </c>
      <c r="F134">
        <f t="shared" si="29"/>
        <v>0</v>
      </c>
      <c r="G134">
        <f t="shared" si="30"/>
        <v>1</v>
      </c>
      <c r="H134">
        <f t="shared" si="31"/>
        <v>0</v>
      </c>
      <c r="I134" t="s">
        <v>36</v>
      </c>
      <c r="J134" s="1">
        <v>21500</v>
      </c>
      <c r="K134" s="2">
        <v>25600</v>
      </c>
      <c r="L134" s="2">
        <v>29700</v>
      </c>
      <c r="M134" s="2"/>
      <c r="N134" s="7">
        <v>0.09</v>
      </c>
      <c r="O134">
        <f>VLOOKUP(C134,'GDHI data'!$A:$E,5,0)</f>
        <v>113.5</v>
      </c>
      <c r="P134" s="1">
        <f t="shared" si="35"/>
        <v>15554.04</v>
      </c>
      <c r="Q134" s="7">
        <f t="shared" si="32"/>
        <v>1.1564286794312497</v>
      </c>
      <c r="R134" t="str">
        <f t="shared" si="36"/>
        <v>The loan will not be paid before being written off</v>
      </c>
      <c r="S134" t="str">
        <f t="shared" si="33"/>
        <v>No</v>
      </c>
      <c r="T134" s="53">
        <f t="shared" si="34"/>
        <v>8.4125344368324084E-2</v>
      </c>
    </row>
    <row r="135" spans="1:20" x14ac:dyDescent="0.25">
      <c r="A135" t="s">
        <v>95</v>
      </c>
      <c r="B135" t="s">
        <v>47</v>
      </c>
      <c r="C135" t="s">
        <v>96</v>
      </c>
      <c r="D135">
        <v>80.8</v>
      </c>
      <c r="E135">
        <f t="shared" si="28"/>
        <v>0</v>
      </c>
      <c r="F135">
        <f t="shared" si="29"/>
        <v>0</v>
      </c>
      <c r="G135">
        <f t="shared" si="30"/>
        <v>1</v>
      </c>
      <c r="H135">
        <f t="shared" si="31"/>
        <v>0</v>
      </c>
      <c r="I135" t="s">
        <v>36</v>
      </c>
      <c r="J135" s="1">
        <v>23000</v>
      </c>
      <c r="K135" s="2">
        <v>23000</v>
      </c>
      <c r="L135" s="2">
        <v>23000</v>
      </c>
      <c r="M135" s="2"/>
      <c r="N135" s="7">
        <v>0.09</v>
      </c>
      <c r="O135">
        <f>VLOOKUP(C135,'GDHI data'!$A:$E,5,0)</f>
        <v>82.2</v>
      </c>
      <c r="P135" s="1">
        <f t="shared" si="35"/>
        <v>11264.688</v>
      </c>
      <c r="Q135" s="7">
        <f t="shared" si="32"/>
        <v>1.3419930393738424</v>
      </c>
      <c r="R135" t="str">
        <f t="shared" si="36"/>
        <v>Earnings are below the threshold</v>
      </c>
      <c r="S135" t="str">
        <f t="shared" si="33"/>
        <v>No</v>
      </c>
      <c r="T135" s="53">
        <f t="shared" si="34"/>
        <v>0</v>
      </c>
    </row>
    <row r="136" spans="1:20" x14ac:dyDescent="0.25">
      <c r="A136" t="s">
        <v>67</v>
      </c>
      <c r="B136" t="s">
        <v>47</v>
      </c>
      <c r="C136" t="s">
        <v>61</v>
      </c>
      <c r="D136">
        <v>80.3</v>
      </c>
      <c r="E136">
        <f t="shared" si="28"/>
        <v>0</v>
      </c>
      <c r="F136">
        <f t="shared" si="29"/>
        <v>0</v>
      </c>
      <c r="G136">
        <f t="shared" si="30"/>
        <v>1</v>
      </c>
      <c r="H136">
        <f t="shared" si="31"/>
        <v>0</v>
      </c>
      <c r="I136" t="s">
        <v>36</v>
      </c>
      <c r="J136" s="1">
        <v>26100</v>
      </c>
      <c r="K136" s="2">
        <v>29600</v>
      </c>
      <c r="L136" s="2">
        <v>40200</v>
      </c>
      <c r="M136" s="2"/>
      <c r="N136" s="7">
        <v>0.09</v>
      </c>
      <c r="O136">
        <f>VLOOKUP(C136,'GDHI data'!$A:$E,5,0)</f>
        <v>100.1</v>
      </c>
      <c r="P136" s="1">
        <f t="shared" si="35"/>
        <v>13717.703999999998</v>
      </c>
      <c r="Q136" s="7">
        <f t="shared" si="32"/>
        <v>1.5475938182814524</v>
      </c>
      <c r="R136" t="str">
        <f t="shared" si="36"/>
        <v>The loan will not be paid before being written off</v>
      </c>
      <c r="S136" t="str">
        <f t="shared" si="33"/>
        <v>No</v>
      </c>
      <c r="T136" s="53">
        <f t="shared" si="34"/>
        <v>0.11402871797451053</v>
      </c>
    </row>
    <row r="137" spans="1:20" x14ac:dyDescent="0.25">
      <c r="A137" t="s">
        <v>5</v>
      </c>
      <c r="B137" t="s">
        <v>47</v>
      </c>
      <c r="C137" t="s">
        <v>41</v>
      </c>
      <c r="D137">
        <v>80.3</v>
      </c>
      <c r="E137">
        <f t="shared" si="28"/>
        <v>0</v>
      </c>
      <c r="F137">
        <f t="shared" si="29"/>
        <v>0</v>
      </c>
      <c r="G137">
        <f t="shared" si="30"/>
        <v>1</v>
      </c>
      <c r="H137">
        <f t="shared" si="31"/>
        <v>0</v>
      </c>
      <c r="I137" t="s">
        <v>36</v>
      </c>
      <c r="J137" s="1">
        <v>29600</v>
      </c>
      <c r="K137" s="2">
        <v>37400</v>
      </c>
      <c r="L137" s="2">
        <v>46000</v>
      </c>
      <c r="M137" s="2"/>
      <c r="N137" s="7">
        <v>0.09</v>
      </c>
      <c r="O137">
        <f>VLOOKUP(C137,'GDHI data'!$A:$E,5,0)</f>
        <v>142.4</v>
      </c>
      <c r="P137" s="1">
        <f t="shared" si="35"/>
        <v>19514.496000000003</v>
      </c>
      <c r="Q137" s="7">
        <f t="shared" si="32"/>
        <v>1.4179650499974474</v>
      </c>
      <c r="R137" t="str">
        <f t="shared" si="36"/>
        <v>The loan will not be paid before being written off</v>
      </c>
      <c r="S137" t="str">
        <f t="shared" si="33"/>
        <v>No</v>
      </c>
      <c r="T137" s="53">
        <f t="shared" si="34"/>
        <v>0.11652005976817836</v>
      </c>
    </row>
    <row r="138" spans="1:20" x14ac:dyDescent="0.25">
      <c r="A138" t="s">
        <v>138</v>
      </c>
      <c r="B138" t="s">
        <v>47</v>
      </c>
      <c r="C138" t="s">
        <v>65</v>
      </c>
      <c r="D138">
        <v>79.599999999999994</v>
      </c>
      <c r="E138">
        <f t="shared" si="28"/>
        <v>0</v>
      </c>
      <c r="F138">
        <f t="shared" si="29"/>
        <v>0</v>
      </c>
      <c r="G138">
        <f t="shared" si="30"/>
        <v>1</v>
      </c>
      <c r="H138">
        <f t="shared" si="31"/>
        <v>0</v>
      </c>
      <c r="I138" t="s">
        <v>36</v>
      </c>
      <c r="J138" s="1">
        <v>23000</v>
      </c>
      <c r="K138" s="2">
        <v>27700</v>
      </c>
      <c r="L138" s="2">
        <v>33900</v>
      </c>
      <c r="M138" s="2"/>
      <c r="N138" s="7">
        <v>0.09</v>
      </c>
      <c r="O138">
        <f>VLOOKUP(C138,'GDHI data'!$A:$E,5,0)</f>
        <v>86.7</v>
      </c>
      <c r="P138" s="1">
        <f t="shared" si="35"/>
        <v>11881.368</v>
      </c>
      <c r="Q138" s="7">
        <f t="shared" si="32"/>
        <v>1.5240461363571851</v>
      </c>
      <c r="R138" t="str">
        <f t="shared" si="36"/>
        <v>The loan will not be paid before being written off</v>
      </c>
      <c r="S138" t="str">
        <f t="shared" si="33"/>
        <v>No</v>
      </c>
      <c r="T138" s="53">
        <f t="shared" si="34"/>
        <v>0.10183855657663421</v>
      </c>
    </row>
    <row r="139" spans="1:20" x14ac:dyDescent="0.25">
      <c r="A139" t="s">
        <v>119</v>
      </c>
      <c r="B139" t="s">
        <v>47</v>
      </c>
      <c r="C139" t="s">
        <v>53</v>
      </c>
      <c r="D139">
        <v>79</v>
      </c>
      <c r="E139">
        <f t="shared" si="28"/>
        <v>0</v>
      </c>
      <c r="F139">
        <f t="shared" si="29"/>
        <v>0</v>
      </c>
      <c r="G139">
        <f t="shared" si="30"/>
        <v>1</v>
      </c>
      <c r="H139">
        <f t="shared" si="31"/>
        <v>0</v>
      </c>
      <c r="I139" t="s">
        <v>36</v>
      </c>
      <c r="J139" s="1">
        <v>23000</v>
      </c>
      <c r="K139" s="2">
        <v>29400</v>
      </c>
      <c r="L139" s="2">
        <v>33200</v>
      </c>
      <c r="M139" s="2"/>
      <c r="N139" s="7">
        <v>0.09</v>
      </c>
      <c r="O139">
        <f>VLOOKUP(C139,'GDHI data'!$A:$E,5,0)</f>
        <v>92.2</v>
      </c>
      <c r="P139" s="1">
        <f t="shared" si="35"/>
        <v>12635.088</v>
      </c>
      <c r="Q139" s="7">
        <f t="shared" si="32"/>
        <v>1.4911593699268164</v>
      </c>
      <c r="R139" t="str">
        <f t="shared" si="36"/>
        <v>The loan will not be paid before being written off</v>
      </c>
      <c r="S139" t="str">
        <f t="shared" si="33"/>
        <v>No</v>
      </c>
      <c r="T139" s="53">
        <f t="shared" si="34"/>
        <v>9.6106017341118566E-2</v>
      </c>
    </row>
    <row r="140" spans="1:20" x14ac:dyDescent="0.25">
      <c r="A140" t="s">
        <v>57</v>
      </c>
      <c r="B140" t="s">
        <v>47</v>
      </c>
      <c r="C140" t="s">
        <v>58</v>
      </c>
      <c r="D140">
        <v>78.599999999999994</v>
      </c>
      <c r="E140">
        <f t="shared" si="28"/>
        <v>0</v>
      </c>
      <c r="F140">
        <f t="shared" si="29"/>
        <v>0</v>
      </c>
      <c r="G140">
        <f t="shared" si="30"/>
        <v>1</v>
      </c>
      <c r="H140">
        <f t="shared" si="31"/>
        <v>0</v>
      </c>
      <c r="I140" t="s">
        <v>36</v>
      </c>
      <c r="J140" s="1">
        <v>27700</v>
      </c>
      <c r="K140" s="2">
        <v>31400</v>
      </c>
      <c r="L140" s="2">
        <v>41200</v>
      </c>
      <c r="M140" s="2"/>
      <c r="N140" s="7">
        <v>0.09</v>
      </c>
      <c r="O140">
        <f>VLOOKUP(C140,'GDHI data'!$A:$E,5,0)</f>
        <v>85.1</v>
      </c>
      <c r="P140" s="1">
        <f t="shared" si="35"/>
        <v>11662.103999999999</v>
      </c>
      <c r="Q140" s="7">
        <f t="shared" si="32"/>
        <v>1.8179636708358939</v>
      </c>
      <c r="R140" t="str">
        <f t="shared" si="36"/>
        <v>The loan will not be paid before being written off</v>
      </c>
      <c r="S140" t="str">
        <f t="shared" si="33"/>
        <v>No</v>
      </c>
      <c r="T140" s="53">
        <f t="shared" si="34"/>
        <v>0.10434396385276345</v>
      </c>
    </row>
    <row r="141" spans="1:20" x14ac:dyDescent="0.25">
      <c r="A141" t="s">
        <v>121</v>
      </c>
      <c r="B141" t="s">
        <v>47</v>
      </c>
      <c r="C141" t="s">
        <v>58</v>
      </c>
      <c r="D141">
        <v>77.5</v>
      </c>
      <c r="E141">
        <f t="shared" si="28"/>
        <v>0</v>
      </c>
      <c r="F141">
        <f t="shared" si="29"/>
        <v>0</v>
      </c>
      <c r="G141">
        <f t="shared" si="30"/>
        <v>1</v>
      </c>
      <c r="H141">
        <f t="shared" si="31"/>
        <v>0</v>
      </c>
      <c r="I141" t="s">
        <v>36</v>
      </c>
      <c r="J141" s="1">
        <v>22600</v>
      </c>
      <c r="K141" s="2">
        <v>30700</v>
      </c>
      <c r="L141" s="2">
        <v>36100</v>
      </c>
      <c r="M141" s="2"/>
      <c r="N141" s="7">
        <v>0.09</v>
      </c>
      <c r="O141">
        <f>VLOOKUP(C141,'GDHI data'!$A:$E,5,0)</f>
        <v>85.1</v>
      </c>
      <c r="P141" s="1">
        <f t="shared" si="35"/>
        <v>11662.103999999999</v>
      </c>
      <c r="Q141" s="7">
        <f t="shared" si="32"/>
        <v>1.6274994719465625</v>
      </c>
      <c r="R141" t="str">
        <f t="shared" si="36"/>
        <v>The loan will not be paid before being written off</v>
      </c>
      <c r="S141" t="str">
        <f t="shared" si="33"/>
        <v>No</v>
      </c>
      <c r="T141" s="53">
        <f t="shared" si="34"/>
        <v>0.12421581555842942</v>
      </c>
    </row>
    <row r="142" spans="1:20" x14ac:dyDescent="0.25">
      <c r="A142" t="s">
        <v>139</v>
      </c>
      <c r="B142" t="s">
        <v>47</v>
      </c>
      <c r="C142" t="s">
        <v>58</v>
      </c>
      <c r="D142">
        <v>55.7</v>
      </c>
      <c r="E142">
        <f t="shared" si="28"/>
        <v>0</v>
      </c>
      <c r="F142">
        <f t="shared" si="29"/>
        <v>0</v>
      </c>
      <c r="G142">
        <f t="shared" si="30"/>
        <v>1</v>
      </c>
      <c r="H142">
        <f t="shared" si="31"/>
        <v>0</v>
      </c>
      <c r="I142" t="s">
        <v>72</v>
      </c>
      <c r="J142" s="1">
        <v>21500</v>
      </c>
      <c r="K142" s="2">
        <v>26600</v>
      </c>
      <c r="L142" s="2">
        <v>30700</v>
      </c>
      <c r="M142" s="2"/>
      <c r="N142" s="7">
        <v>0.09</v>
      </c>
      <c r="O142">
        <f>VLOOKUP(C142,'GDHI data'!$A:$E,5,0)</f>
        <v>85.1</v>
      </c>
      <c r="P142" s="1">
        <f t="shared" si="35"/>
        <v>11662.103999999999</v>
      </c>
      <c r="Q142" s="7">
        <f t="shared" si="32"/>
        <v>1.4472998107219257</v>
      </c>
      <c r="R142" t="str">
        <f t="shared" si="36"/>
        <v>The loan will not be paid before being written off</v>
      </c>
      <c r="S142" t="str">
        <f t="shared" si="33"/>
        <v>No</v>
      </c>
      <c r="T142" s="53">
        <f t="shared" si="34"/>
        <v>9.3137967899854068E-2</v>
      </c>
    </row>
    <row r="143" spans="1:20" x14ac:dyDescent="0.25">
      <c r="A143" t="s">
        <v>140</v>
      </c>
      <c r="B143" t="s">
        <v>47</v>
      </c>
      <c r="C143" t="s">
        <v>58</v>
      </c>
      <c r="D143">
        <v>55.7</v>
      </c>
      <c r="E143">
        <f t="shared" si="28"/>
        <v>0</v>
      </c>
      <c r="F143">
        <f t="shared" si="29"/>
        <v>0</v>
      </c>
      <c r="G143">
        <f t="shared" si="30"/>
        <v>1</v>
      </c>
      <c r="H143">
        <f t="shared" si="31"/>
        <v>0</v>
      </c>
      <c r="I143" t="s">
        <v>72</v>
      </c>
      <c r="J143" s="1">
        <v>20400</v>
      </c>
      <c r="K143" s="2">
        <v>23000</v>
      </c>
      <c r="L143" s="2">
        <v>25900</v>
      </c>
      <c r="M143" s="2"/>
      <c r="N143" s="7">
        <v>0.09</v>
      </c>
      <c r="O143">
        <f>VLOOKUP(C143,'GDHI data'!$A:$E,5,0)</f>
        <v>85.1</v>
      </c>
      <c r="P143" s="1">
        <f t="shared" si="35"/>
        <v>11662.103999999999</v>
      </c>
      <c r="Q143" s="7">
        <f t="shared" si="32"/>
        <v>1.2853482164567456</v>
      </c>
      <c r="R143" t="str">
        <f t="shared" si="36"/>
        <v>Earnings are below the threshold</v>
      </c>
      <c r="S143" t="str">
        <f t="shared" si="33"/>
        <v>No</v>
      </c>
      <c r="T143" s="53">
        <f t="shared" si="34"/>
        <v>6.1493646732032836E-2</v>
      </c>
    </row>
    <row r="144" spans="1:20" x14ac:dyDescent="0.25">
      <c r="A144" t="s">
        <v>141</v>
      </c>
      <c r="B144" t="s">
        <v>47</v>
      </c>
      <c r="C144" t="s">
        <v>65</v>
      </c>
      <c r="D144">
        <v>55.6</v>
      </c>
      <c r="E144">
        <f t="shared" si="28"/>
        <v>0</v>
      </c>
      <c r="F144">
        <f t="shared" si="29"/>
        <v>0</v>
      </c>
      <c r="G144">
        <f t="shared" si="30"/>
        <v>1</v>
      </c>
      <c r="H144">
        <f t="shared" si="31"/>
        <v>0</v>
      </c>
      <c r="I144" t="s">
        <v>72</v>
      </c>
      <c r="J144" s="1">
        <v>20800</v>
      </c>
      <c r="K144" s="2">
        <v>24500</v>
      </c>
      <c r="L144" s="2">
        <v>29600</v>
      </c>
      <c r="M144" s="2"/>
      <c r="N144" s="7">
        <v>0.09</v>
      </c>
      <c r="O144">
        <f>VLOOKUP(C144,'GDHI data'!$A:$E,5,0)</f>
        <v>86.7</v>
      </c>
      <c r="P144" s="1">
        <f t="shared" si="35"/>
        <v>11881.368</v>
      </c>
      <c r="Q144" s="7">
        <f t="shared" si="32"/>
        <v>1.3539567301561986</v>
      </c>
      <c r="R144" t="str">
        <f t="shared" si="36"/>
        <v>The loan will not be paid before being written off</v>
      </c>
      <c r="S144" t="str">
        <f t="shared" si="33"/>
        <v>No</v>
      </c>
      <c r="T144" s="53">
        <f t="shared" si="34"/>
        <v>9.2212377885110719E-2</v>
      </c>
    </row>
    <row r="145" spans="1:20" x14ac:dyDescent="0.25">
      <c r="A145" t="s">
        <v>111</v>
      </c>
      <c r="B145" t="s">
        <v>47</v>
      </c>
      <c r="C145" t="s">
        <v>41</v>
      </c>
      <c r="D145">
        <v>55.4</v>
      </c>
      <c r="E145">
        <f t="shared" si="28"/>
        <v>0</v>
      </c>
      <c r="F145">
        <f t="shared" si="29"/>
        <v>0</v>
      </c>
      <c r="G145">
        <f t="shared" si="30"/>
        <v>1</v>
      </c>
      <c r="H145">
        <f t="shared" si="31"/>
        <v>0</v>
      </c>
      <c r="I145" t="s">
        <v>72</v>
      </c>
      <c r="J145" s="1">
        <v>24800</v>
      </c>
      <c r="K145" s="2">
        <v>25900</v>
      </c>
      <c r="L145" s="2">
        <v>30300</v>
      </c>
      <c r="M145" s="2"/>
      <c r="N145" s="7">
        <v>0.09</v>
      </c>
      <c r="O145">
        <f>VLOOKUP(C145,'GDHI data'!$A:$E,5,0)</f>
        <v>142.4</v>
      </c>
      <c r="P145" s="1">
        <f t="shared" si="35"/>
        <v>19514.496000000003</v>
      </c>
      <c r="Q145" s="7">
        <f t="shared" si="32"/>
        <v>1.0374777615814659</v>
      </c>
      <c r="R145" t="str">
        <f t="shared" si="36"/>
        <v>The loan will not be paid before being written off</v>
      </c>
      <c r="S145" t="str">
        <f t="shared" si="33"/>
        <v>No</v>
      </c>
      <c r="T145" s="53">
        <f t="shared" si="34"/>
        <v>5.1351011613441688E-2</v>
      </c>
    </row>
    <row r="146" spans="1:20" x14ac:dyDescent="0.25">
      <c r="A146" t="s">
        <v>142</v>
      </c>
      <c r="B146" t="s">
        <v>47</v>
      </c>
      <c r="C146" t="s">
        <v>65</v>
      </c>
      <c r="D146">
        <v>54.3</v>
      </c>
      <c r="E146">
        <f t="shared" si="28"/>
        <v>0</v>
      </c>
      <c r="F146">
        <f t="shared" si="29"/>
        <v>0</v>
      </c>
      <c r="G146">
        <f t="shared" si="30"/>
        <v>1</v>
      </c>
      <c r="H146">
        <f t="shared" si="31"/>
        <v>0</v>
      </c>
      <c r="I146" t="s">
        <v>72</v>
      </c>
      <c r="J146" s="1">
        <v>21200</v>
      </c>
      <c r="K146" s="2">
        <v>24100</v>
      </c>
      <c r="L146" s="2">
        <v>26600</v>
      </c>
      <c r="M146" s="2"/>
      <c r="N146" s="7">
        <v>0.09</v>
      </c>
      <c r="O146">
        <f>VLOOKUP(C146,'GDHI data'!$A:$E,5,0)</f>
        <v>86.7</v>
      </c>
      <c r="P146" s="1">
        <f t="shared" si="35"/>
        <v>11881.368</v>
      </c>
      <c r="Q146" s="7">
        <f t="shared" si="32"/>
        <v>1.3201641328977243</v>
      </c>
      <c r="R146" t="str">
        <f t="shared" si="36"/>
        <v>Earnings are below the threshold</v>
      </c>
      <c r="S146" t="str">
        <f t="shared" si="33"/>
        <v>No</v>
      </c>
      <c r="T146" s="53">
        <f t="shared" si="34"/>
        <v>5.8367375014647394E-2</v>
      </c>
    </row>
    <row r="147" spans="1:20" x14ac:dyDescent="0.25">
      <c r="A147" t="s">
        <v>143</v>
      </c>
      <c r="B147" t="s">
        <v>47</v>
      </c>
      <c r="C147" t="s">
        <v>49</v>
      </c>
      <c r="D147">
        <v>51.7</v>
      </c>
      <c r="E147">
        <f t="shared" si="28"/>
        <v>0</v>
      </c>
      <c r="F147">
        <f t="shared" si="29"/>
        <v>0</v>
      </c>
      <c r="G147">
        <f t="shared" si="30"/>
        <v>1</v>
      </c>
      <c r="H147">
        <f t="shared" si="31"/>
        <v>0</v>
      </c>
      <c r="I147" t="s">
        <v>72</v>
      </c>
      <c r="J147" s="1">
        <v>23000</v>
      </c>
      <c r="K147" s="2">
        <v>27200</v>
      </c>
      <c r="L147" s="2">
        <v>29900</v>
      </c>
      <c r="M147" s="2"/>
      <c r="N147" s="7">
        <v>0.09</v>
      </c>
      <c r="O147">
        <f>VLOOKUP(C147,'GDHI data'!$A:$E,5,0)</f>
        <v>80.400000000000006</v>
      </c>
      <c r="P147" s="1">
        <f t="shared" si="35"/>
        <v>11018.016000000001</v>
      </c>
      <c r="Q147" s="7">
        <f t="shared" si="32"/>
        <v>1.5427406651757845</v>
      </c>
      <c r="R147" t="str">
        <f t="shared" si="36"/>
        <v>The loan will not be paid before being written off</v>
      </c>
      <c r="S147" t="str">
        <f t="shared" si="33"/>
        <v>No</v>
      </c>
      <c r="T147" s="53">
        <f t="shared" si="34"/>
        <v>6.7789972372440888E-2</v>
      </c>
    </row>
    <row r="148" spans="1:20" x14ac:dyDescent="0.25">
      <c r="A148" t="s">
        <v>81</v>
      </c>
      <c r="B148" t="s">
        <v>47</v>
      </c>
      <c r="C148" t="s">
        <v>41</v>
      </c>
      <c r="D148">
        <v>51.6</v>
      </c>
      <c r="E148">
        <f t="shared" si="28"/>
        <v>0</v>
      </c>
      <c r="F148">
        <f t="shared" si="29"/>
        <v>0</v>
      </c>
      <c r="G148">
        <f t="shared" si="30"/>
        <v>1</v>
      </c>
      <c r="H148">
        <f t="shared" si="31"/>
        <v>0</v>
      </c>
      <c r="I148" t="s">
        <v>72</v>
      </c>
      <c r="J148" s="1">
        <v>24500</v>
      </c>
      <c r="K148" s="2">
        <v>28500</v>
      </c>
      <c r="L148" s="2">
        <v>40000</v>
      </c>
      <c r="M148" s="2"/>
      <c r="N148" s="7">
        <v>0.09</v>
      </c>
      <c r="O148">
        <f>VLOOKUP(C148,'GDHI data'!$A:$E,5,0)</f>
        <v>142.4</v>
      </c>
      <c r="P148" s="1">
        <f t="shared" si="35"/>
        <v>19514.496000000003</v>
      </c>
      <c r="Q148" s="7">
        <f t="shared" si="32"/>
        <v>1.1501272072201518</v>
      </c>
      <c r="R148" t="str">
        <f t="shared" si="36"/>
        <v>The loan will not be paid before being written off</v>
      </c>
      <c r="S148" t="str">
        <f t="shared" si="33"/>
        <v>No</v>
      </c>
      <c r="T148" s="53">
        <f t="shared" si="34"/>
        <v>0.1303774281185377</v>
      </c>
    </row>
    <row r="149" spans="1:20" x14ac:dyDescent="0.25">
      <c r="A149" t="s">
        <v>87</v>
      </c>
      <c r="B149" t="s">
        <v>47</v>
      </c>
      <c r="C149" t="s">
        <v>55</v>
      </c>
      <c r="D149">
        <v>51.1</v>
      </c>
      <c r="E149">
        <f t="shared" si="28"/>
        <v>0</v>
      </c>
      <c r="F149">
        <f t="shared" si="29"/>
        <v>0</v>
      </c>
      <c r="G149">
        <f t="shared" si="30"/>
        <v>1</v>
      </c>
      <c r="H149">
        <f t="shared" si="31"/>
        <v>0</v>
      </c>
      <c r="I149" t="s">
        <v>72</v>
      </c>
      <c r="J149" s="1">
        <v>22300</v>
      </c>
      <c r="K149" s="2">
        <v>24500</v>
      </c>
      <c r="L149" s="2">
        <v>29000</v>
      </c>
      <c r="M149" s="2"/>
      <c r="N149" s="7">
        <v>0.09</v>
      </c>
      <c r="O149">
        <f>VLOOKUP(C149,'GDHI data'!$A:$E,5,0)</f>
        <v>84.7</v>
      </c>
      <c r="P149" s="1">
        <f t="shared" si="35"/>
        <v>11607.288</v>
      </c>
      <c r="Q149" s="7">
        <f t="shared" si="32"/>
        <v>1.4026426428075551</v>
      </c>
      <c r="R149" t="str">
        <f t="shared" si="36"/>
        <v>Earnings are below the threshold</v>
      </c>
      <c r="S149" t="str">
        <f t="shared" si="33"/>
        <v>No</v>
      </c>
      <c r="T149" s="53">
        <f t="shared" si="34"/>
        <v>6.7882043075807585E-2</v>
      </c>
    </row>
    <row r="150" spans="1:20" x14ac:dyDescent="0.25">
      <c r="A150" t="s">
        <v>144</v>
      </c>
      <c r="B150" t="s">
        <v>47</v>
      </c>
      <c r="C150" t="s">
        <v>49</v>
      </c>
      <c r="D150">
        <v>50.6</v>
      </c>
      <c r="E150">
        <f t="shared" si="28"/>
        <v>0</v>
      </c>
      <c r="F150">
        <f t="shared" si="29"/>
        <v>0</v>
      </c>
      <c r="G150">
        <f t="shared" si="30"/>
        <v>1</v>
      </c>
      <c r="H150">
        <f t="shared" si="31"/>
        <v>0</v>
      </c>
      <c r="I150" t="s">
        <v>72</v>
      </c>
      <c r="J150" s="1">
        <v>21500</v>
      </c>
      <c r="K150" s="2">
        <v>25900</v>
      </c>
      <c r="L150" s="2">
        <v>29700</v>
      </c>
      <c r="M150" s="2"/>
      <c r="N150" s="7">
        <v>0.09</v>
      </c>
      <c r="O150">
        <f>VLOOKUP(C150,'GDHI data'!$A:$E,5,0)</f>
        <v>80.400000000000006</v>
      </c>
      <c r="P150" s="1">
        <f t="shared" si="35"/>
        <v>11018.016000000001</v>
      </c>
      <c r="Q150" s="7">
        <f t="shared" si="32"/>
        <v>1.474069169718996</v>
      </c>
      <c r="R150" t="str">
        <f t="shared" si="36"/>
        <v>The loan will not be paid before being written off</v>
      </c>
      <c r="S150" t="str">
        <f t="shared" si="33"/>
        <v>No</v>
      </c>
      <c r="T150" s="53">
        <f t="shared" si="34"/>
        <v>8.4125344368324084E-2</v>
      </c>
    </row>
    <row r="151" spans="1:20" x14ac:dyDescent="0.25">
      <c r="A151" t="s">
        <v>135</v>
      </c>
      <c r="B151" t="s">
        <v>47</v>
      </c>
      <c r="C151" t="s">
        <v>43</v>
      </c>
      <c r="D151">
        <v>50.4</v>
      </c>
      <c r="E151">
        <f t="shared" si="28"/>
        <v>0</v>
      </c>
      <c r="F151">
        <f t="shared" si="29"/>
        <v>0</v>
      </c>
      <c r="G151">
        <f t="shared" si="30"/>
        <v>1</v>
      </c>
      <c r="H151">
        <f t="shared" si="31"/>
        <v>0</v>
      </c>
      <c r="I151" t="s">
        <v>72</v>
      </c>
      <c r="J151" s="1">
        <v>22300</v>
      </c>
      <c r="K151" s="2">
        <v>25600</v>
      </c>
      <c r="L151" s="2">
        <v>27700</v>
      </c>
      <c r="M151" s="2"/>
      <c r="N151" s="7">
        <v>0.09</v>
      </c>
      <c r="O151">
        <f>VLOOKUP(C151,'GDHI data'!$A:$E,5,0)</f>
        <v>113.5</v>
      </c>
      <c r="P151" s="1">
        <f t="shared" si="35"/>
        <v>15554.04</v>
      </c>
      <c r="Q151" s="7">
        <f t="shared" si="32"/>
        <v>1.1526952535089536</v>
      </c>
      <c r="R151" t="str">
        <f t="shared" si="36"/>
        <v>Earnings are below the threshold</v>
      </c>
      <c r="S151" t="str">
        <f t="shared" si="33"/>
        <v>No</v>
      </c>
      <c r="T151" s="53">
        <f t="shared" si="34"/>
        <v>5.5707790744563335E-2</v>
      </c>
    </row>
    <row r="152" spans="1:20" x14ac:dyDescent="0.25">
      <c r="A152" t="s">
        <v>69</v>
      </c>
      <c r="B152" t="s">
        <v>47</v>
      </c>
      <c r="C152" t="s">
        <v>63</v>
      </c>
      <c r="D152">
        <v>49.6</v>
      </c>
      <c r="E152">
        <f t="shared" si="28"/>
        <v>0</v>
      </c>
      <c r="F152">
        <f t="shared" si="29"/>
        <v>0</v>
      </c>
      <c r="G152">
        <f t="shared" si="30"/>
        <v>1</v>
      </c>
      <c r="H152">
        <f t="shared" si="31"/>
        <v>0</v>
      </c>
      <c r="I152" t="s">
        <v>72</v>
      </c>
      <c r="J152" s="1">
        <v>20100</v>
      </c>
      <c r="K152" s="2">
        <v>24100</v>
      </c>
      <c r="L152" s="2">
        <v>26600</v>
      </c>
      <c r="M152" s="2"/>
      <c r="N152" s="7">
        <v>0.09</v>
      </c>
      <c r="O152">
        <f>VLOOKUP(C152,'GDHI data'!$A:$E,5,0)</f>
        <v>81.099999999999994</v>
      </c>
      <c r="P152" s="1">
        <f t="shared" si="35"/>
        <v>11113.944</v>
      </c>
      <c r="Q152" s="7">
        <f t="shared" si="32"/>
        <v>1.3539013314383423</v>
      </c>
      <c r="R152" t="str">
        <f t="shared" si="36"/>
        <v>Earnings are below the threshold</v>
      </c>
      <c r="S152" t="str">
        <f t="shared" si="33"/>
        <v>No</v>
      </c>
      <c r="T152" s="53">
        <f t="shared" si="34"/>
        <v>7.255950219229268E-2</v>
      </c>
    </row>
    <row r="153" spans="1:20" x14ac:dyDescent="0.25">
      <c r="A153" t="s">
        <v>145</v>
      </c>
      <c r="B153" t="s">
        <v>47</v>
      </c>
      <c r="C153" t="s">
        <v>58</v>
      </c>
      <c r="D153">
        <v>49.5</v>
      </c>
      <c r="E153">
        <f t="shared" si="28"/>
        <v>0</v>
      </c>
      <c r="F153">
        <f t="shared" si="29"/>
        <v>0</v>
      </c>
      <c r="G153">
        <f t="shared" si="30"/>
        <v>1</v>
      </c>
      <c r="H153">
        <f t="shared" si="31"/>
        <v>0</v>
      </c>
      <c r="I153" t="s">
        <v>72</v>
      </c>
      <c r="J153" s="1">
        <v>23400</v>
      </c>
      <c r="K153" s="2">
        <v>25900</v>
      </c>
      <c r="L153" s="2">
        <v>28800</v>
      </c>
      <c r="M153" s="2"/>
      <c r="N153" s="7">
        <v>0.09</v>
      </c>
      <c r="O153">
        <f>VLOOKUP(C153,'GDHI data'!$A:$E,5,0)</f>
        <v>85.1</v>
      </c>
      <c r="P153" s="1">
        <f t="shared" si="35"/>
        <v>11662.103999999999</v>
      </c>
      <c r="Q153" s="7">
        <f t="shared" si="32"/>
        <v>1.453002331646756</v>
      </c>
      <c r="R153" t="str">
        <f t="shared" si="36"/>
        <v>Earnings are below the threshold</v>
      </c>
      <c r="S153" t="str">
        <f t="shared" si="33"/>
        <v>No</v>
      </c>
      <c r="T153" s="53">
        <f t="shared" si="34"/>
        <v>5.3280775695853322E-2</v>
      </c>
    </row>
    <row r="154" spans="1:20" x14ac:dyDescent="0.25">
      <c r="A154" t="s">
        <v>127</v>
      </c>
      <c r="B154" t="s">
        <v>47</v>
      </c>
      <c r="C154" t="s">
        <v>75</v>
      </c>
      <c r="D154">
        <v>48.2</v>
      </c>
      <c r="E154">
        <f t="shared" si="28"/>
        <v>0</v>
      </c>
      <c r="F154">
        <f t="shared" si="29"/>
        <v>0</v>
      </c>
      <c r="G154">
        <f t="shared" si="30"/>
        <v>1</v>
      </c>
      <c r="H154">
        <f t="shared" si="31"/>
        <v>0</v>
      </c>
      <c r="I154" t="s">
        <v>72</v>
      </c>
      <c r="J154" s="1">
        <v>22600</v>
      </c>
      <c r="K154" s="2">
        <v>23000</v>
      </c>
      <c r="L154" s="2">
        <v>24800</v>
      </c>
      <c r="M154" s="2"/>
      <c r="N154" s="7">
        <v>0.09</v>
      </c>
      <c r="O154">
        <f>VLOOKUP(C154,'GDHI data'!$A:$E,5,0)</f>
        <v>87.2</v>
      </c>
      <c r="P154" s="1">
        <f t="shared" si="35"/>
        <v>11949.888000000001</v>
      </c>
      <c r="Q154" s="7">
        <f t="shared" si="32"/>
        <v>1.3016239778885503</v>
      </c>
      <c r="R154" t="str">
        <f t="shared" si="36"/>
        <v>Earnings are below the threshold</v>
      </c>
      <c r="S154" t="str">
        <f t="shared" si="33"/>
        <v>No</v>
      </c>
      <c r="T154" s="53">
        <f t="shared" si="34"/>
        <v>2.3495200414413775E-2</v>
      </c>
    </row>
    <row r="155" spans="1:20" x14ac:dyDescent="0.25">
      <c r="A155" t="s">
        <v>146</v>
      </c>
      <c r="B155" t="s">
        <v>47</v>
      </c>
      <c r="C155" t="s">
        <v>61</v>
      </c>
      <c r="D155">
        <v>47.1</v>
      </c>
      <c r="E155">
        <f t="shared" si="28"/>
        <v>0</v>
      </c>
      <c r="F155">
        <f t="shared" si="29"/>
        <v>0</v>
      </c>
      <c r="G155">
        <f t="shared" si="30"/>
        <v>1</v>
      </c>
      <c r="H155">
        <f t="shared" si="31"/>
        <v>0</v>
      </c>
      <c r="I155" t="s">
        <v>72</v>
      </c>
      <c r="J155" s="1">
        <v>20900</v>
      </c>
      <c r="K155" s="2">
        <v>25600</v>
      </c>
      <c r="L155" s="2">
        <v>28100</v>
      </c>
      <c r="M155" s="2"/>
      <c r="N155" s="7">
        <v>0.09</v>
      </c>
      <c r="O155">
        <f>VLOOKUP(C155,'GDHI data'!$A:$E,5,0)</f>
        <v>100.1</v>
      </c>
      <c r="P155" s="1">
        <f t="shared" si="35"/>
        <v>13717.703999999998</v>
      </c>
      <c r="Q155" s="7">
        <f t="shared" si="32"/>
        <v>1.236237542176015</v>
      </c>
      <c r="R155" t="str">
        <f t="shared" si="36"/>
        <v>Earnings are below the threshold</v>
      </c>
      <c r="S155" t="str">
        <f t="shared" si="33"/>
        <v>No</v>
      </c>
      <c r="T155" s="53">
        <f t="shared" si="34"/>
        <v>7.681230190070254E-2</v>
      </c>
    </row>
    <row r="156" spans="1:20" x14ac:dyDescent="0.25">
      <c r="A156" t="s">
        <v>109</v>
      </c>
      <c r="B156" t="s">
        <v>47</v>
      </c>
      <c r="C156" t="s">
        <v>58</v>
      </c>
      <c r="D156">
        <v>45.3</v>
      </c>
      <c r="E156">
        <f t="shared" si="28"/>
        <v>0</v>
      </c>
      <c r="F156">
        <f t="shared" si="29"/>
        <v>0</v>
      </c>
      <c r="G156">
        <f t="shared" si="30"/>
        <v>1</v>
      </c>
      <c r="H156">
        <f t="shared" si="31"/>
        <v>0</v>
      </c>
      <c r="I156" t="s">
        <v>72</v>
      </c>
      <c r="J156" s="1">
        <v>20100</v>
      </c>
      <c r="K156" s="2">
        <v>27000</v>
      </c>
      <c r="L156" s="2">
        <v>31400</v>
      </c>
      <c r="M156" s="2"/>
      <c r="N156" s="7">
        <v>0.09</v>
      </c>
      <c r="O156">
        <f>VLOOKUP(C156,'GDHI data'!$A:$E,5,0)</f>
        <v>85.1</v>
      </c>
      <c r="P156" s="1">
        <f t="shared" si="35"/>
        <v>11662.103999999999</v>
      </c>
      <c r="Q156" s="7">
        <f t="shared" si="32"/>
        <v>1.432473256317367</v>
      </c>
      <c r="R156" t="str">
        <f t="shared" si="36"/>
        <v>The loan will not be paid before being written off</v>
      </c>
      <c r="S156" t="str">
        <f t="shared" si="33"/>
        <v>No</v>
      </c>
      <c r="T156" s="53">
        <f t="shared" si="34"/>
        <v>0.11797836101686943</v>
      </c>
    </row>
    <row r="157" spans="1:20" x14ac:dyDescent="0.25">
      <c r="A157" t="s">
        <v>107</v>
      </c>
      <c r="B157" t="s">
        <v>47</v>
      </c>
      <c r="C157" t="s">
        <v>41</v>
      </c>
      <c r="D157">
        <v>43.7</v>
      </c>
      <c r="E157">
        <f t="shared" si="28"/>
        <v>0</v>
      </c>
      <c r="F157">
        <f t="shared" si="29"/>
        <v>0</v>
      </c>
      <c r="G157">
        <f t="shared" si="30"/>
        <v>1</v>
      </c>
      <c r="H157">
        <f t="shared" si="31"/>
        <v>0</v>
      </c>
      <c r="I157" t="s">
        <v>72</v>
      </c>
      <c r="J157" s="1">
        <v>23400</v>
      </c>
      <c r="K157" s="2">
        <v>29600</v>
      </c>
      <c r="L157" s="2">
        <v>30700</v>
      </c>
      <c r="M157" s="2"/>
      <c r="N157" s="7">
        <v>0.09</v>
      </c>
      <c r="O157">
        <f>VLOOKUP(C157,'GDHI data'!$A:$E,5,0)</f>
        <v>142.4</v>
      </c>
      <c r="P157" s="1">
        <f t="shared" si="35"/>
        <v>19514.496000000003</v>
      </c>
      <c r="Q157" s="7">
        <f t="shared" si="32"/>
        <v>1.0768656796369505</v>
      </c>
      <c r="R157" t="str">
        <f t="shared" si="36"/>
        <v>The loan will not be paid before being written off</v>
      </c>
      <c r="S157" t="str">
        <f t="shared" si="33"/>
        <v>No</v>
      </c>
      <c r="T157" s="53">
        <f t="shared" si="34"/>
        <v>7.023864686368797E-2</v>
      </c>
    </row>
    <row r="158" spans="1:20" x14ac:dyDescent="0.25">
      <c r="A158" t="s">
        <v>110</v>
      </c>
      <c r="B158" t="s">
        <v>47</v>
      </c>
      <c r="C158" t="s">
        <v>41</v>
      </c>
      <c r="D158">
        <v>41.5</v>
      </c>
      <c r="E158">
        <f t="shared" si="28"/>
        <v>0</v>
      </c>
      <c r="F158">
        <f t="shared" si="29"/>
        <v>0</v>
      </c>
      <c r="G158">
        <f t="shared" si="30"/>
        <v>1</v>
      </c>
      <c r="H158">
        <f t="shared" si="31"/>
        <v>0</v>
      </c>
      <c r="I158" t="s">
        <v>72</v>
      </c>
      <c r="J158" s="1">
        <v>23000</v>
      </c>
      <c r="K158" s="2">
        <v>23000</v>
      </c>
      <c r="L158" s="2">
        <v>29600</v>
      </c>
      <c r="M158" s="2"/>
      <c r="N158" s="7">
        <v>0.09</v>
      </c>
      <c r="O158">
        <f>VLOOKUP(C158,'GDHI data'!$A:$E,5,0)</f>
        <v>142.4</v>
      </c>
      <c r="P158" s="1">
        <f t="shared" si="35"/>
        <v>19514.496000000003</v>
      </c>
      <c r="Q158" s="7">
        <f t="shared" si="32"/>
        <v>0.95791416710938682</v>
      </c>
      <c r="R158" t="str">
        <f t="shared" si="36"/>
        <v>The loan will not be paid before being written off</v>
      </c>
      <c r="S158" t="str">
        <f t="shared" si="33"/>
        <v>No</v>
      </c>
      <c r="T158" s="53">
        <f t="shared" si="34"/>
        <v>6.5101432436095008E-2</v>
      </c>
    </row>
    <row r="159" spans="1:20" x14ac:dyDescent="0.25">
      <c r="A159" t="s">
        <v>84</v>
      </c>
      <c r="B159" t="s">
        <v>47</v>
      </c>
      <c r="C159" t="s">
        <v>41</v>
      </c>
      <c r="D159">
        <v>37.200000000000003</v>
      </c>
      <c r="E159">
        <f t="shared" si="28"/>
        <v>0</v>
      </c>
      <c r="F159">
        <f t="shared" si="29"/>
        <v>0</v>
      </c>
      <c r="G159">
        <f t="shared" si="30"/>
        <v>1</v>
      </c>
      <c r="H159">
        <f t="shared" si="31"/>
        <v>0</v>
      </c>
      <c r="I159" t="s">
        <v>72</v>
      </c>
      <c r="J159" s="1">
        <v>21000</v>
      </c>
      <c r="K159" s="2">
        <v>25600</v>
      </c>
      <c r="L159" s="2">
        <v>30300</v>
      </c>
      <c r="M159" s="2"/>
      <c r="N159" s="7">
        <v>0.09</v>
      </c>
      <c r="O159">
        <f>VLOOKUP(C159,'GDHI data'!$A:$E,5,0)</f>
        <v>142.4</v>
      </c>
      <c r="P159" s="1">
        <f t="shared" si="35"/>
        <v>19514.496000000003</v>
      </c>
      <c r="Q159" s="7">
        <f t="shared" si="32"/>
        <v>0.97288157597047098</v>
      </c>
      <c r="R159" t="str">
        <f t="shared" si="36"/>
        <v>The loan will not be paid before being written off</v>
      </c>
      <c r="S159" t="str">
        <f t="shared" si="33"/>
        <v>No</v>
      </c>
      <c r="T159" s="53">
        <f t="shared" si="34"/>
        <v>9.5988086733425515E-2</v>
      </c>
    </row>
    <row r="160" spans="1:20" x14ac:dyDescent="0.25">
      <c r="A160" t="s">
        <v>86</v>
      </c>
      <c r="B160" t="s">
        <v>47</v>
      </c>
      <c r="C160" t="s">
        <v>65</v>
      </c>
      <c r="D160">
        <v>34.200000000000003</v>
      </c>
      <c r="E160">
        <f t="shared" si="28"/>
        <v>0</v>
      </c>
      <c r="F160">
        <f t="shared" si="29"/>
        <v>0</v>
      </c>
      <c r="G160">
        <f t="shared" si="30"/>
        <v>1</v>
      </c>
      <c r="H160">
        <f t="shared" si="31"/>
        <v>0</v>
      </c>
      <c r="I160" t="s">
        <v>72</v>
      </c>
      <c r="J160" s="1">
        <v>23000</v>
      </c>
      <c r="K160" s="1">
        <v>32800</v>
      </c>
      <c r="L160" s="1">
        <v>31400</v>
      </c>
      <c r="M160" s="2"/>
      <c r="N160" s="7">
        <v>0.09</v>
      </c>
      <c r="O160">
        <f>VLOOKUP(C160,'GDHI data'!$A:$E,5,0)</f>
        <v>86.7</v>
      </c>
      <c r="P160" s="1">
        <f t="shared" si="35"/>
        <v>11881.368</v>
      </c>
      <c r="Q160" s="7">
        <f t="shared" si="32"/>
        <v>1.610780469320602</v>
      </c>
      <c r="R160" t="str">
        <f t="shared" si="36"/>
        <v>The loan will not be paid before being written off</v>
      </c>
      <c r="S160" t="str">
        <f t="shared" si="33"/>
        <v>No</v>
      </c>
      <c r="T160" s="53">
        <f t="shared" si="34"/>
        <v>8.0937174742619078E-2</v>
      </c>
    </row>
    <row r="161" spans="1:20" x14ac:dyDescent="0.25">
      <c r="A161" t="s">
        <v>64</v>
      </c>
      <c r="B161" t="s">
        <v>47</v>
      </c>
      <c r="C161" t="s">
        <v>65</v>
      </c>
      <c r="D161">
        <v>33.9</v>
      </c>
      <c r="E161">
        <f t="shared" si="28"/>
        <v>0</v>
      </c>
      <c r="F161">
        <f t="shared" si="29"/>
        <v>0</v>
      </c>
      <c r="G161">
        <f t="shared" si="30"/>
        <v>1</v>
      </c>
      <c r="H161">
        <f t="shared" si="31"/>
        <v>0</v>
      </c>
      <c r="I161" t="s">
        <v>72</v>
      </c>
      <c r="J161" s="1">
        <v>19700</v>
      </c>
      <c r="K161" s="2">
        <v>22600</v>
      </c>
      <c r="L161" s="2">
        <v>23000</v>
      </c>
      <c r="M161" s="2"/>
      <c r="N161" s="7">
        <v>0.09</v>
      </c>
      <c r="O161">
        <f>VLOOKUP(C161,'GDHI data'!$A:$E,5,0)</f>
        <v>86.7</v>
      </c>
      <c r="P161" s="1">
        <f t="shared" si="35"/>
        <v>11881.368</v>
      </c>
      <c r="Q161" s="7">
        <f t="shared" si="32"/>
        <v>1.2120278216706069</v>
      </c>
      <c r="R161" t="str">
        <f t="shared" si="36"/>
        <v>Earnings are below the threshold</v>
      </c>
      <c r="S161" t="str">
        <f t="shared" si="33"/>
        <v>No</v>
      </c>
      <c r="T161" s="53">
        <f t="shared" si="34"/>
        <v>3.9478240093974604E-2</v>
      </c>
    </row>
    <row r="162" spans="1:20" x14ac:dyDescent="0.25">
      <c r="A162" t="s">
        <v>147</v>
      </c>
      <c r="B162" t="s">
        <v>50</v>
      </c>
      <c r="C162" t="s">
        <v>41</v>
      </c>
      <c r="D162">
        <v>100</v>
      </c>
      <c r="E162">
        <f t="shared" ref="E162:E193" si="37">IF(B162="Psychology",1,0)</f>
        <v>0</v>
      </c>
      <c r="F162">
        <f t="shared" ref="F162:F193" si="38">IF(B162="Computing",1,0)</f>
        <v>0</v>
      </c>
      <c r="G162">
        <f t="shared" ref="G162:G193" si="39">IF(B162="Biosciences",1,0)</f>
        <v>0</v>
      </c>
      <c r="H162">
        <f t="shared" ref="H162:H193" si="40">IF(B162="Creative arts and design",1,0)</f>
        <v>1</v>
      </c>
      <c r="I162" t="s">
        <v>36</v>
      </c>
      <c r="J162" s="1">
        <v>20400</v>
      </c>
      <c r="K162" s="1">
        <v>23000</v>
      </c>
      <c r="L162" s="1">
        <v>25600</v>
      </c>
      <c r="M162" s="2"/>
      <c r="N162" s="7">
        <v>0.09</v>
      </c>
      <c r="O162">
        <f>VLOOKUP(C162,'GDHI data'!$A:$E,5,0)</f>
        <v>142.4</v>
      </c>
      <c r="P162" s="1">
        <f t="shared" si="35"/>
        <v>19514.496000000003</v>
      </c>
      <c r="Q162" s="7">
        <f t="shared" si="32"/>
        <v>0.88544039788729501</v>
      </c>
      <c r="R162" t="str">
        <f t="shared" si="36"/>
        <v>Earnings are below the threshold</v>
      </c>
      <c r="S162" t="str">
        <f t="shared" si="33"/>
        <v>No</v>
      </c>
      <c r="T162" s="53">
        <f t="shared" ref="T162:T193" si="41">(L162/J162)^(1/4)-1</f>
        <v>5.840638094373185E-2</v>
      </c>
    </row>
    <row r="163" spans="1:20" x14ac:dyDescent="0.25">
      <c r="A163" t="s">
        <v>148</v>
      </c>
      <c r="B163" t="s">
        <v>50</v>
      </c>
      <c r="C163" t="s">
        <v>41</v>
      </c>
      <c r="D163">
        <v>95.3</v>
      </c>
      <c r="E163">
        <f t="shared" si="37"/>
        <v>0</v>
      </c>
      <c r="F163">
        <f t="shared" si="38"/>
        <v>0</v>
      </c>
      <c r="G163">
        <f t="shared" si="39"/>
        <v>0</v>
      </c>
      <c r="H163">
        <f t="shared" si="40"/>
        <v>1</v>
      </c>
      <c r="I163" t="s">
        <v>36</v>
      </c>
      <c r="J163" s="1">
        <v>20400</v>
      </c>
      <c r="K163" s="1">
        <v>23000</v>
      </c>
      <c r="L163" s="1">
        <v>25600</v>
      </c>
      <c r="M163" s="2"/>
      <c r="N163" s="7">
        <v>0.09</v>
      </c>
      <c r="O163">
        <f>VLOOKUP(C163,'GDHI data'!$A:$E,5,0)</f>
        <v>142.4</v>
      </c>
      <c r="P163" s="1">
        <f t="shared" si="35"/>
        <v>19514.496000000003</v>
      </c>
      <c r="Q163" s="7">
        <f t="shared" si="32"/>
        <v>0.88544039788729501</v>
      </c>
      <c r="R163" t="str">
        <f t="shared" si="36"/>
        <v>Earnings are below the threshold</v>
      </c>
      <c r="S163" t="str">
        <f t="shared" si="33"/>
        <v>No</v>
      </c>
      <c r="T163" s="53">
        <f t="shared" si="41"/>
        <v>5.840638094373185E-2</v>
      </c>
    </row>
    <row r="164" spans="1:20" x14ac:dyDescent="0.25">
      <c r="A164" t="s">
        <v>149</v>
      </c>
      <c r="B164" t="s">
        <v>50</v>
      </c>
      <c r="C164" t="s">
        <v>63</v>
      </c>
      <c r="D164">
        <v>95.2</v>
      </c>
      <c r="E164">
        <f t="shared" si="37"/>
        <v>0</v>
      </c>
      <c r="F164">
        <f t="shared" si="38"/>
        <v>0</v>
      </c>
      <c r="G164">
        <f t="shared" si="39"/>
        <v>0</v>
      </c>
      <c r="H164">
        <f t="shared" si="40"/>
        <v>1</v>
      </c>
      <c r="I164" t="s">
        <v>36</v>
      </c>
      <c r="J164" s="1">
        <v>20400</v>
      </c>
      <c r="K164" s="1">
        <v>23000</v>
      </c>
      <c r="L164" s="1">
        <v>25600</v>
      </c>
      <c r="M164" s="2"/>
      <c r="N164" s="7">
        <v>0.09</v>
      </c>
      <c r="O164">
        <f>VLOOKUP(C164,'GDHI data'!$A:$E,5,0)</f>
        <v>81.099999999999994</v>
      </c>
      <c r="P164" s="1">
        <f t="shared" si="35"/>
        <v>11113.944</v>
      </c>
      <c r="Q164" s="7">
        <f t="shared" si="32"/>
        <v>1.3232913882927799</v>
      </c>
      <c r="R164" t="str">
        <f t="shared" si="36"/>
        <v>Earnings are below the threshold</v>
      </c>
      <c r="S164" t="str">
        <f t="shared" si="33"/>
        <v>No</v>
      </c>
      <c r="T164" s="53">
        <f t="shared" si="41"/>
        <v>5.840638094373185E-2</v>
      </c>
    </row>
    <row r="165" spans="1:20" x14ac:dyDescent="0.25">
      <c r="A165" t="s">
        <v>89</v>
      </c>
      <c r="B165" t="s">
        <v>50</v>
      </c>
      <c r="C165" t="s">
        <v>58</v>
      </c>
      <c r="D165">
        <v>93.1</v>
      </c>
      <c r="E165">
        <f t="shared" si="37"/>
        <v>0</v>
      </c>
      <c r="F165">
        <f t="shared" si="38"/>
        <v>0</v>
      </c>
      <c r="G165">
        <f t="shared" si="39"/>
        <v>0</v>
      </c>
      <c r="H165">
        <f t="shared" si="40"/>
        <v>1</v>
      </c>
      <c r="I165" t="s">
        <v>36</v>
      </c>
      <c r="J165" s="1">
        <v>20100</v>
      </c>
      <c r="K165" s="2">
        <v>22600</v>
      </c>
      <c r="L165" s="2">
        <v>24500</v>
      </c>
      <c r="M165" s="2"/>
      <c r="N165" s="7">
        <v>0.09</v>
      </c>
      <c r="O165">
        <f>VLOOKUP(C165,'GDHI data'!$A:$E,5,0)</f>
        <v>85.1</v>
      </c>
      <c r="P165" s="1">
        <f t="shared" si="35"/>
        <v>11662.103999999999</v>
      </c>
      <c r="Q165" s="7">
        <f t="shared" si="32"/>
        <v>1.2534140992776961</v>
      </c>
      <c r="R165" t="str">
        <f t="shared" si="36"/>
        <v>Earnings are below the threshold</v>
      </c>
      <c r="S165" t="str">
        <f t="shared" si="33"/>
        <v>No</v>
      </c>
      <c r="T165" s="53">
        <f t="shared" si="41"/>
        <v>5.0733325484585423E-2</v>
      </c>
    </row>
    <row r="166" spans="1:20" x14ac:dyDescent="0.25">
      <c r="A166" t="s">
        <v>150</v>
      </c>
      <c r="B166" t="s">
        <v>50</v>
      </c>
      <c r="C166" t="s">
        <v>53</v>
      </c>
      <c r="D166">
        <v>92.5</v>
      </c>
      <c r="E166">
        <f t="shared" si="37"/>
        <v>0</v>
      </c>
      <c r="F166">
        <f t="shared" si="38"/>
        <v>0</v>
      </c>
      <c r="G166">
        <f t="shared" si="39"/>
        <v>0</v>
      </c>
      <c r="H166">
        <f t="shared" si="40"/>
        <v>1</v>
      </c>
      <c r="I166" t="s">
        <v>36</v>
      </c>
      <c r="J166" s="1">
        <v>20400</v>
      </c>
      <c r="K166" s="2">
        <v>20400</v>
      </c>
      <c r="L166" s="2">
        <v>20400</v>
      </c>
      <c r="M166" s="2"/>
      <c r="N166" s="7">
        <v>0.09</v>
      </c>
      <c r="O166">
        <f>VLOOKUP(C166,'GDHI data'!$A:$E,5,0)</f>
        <v>92.2</v>
      </c>
      <c r="P166" s="1">
        <f t="shared" si="35"/>
        <v>12635.088</v>
      </c>
      <c r="Q166" s="7">
        <f t="shared" si="32"/>
        <v>1.1021612734241686</v>
      </c>
      <c r="R166" t="str">
        <f t="shared" si="36"/>
        <v>Earnings are below the threshold</v>
      </c>
      <c r="S166" t="str">
        <f t="shared" si="33"/>
        <v>No</v>
      </c>
      <c r="T166" s="53">
        <f t="shared" si="41"/>
        <v>0</v>
      </c>
    </row>
    <row r="167" spans="1:20" x14ac:dyDescent="0.25">
      <c r="A167" t="s">
        <v>74</v>
      </c>
      <c r="B167" t="s">
        <v>50</v>
      </c>
      <c r="C167" t="s">
        <v>75</v>
      </c>
      <c r="D167">
        <v>90.7</v>
      </c>
      <c r="E167">
        <f t="shared" si="37"/>
        <v>0</v>
      </c>
      <c r="F167">
        <f t="shared" si="38"/>
        <v>0</v>
      </c>
      <c r="G167">
        <f t="shared" si="39"/>
        <v>0</v>
      </c>
      <c r="H167">
        <f t="shared" si="40"/>
        <v>1</v>
      </c>
      <c r="I167" t="s">
        <v>36</v>
      </c>
      <c r="J167" s="1">
        <v>19700</v>
      </c>
      <c r="K167" s="2">
        <v>22300</v>
      </c>
      <c r="L167" s="2">
        <v>25600</v>
      </c>
      <c r="M167" s="2"/>
      <c r="N167" s="7">
        <v>0.09</v>
      </c>
      <c r="O167">
        <f>VLOOKUP(C167,'GDHI data'!$A:$E,5,0)</f>
        <v>87.2</v>
      </c>
      <c r="P167" s="1">
        <f t="shared" si="35"/>
        <v>11949.888000000001</v>
      </c>
      <c r="Q167" s="7">
        <f t="shared" si="32"/>
        <v>1.2298102411774581</v>
      </c>
      <c r="R167" t="str">
        <f t="shared" si="36"/>
        <v>Earnings are below the threshold</v>
      </c>
      <c r="S167" t="str">
        <f t="shared" si="33"/>
        <v>No</v>
      </c>
      <c r="T167" s="53">
        <f t="shared" si="41"/>
        <v>6.7685721458591974E-2</v>
      </c>
    </row>
    <row r="168" spans="1:20" x14ac:dyDescent="0.25">
      <c r="A168" t="s">
        <v>133</v>
      </c>
      <c r="B168" t="s">
        <v>50</v>
      </c>
      <c r="C168" t="s">
        <v>65</v>
      </c>
      <c r="D168">
        <v>87.3</v>
      </c>
      <c r="E168">
        <f t="shared" si="37"/>
        <v>0</v>
      </c>
      <c r="F168">
        <f t="shared" si="38"/>
        <v>0</v>
      </c>
      <c r="G168">
        <f t="shared" si="39"/>
        <v>0</v>
      </c>
      <c r="H168">
        <f t="shared" si="40"/>
        <v>1</v>
      </c>
      <c r="I168" t="s">
        <v>36</v>
      </c>
      <c r="J168" s="1">
        <v>19000</v>
      </c>
      <c r="K168" s="2">
        <v>21900</v>
      </c>
      <c r="L168" s="2">
        <v>23700</v>
      </c>
      <c r="M168" s="2"/>
      <c r="N168" s="7">
        <v>0.09</v>
      </c>
      <c r="O168">
        <f>VLOOKUP(C168,'GDHI data'!$A:$E,5,0)</f>
        <v>86.7</v>
      </c>
      <c r="P168" s="1">
        <f t="shared" si="35"/>
        <v>11881.368</v>
      </c>
      <c r="Q168" s="7">
        <f t="shared" si="32"/>
        <v>1.1883730035896749</v>
      </c>
      <c r="R168" t="str">
        <f t="shared" si="36"/>
        <v>Earnings are below the threshold</v>
      </c>
      <c r="S168" t="str">
        <f t="shared" si="33"/>
        <v>No</v>
      </c>
      <c r="T168" s="53">
        <f t="shared" si="41"/>
        <v>5.6814312358003161E-2</v>
      </c>
    </row>
    <row r="169" spans="1:20" x14ac:dyDescent="0.25">
      <c r="A169" t="s">
        <v>136</v>
      </c>
      <c r="B169" t="s">
        <v>50</v>
      </c>
      <c r="C169" t="s">
        <v>35</v>
      </c>
      <c r="D169">
        <v>87</v>
      </c>
      <c r="E169">
        <f t="shared" si="37"/>
        <v>0</v>
      </c>
      <c r="F169">
        <f t="shared" si="38"/>
        <v>0</v>
      </c>
      <c r="G169">
        <f t="shared" si="39"/>
        <v>0</v>
      </c>
      <c r="H169">
        <f t="shared" si="40"/>
        <v>1</v>
      </c>
      <c r="I169" t="s">
        <v>36</v>
      </c>
      <c r="J169" s="1">
        <v>20400</v>
      </c>
      <c r="K169" s="2">
        <v>20400</v>
      </c>
      <c r="L169" s="2">
        <v>21200</v>
      </c>
      <c r="M169" s="2"/>
      <c r="N169" s="7">
        <v>0.09</v>
      </c>
      <c r="O169">
        <f>VLOOKUP(C169,'GDHI data'!$A:$E,5,0)</f>
        <v>103.6</v>
      </c>
      <c r="P169" s="1">
        <f t="shared" si="35"/>
        <v>14197.344000000001</v>
      </c>
      <c r="Q169" s="7">
        <f t="shared" si="32"/>
        <v>1.0243459531160444</v>
      </c>
      <c r="R169" t="str">
        <f t="shared" si="36"/>
        <v>Earnings are below the threshold</v>
      </c>
      <c r="S169" t="str">
        <f t="shared" si="33"/>
        <v>No</v>
      </c>
      <c r="T169" s="53">
        <f t="shared" si="41"/>
        <v>9.6629579961260426E-3</v>
      </c>
    </row>
    <row r="170" spans="1:20" x14ac:dyDescent="0.25">
      <c r="A170" t="s">
        <v>151</v>
      </c>
      <c r="B170" t="s">
        <v>50</v>
      </c>
      <c r="C170" t="s">
        <v>41</v>
      </c>
      <c r="D170">
        <v>83.3</v>
      </c>
      <c r="E170">
        <f t="shared" si="37"/>
        <v>0</v>
      </c>
      <c r="F170">
        <f t="shared" si="38"/>
        <v>0</v>
      </c>
      <c r="G170">
        <f t="shared" si="39"/>
        <v>0</v>
      </c>
      <c r="H170">
        <f t="shared" si="40"/>
        <v>1</v>
      </c>
      <c r="I170" t="s">
        <v>36</v>
      </c>
      <c r="J170" s="1">
        <v>20400</v>
      </c>
      <c r="K170" s="1">
        <v>23000</v>
      </c>
      <c r="L170" s="1">
        <v>25600</v>
      </c>
      <c r="M170" s="2"/>
      <c r="N170" s="7">
        <v>0.09</v>
      </c>
      <c r="O170">
        <f>VLOOKUP(C170,'GDHI data'!$A:$E,5,0)</f>
        <v>142.4</v>
      </c>
      <c r="P170" s="1">
        <f t="shared" si="35"/>
        <v>19514.496000000003</v>
      </c>
      <c r="Q170" s="7">
        <f t="shared" si="32"/>
        <v>0.88544039788729501</v>
      </c>
      <c r="R170" t="str">
        <f t="shared" si="36"/>
        <v>Earnings are below the threshold</v>
      </c>
      <c r="S170" t="str">
        <f t="shared" si="33"/>
        <v>No</v>
      </c>
      <c r="T170" s="53">
        <f t="shared" si="41"/>
        <v>5.840638094373185E-2</v>
      </c>
    </row>
    <row r="171" spans="1:20" x14ac:dyDescent="0.25">
      <c r="A171" t="s">
        <v>125</v>
      </c>
      <c r="B171" t="s">
        <v>50</v>
      </c>
      <c r="C171" t="s">
        <v>49</v>
      </c>
      <c r="D171">
        <v>82.7</v>
      </c>
      <c r="E171">
        <f t="shared" si="37"/>
        <v>0</v>
      </c>
      <c r="F171">
        <f t="shared" si="38"/>
        <v>0</v>
      </c>
      <c r="G171">
        <f t="shared" si="39"/>
        <v>0</v>
      </c>
      <c r="H171">
        <f t="shared" si="40"/>
        <v>1</v>
      </c>
      <c r="I171" t="s">
        <v>36</v>
      </c>
      <c r="J171" s="1">
        <v>19200</v>
      </c>
      <c r="K171" s="2">
        <v>19300</v>
      </c>
      <c r="L171" s="2">
        <v>21500</v>
      </c>
      <c r="M171" s="2"/>
      <c r="N171" s="7">
        <v>0.09</v>
      </c>
      <c r="O171">
        <f>VLOOKUP(C171,'GDHI data'!$A:$E,5,0)</f>
        <v>80.400000000000006</v>
      </c>
      <c r="P171" s="1">
        <f t="shared" si="35"/>
        <v>11018.016000000001</v>
      </c>
      <c r="Q171" s="7">
        <f t="shared" si="32"/>
        <v>1.1662314314644264</v>
      </c>
      <c r="R171" t="str">
        <f t="shared" si="36"/>
        <v>Earnings are below the threshold</v>
      </c>
      <c r="S171" t="str">
        <f t="shared" si="33"/>
        <v>No</v>
      </c>
      <c r="T171" s="53">
        <f t="shared" si="41"/>
        <v>2.8689502036462144E-2</v>
      </c>
    </row>
    <row r="172" spans="1:20" x14ac:dyDescent="0.25">
      <c r="A172" t="s">
        <v>115</v>
      </c>
      <c r="B172" t="s">
        <v>50</v>
      </c>
      <c r="C172" t="s">
        <v>53</v>
      </c>
      <c r="D172">
        <v>81.7</v>
      </c>
      <c r="E172">
        <f t="shared" si="37"/>
        <v>0</v>
      </c>
      <c r="F172">
        <f t="shared" si="38"/>
        <v>0</v>
      </c>
      <c r="G172">
        <f t="shared" si="39"/>
        <v>0</v>
      </c>
      <c r="H172">
        <f t="shared" si="40"/>
        <v>1</v>
      </c>
      <c r="I172" t="s">
        <v>36</v>
      </c>
      <c r="J172" s="1">
        <v>20400</v>
      </c>
      <c r="K172" s="1">
        <v>23000</v>
      </c>
      <c r="L172" s="1">
        <v>25600</v>
      </c>
      <c r="M172" s="2"/>
      <c r="N172" s="7">
        <v>0.09</v>
      </c>
      <c r="O172">
        <f>VLOOKUP(C172,'GDHI data'!$A:$E,5,0)</f>
        <v>92.2</v>
      </c>
      <c r="P172" s="1">
        <f t="shared" si="35"/>
        <v>12635.088</v>
      </c>
      <c r="Q172" s="7">
        <f t="shared" si="32"/>
        <v>1.2145385013027115</v>
      </c>
      <c r="R172" t="str">
        <f t="shared" si="36"/>
        <v>Earnings are below the threshold</v>
      </c>
      <c r="S172" t="str">
        <f t="shared" si="33"/>
        <v>No</v>
      </c>
      <c r="T172" s="53">
        <f t="shared" si="41"/>
        <v>5.840638094373185E-2</v>
      </c>
    </row>
    <row r="173" spans="1:20" x14ac:dyDescent="0.25">
      <c r="A173" t="s">
        <v>123</v>
      </c>
      <c r="B173" t="s">
        <v>50</v>
      </c>
      <c r="C173" t="s">
        <v>58</v>
      </c>
      <c r="D173">
        <v>81.3</v>
      </c>
      <c r="E173">
        <f t="shared" si="37"/>
        <v>0</v>
      </c>
      <c r="F173">
        <f t="shared" si="38"/>
        <v>0</v>
      </c>
      <c r="G173">
        <f t="shared" si="39"/>
        <v>0</v>
      </c>
      <c r="H173">
        <f t="shared" si="40"/>
        <v>1</v>
      </c>
      <c r="I173" t="s">
        <v>36</v>
      </c>
      <c r="J173" s="1">
        <v>20400</v>
      </c>
      <c r="K173" s="1">
        <v>23000</v>
      </c>
      <c r="L173" s="1">
        <v>25600</v>
      </c>
      <c r="M173" s="2"/>
      <c r="N173" s="7">
        <v>0.09</v>
      </c>
      <c r="O173">
        <f>VLOOKUP(C173,'GDHI data'!$A:$E,5,0)</f>
        <v>85.1</v>
      </c>
      <c r="P173" s="1">
        <f t="shared" si="35"/>
        <v>11662.103999999999</v>
      </c>
      <c r="Q173" s="7">
        <f t="shared" si="32"/>
        <v>1.2819267039018474</v>
      </c>
      <c r="R173" t="str">
        <f t="shared" si="36"/>
        <v>Earnings are below the threshold</v>
      </c>
      <c r="S173" t="str">
        <f t="shared" si="33"/>
        <v>No</v>
      </c>
      <c r="T173" s="53">
        <f t="shared" si="41"/>
        <v>5.840638094373185E-2</v>
      </c>
    </row>
    <row r="174" spans="1:20" x14ac:dyDescent="0.25">
      <c r="A174" t="s">
        <v>70</v>
      </c>
      <c r="B174" t="s">
        <v>50</v>
      </c>
      <c r="C174" t="s">
        <v>65</v>
      </c>
      <c r="D174">
        <v>80.400000000000006</v>
      </c>
      <c r="E174">
        <f t="shared" si="37"/>
        <v>0</v>
      </c>
      <c r="F174">
        <f t="shared" si="38"/>
        <v>0</v>
      </c>
      <c r="G174">
        <f t="shared" si="39"/>
        <v>0</v>
      </c>
      <c r="H174">
        <f t="shared" si="40"/>
        <v>1</v>
      </c>
      <c r="I174" t="s">
        <v>36</v>
      </c>
      <c r="J174" s="1">
        <v>21500</v>
      </c>
      <c r="K174" s="2">
        <v>24800</v>
      </c>
      <c r="L174" s="2">
        <v>25200</v>
      </c>
      <c r="M174" s="2"/>
      <c r="N174" s="7">
        <v>0.09</v>
      </c>
      <c r="O174">
        <f>VLOOKUP(C174,'GDHI data'!$A:$E,5,0)</f>
        <v>86.7</v>
      </c>
      <c r="P174" s="1">
        <f t="shared" si="35"/>
        <v>11881.368</v>
      </c>
      <c r="Q174" s="7">
        <f t="shared" si="32"/>
        <v>1.3269226523494191</v>
      </c>
      <c r="R174" t="str">
        <f t="shared" si="36"/>
        <v>Earnings are below the threshold</v>
      </c>
      <c r="S174" t="str">
        <f t="shared" si="33"/>
        <v>No</v>
      </c>
      <c r="T174" s="53">
        <f t="shared" si="41"/>
        <v>4.0496252119910814E-2</v>
      </c>
    </row>
    <row r="175" spans="1:20" x14ac:dyDescent="0.25">
      <c r="A175" t="s">
        <v>77</v>
      </c>
      <c r="B175" t="s">
        <v>50</v>
      </c>
      <c r="C175" t="s">
        <v>35</v>
      </c>
      <c r="D175">
        <v>80.400000000000006</v>
      </c>
      <c r="E175">
        <f t="shared" si="37"/>
        <v>0</v>
      </c>
      <c r="F175">
        <f t="shared" si="38"/>
        <v>0</v>
      </c>
      <c r="G175">
        <f t="shared" si="39"/>
        <v>0</v>
      </c>
      <c r="H175">
        <f t="shared" si="40"/>
        <v>1</v>
      </c>
      <c r="I175" t="s">
        <v>36</v>
      </c>
      <c r="J175" s="1">
        <v>19000</v>
      </c>
      <c r="K175" s="2">
        <v>23000</v>
      </c>
      <c r="L175" s="2">
        <v>24100</v>
      </c>
      <c r="M175" s="2"/>
      <c r="N175" s="7">
        <v>0.09</v>
      </c>
      <c r="O175">
        <f>VLOOKUP(C175,'GDHI data'!$A:$E,5,0)</f>
        <v>103.6</v>
      </c>
      <c r="P175" s="1">
        <f t="shared" si="35"/>
        <v>14197.344000000001</v>
      </c>
      <c r="Q175" s="7">
        <f t="shared" si="32"/>
        <v>1.0771575635393424</v>
      </c>
      <c r="R175" t="str">
        <f t="shared" si="36"/>
        <v>Earnings are below the threshold</v>
      </c>
      <c r="S175" t="str">
        <f t="shared" si="33"/>
        <v>No</v>
      </c>
      <c r="T175" s="53">
        <f t="shared" si="41"/>
        <v>6.124549679588509E-2</v>
      </c>
    </row>
    <row r="176" spans="1:20" x14ac:dyDescent="0.25">
      <c r="A176" t="s">
        <v>152</v>
      </c>
      <c r="B176" t="s">
        <v>50</v>
      </c>
      <c r="C176" t="s">
        <v>65</v>
      </c>
      <c r="D176">
        <v>80.3</v>
      </c>
      <c r="E176">
        <f t="shared" si="37"/>
        <v>0</v>
      </c>
      <c r="F176">
        <f t="shared" si="38"/>
        <v>0</v>
      </c>
      <c r="G176">
        <f t="shared" si="39"/>
        <v>0</v>
      </c>
      <c r="H176">
        <f t="shared" si="40"/>
        <v>1</v>
      </c>
      <c r="I176" t="s">
        <v>36</v>
      </c>
      <c r="J176" s="1">
        <v>18800</v>
      </c>
      <c r="K176" s="2">
        <v>22300</v>
      </c>
      <c r="L176" s="2">
        <v>25600</v>
      </c>
      <c r="M176" s="2"/>
      <c r="N176" s="7">
        <v>0.09</v>
      </c>
      <c r="O176">
        <f>VLOOKUP(C176,'GDHI data'!$A:$E,5,0)</f>
        <v>86.7</v>
      </c>
      <c r="P176" s="1">
        <f t="shared" si="35"/>
        <v>11881.368</v>
      </c>
      <c r="Q176" s="7">
        <f t="shared" si="32"/>
        <v>1.2142806614878385</v>
      </c>
      <c r="R176" t="str">
        <f t="shared" si="36"/>
        <v>Earnings are below the threshold</v>
      </c>
      <c r="S176" t="str">
        <f t="shared" si="33"/>
        <v>No</v>
      </c>
      <c r="T176" s="53">
        <f t="shared" si="41"/>
        <v>8.0240682432927368E-2</v>
      </c>
    </row>
    <row r="177" spans="1:20" x14ac:dyDescent="0.25">
      <c r="A177" t="s">
        <v>112</v>
      </c>
      <c r="B177" t="s">
        <v>50</v>
      </c>
      <c r="C177" t="s">
        <v>41</v>
      </c>
      <c r="D177">
        <v>78.599999999999994</v>
      </c>
      <c r="E177">
        <f t="shared" si="37"/>
        <v>0</v>
      </c>
      <c r="F177">
        <f t="shared" si="38"/>
        <v>0</v>
      </c>
      <c r="G177">
        <f t="shared" si="39"/>
        <v>0</v>
      </c>
      <c r="H177">
        <f t="shared" si="40"/>
        <v>1</v>
      </c>
      <c r="I177" t="s">
        <v>36</v>
      </c>
      <c r="J177" s="1">
        <v>20600</v>
      </c>
      <c r="K177" s="2">
        <v>26800</v>
      </c>
      <c r="L177" s="2">
        <v>27700</v>
      </c>
      <c r="M177" s="2"/>
      <c r="N177" s="7">
        <v>0.09</v>
      </c>
      <c r="O177">
        <f>VLOOKUP(C177,'GDHI data'!$A:$E,5,0)</f>
        <v>142.4</v>
      </c>
      <c r="P177" s="1">
        <f t="shared" si="35"/>
        <v>19514.496000000003</v>
      </c>
      <c r="Q177" s="7">
        <f t="shared" si="32"/>
        <v>0.96500399235937406</v>
      </c>
      <c r="R177" t="str">
        <f t="shared" si="36"/>
        <v>Earnings are below the threshold</v>
      </c>
      <c r="S177" t="str">
        <f t="shared" si="33"/>
        <v>No</v>
      </c>
      <c r="T177" s="53">
        <f t="shared" si="41"/>
        <v>7.6844854436377341E-2</v>
      </c>
    </row>
    <row r="178" spans="1:20" x14ac:dyDescent="0.25">
      <c r="A178" t="s">
        <v>103</v>
      </c>
      <c r="B178" t="s">
        <v>50</v>
      </c>
      <c r="C178" t="s">
        <v>43</v>
      </c>
      <c r="D178">
        <v>78.3</v>
      </c>
      <c r="E178">
        <f t="shared" si="37"/>
        <v>0</v>
      </c>
      <c r="F178">
        <f t="shared" si="38"/>
        <v>0</v>
      </c>
      <c r="G178">
        <f t="shared" si="39"/>
        <v>0</v>
      </c>
      <c r="H178">
        <f t="shared" si="40"/>
        <v>1</v>
      </c>
      <c r="I178" t="s">
        <v>36</v>
      </c>
      <c r="J178" s="1">
        <v>28800</v>
      </c>
      <c r="K178" s="1">
        <v>23000</v>
      </c>
      <c r="L178" s="1">
        <v>25600</v>
      </c>
      <c r="M178" s="2"/>
      <c r="N178" s="7">
        <v>0.09</v>
      </c>
      <c r="O178">
        <f>VLOOKUP(C178,'GDHI data'!$A:$E,5,0)</f>
        <v>113.5</v>
      </c>
      <c r="P178" s="1">
        <f t="shared" si="35"/>
        <v>15554.04</v>
      </c>
      <c r="Q178" s="7">
        <f t="shared" si="32"/>
        <v>1.2058965729016744</v>
      </c>
      <c r="R178" t="str">
        <f t="shared" si="36"/>
        <v>Earnings are below the threshold</v>
      </c>
      <c r="S178" t="str">
        <f t="shared" si="33"/>
        <v>No</v>
      </c>
      <c r="T178" s="53">
        <f t="shared" si="41"/>
        <v>-2.9016456585353123E-2</v>
      </c>
    </row>
    <row r="179" spans="1:20" x14ac:dyDescent="0.25">
      <c r="A179" t="s">
        <v>71</v>
      </c>
      <c r="B179" t="s">
        <v>50</v>
      </c>
      <c r="C179" t="s">
        <v>41</v>
      </c>
      <c r="D179">
        <v>77.3</v>
      </c>
      <c r="E179">
        <f t="shared" si="37"/>
        <v>0</v>
      </c>
      <c r="F179">
        <f t="shared" si="38"/>
        <v>0</v>
      </c>
      <c r="G179">
        <f t="shared" si="39"/>
        <v>0</v>
      </c>
      <c r="H179">
        <f t="shared" si="40"/>
        <v>1</v>
      </c>
      <c r="I179" t="s">
        <v>36</v>
      </c>
      <c r="J179" s="1">
        <v>19300</v>
      </c>
      <c r="K179" s="1">
        <v>23000</v>
      </c>
      <c r="L179" s="1">
        <v>25600</v>
      </c>
      <c r="M179" s="2"/>
      <c r="N179" s="7">
        <v>0.09</v>
      </c>
      <c r="O179">
        <f>VLOOKUP(C179,'GDHI data'!$A:$E,5,0)</f>
        <v>142.4</v>
      </c>
      <c r="P179" s="1">
        <f t="shared" si="35"/>
        <v>19514.496000000003</v>
      </c>
      <c r="Q179" s="7">
        <f t="shared" si="32"/>
        <v>0.86810971394288172</v>
      </c>
      <c r="R179" t="str">
        <f t="shared" si="36"/>
        <v>Earnings are below the threshold</v>
      </c>
      <c r="S179" t="str">
        <f t="shared" si="33"/>
        <v>No</v>
      </c>
      <c r="T179" s="53">
        <f t="shared" si="41"/>
        <v>7.317528912937199E-2</v>
      </c>
    </row>
    <row r="180" spans="1:20" x14ac:dyDescent="0.25">
      <c r="A180" t="s">
        <v>153</v>
      </c>
      <c r="B180" t="s">
        <v>50</v>
      </c>
      <c r="C180" t="s">
        <v>43</v>
      </c>
      <c r="D180">
        <v>76</v>
      </c>
      <c r="E180">
        <f t="shared" si="37"/>
        <v>0</v>
      </c>
      <c r="F180">
        <f t="shared" si="38"/>
        <v>0</v>
      </c>
      <c r="G180">
        <f t="shared" si="39"/>
        <v>0</v>
      </c>
      <c r="H180">
        <f t="shared" si="40"/>
        <v>1</v>
      </c>
      <c r="I180" t="s">
        <v>36</v>
      </c>
      <c r="J180" s="1">
        <v>20800</v>
      </c>
      <c r="K180" s="2">
        <v>25200</v>
      </c>
      <c r="L180" s="2">
        <v>29900</v>
      </c>
      <c r="M180" s="2"/>
      <c r="N180" s="7">
        <v>0.09</v>
      </c>
      <c r="O180">
        <f>VLOOKUP(C180,'GDHI data'!$A:$E,5,0)</f>
        <v>113.5</v>
      </c>
      <c r="P180" s="1">
        <f t="shared" si="35"/>
        <v>15554.04</v>
      </c>
      <c r="Q180" s="7">
        <f t="shared" si="32"/>
        <v>1.1377615498197688</v>
      </c>
      <c r="R180" t="str">
        <f t="shared" si="36"/>
        <v>The loan will not be paid before being written off</v>
      </c>
      <c r="S180" t="str">
        <f t="shared" si="33"/>
        <v>No</v>
      </c>
      <c r="T180" s="53">
        <f t="shared" si="41"/>
        <v>9.4969351547421033E-2</v>
      </c>
    </row>
    <row r="181" spans="1:20" x14ac:dyDescent="0.25">
      <c r="A181" t="s">
        <v>79</v>
      </c>
      <c r="B181" t="s">
        <v>50</v>
      </c>
      <c r="C181" t="s">
        <v>58</v>
      </c>
      <c r="D181">
        <v>75.8</v>
      </c>
      <c r="E181">
        <f t="shared" si="37"/>
        <v>0</v>
      </c>
      <c r="F181">
        <f t="shared" si="38"/>
        <v>0</v>
      </c>
      <c r="G181">
        <f t="shared" si="39"/>
        <v>0</v>
      </c>
      <c r="H181">
        <f t="shared" si="40"/>
        <v>1</v>
      </c>
      <c r="I181" t="s">
        <v>36</v>
      </c>
      <c r="J181" s="1">
        <v>17500</v>
      </c>
      <c r="K181" s="2">
        <v>20100</v>
      </c>
      <c r="L181" s="2">
        <v>22600</v>
      </c>
      <c r="M181" s="2"/>
      <c r="N181" s="7">
        <v>0.09</v>
      </c>
      <c r="O181">
        <f>VLOOKUP(C181,'GDHI data'!$A:$E,5,0)</f>
        <v>85.1</v>
      </c>
      <c r="P181" s="1">
        <f t="shared" si="35"/>
        <v>11662.103999999999</v>
      </c>
      <c r="Q181" s="7">
        <f t="shared" si="32"/>
        <v>1.1154130928968031</v>
      </c>
      <c r="R181" t="str">
        <f t="shared" si="36"/>
        <v>Earnings are below the threshold</v>
      </c>
      <c r="S181" t="str">
        <f t="shared" si="33"/>
        <v>No</v>
      </c>
      <c r="T181" s="53">
        <f t="shared" si="41"/>
        <v>6.6025510317951008E-2</v>
      </c>
    </row>
    <row r="182" spans="1:20" x14ac:dyDescent="0.25">
      <c r="A182" t="s">
        <v>135</v>
      </c>
      <c r="B182" t="s">
        <v>50</v>
      </c>
      <c r="C182" t="s">
        <v>43</v>
      </c>
      <c r="D182">
        <v>57.3</v>
      </c>
      <c r="E182">
        <f t="shared" si="37"/>
        <v>0</v>
      </c>
      <c r="F182">
        <f t="shared" si="38"/>
        <v>0</v>
      </c>
      <c r="G182">
        <f t="shared" si="39"/>
        <v>0</v>
      </c>
      <c r="H182">
        <f t="shared" si="40"/>
        <v>1</v>
      </c>
      <c r="I182" t="s">
        <v>72</v>
      </c>
      <c r="J182" s="1">
        <v>19700</v>
      </c>
      <c r="K182" s="2">
        <v>22200</v>
      </c>
      <c r="L182" s="2">
        <v>24800</v>
      </c>
      <c r="M182" s="2"/>
      <c r="N182" s="7">
        <v>0.09</v>
      </c>
      <c r="O182">
        <f>VLOOKUP(C182,'GDHI data'!$A:$E,5,0)</f>
        <v>113.5</v>
      </c>
      <c r="P182" s="1">
        <f t="shared" si="35"/>
        <v>15554.04</v>
      </c>
      <c r="Q182" s="7">
        <f t="shared" si="32"/>
        <v>1.0136251379034198</v>
      </c>
      <c r="R182" t="str">
        <f t="shared" si="36"/>
        <v>Earnings are below the threshold</v>
      </c>
      <c r="S182" t="str">
        <f t="shared" si="33"/>
        <v>No</v>
      </c>
      <c r="T182" s="53">
        <f t="shared" si="41"/>
        <v>5.9244856116765554E-2</v>
      </c>
    </row>
    <row r="183" spans="1:20" x14ac:dyDescent="0.25">
      <c r="A183" t="s">
        <v>154</v>
      </c>
      <c r="B183" t="s">
        <v>50</v>
      </c>
      <c r="C183" t="s">
        <v>61</v>
      </c>
      <c r="D183">
        <v>57</v>
      </c>
      <c r="E183">
        <f t="shared" si="37"/>
        <v>0</v>
      </c>
      <c r="F183">
        <f t="shared" si="38"/>
        <v>0</v>
      </c>
      <c r="G183">
        <f t="shared" si="39"/>
        <v>0</v>
      </c>
      <c r="H183">
        <f t="shared" si="40"/>
        <v>1</v>
      </c>
      <c r="I183" t="s">
        <v>72</v>
      </c>
      <c r="J183" s="1">
        <v>19300</v>
      </c>
      <c r="K183" s="2">
        <v>22300</v>
      </c>
      <c r="L183" s="2">
        <v>25200</v>
      </c>
      <c r="M183" s="2"/>
      <c r="N183" s="7">
        <v>0.09</v>
      </c>
      <c r="O183">
        <f>VLOOKUP(C183,'GDHI data'!$A:$E,5,0)</f>
        <v>100.1</v>
      </c>
      <c r="P183" s="1">
        <f t="shared" si="35"/>
        <v>13717.703999999998</v>
      </c>
      <c r="Q183" s="7">
        <f t="shared" si="32"/>
        <v>1.10659083048621</v>
      </c>
      <c r="R183" t="str">
        <f t="shared" si="36"/>
        <v>Earnings are below the threshold</v>
      </c>
      <c r="S183" t="str">
        <f t="shared" si="33"/>
        <v>No</v>
      </c>
      <c r="T183" s="53">
        <f t="shared" si="41"/>
        <v>6.8958408807836102E-2</v>
      </c>
    </row>
    <row r="184" spans="1:20" x14ac:dyDescent="0.25">
      <c r="A184" t="s">
        <v>155</v>
      </c>
      <c r="B184" t="s">
        <v>50</v>
      </c>
      <c r="C184" t="s">
        <v>41</v>
      </c>
      <c r="D184">
        <v>56.4</v>
      </c>
      <c r="E184">
        <f t="shared" si="37"/>
        <v>0</v>
      </c>
      <c r="F184">
        <f t="shared" si="38"/>
        <v>0</v>
      </c>
      <c r="G184">
        <f t="shared" si="39"/>
        <v>0</v>
      </c>
      <c r="H184">
        <f t="shared" si="40"/>
        <v>1</v>
      </c>
      <c r="I184" t="s">
        <v>72</v>
      </c>
      <c r="J184" s="1">
        <v>20400</v>
      </c>
      <c r="K184" s="1">
        <v>23000</v>
      </c>
      <c r="L184" s="1">
        <v>25600</v>
      </c>
      <c r="M184" s="2"/>
      <c r="N184" s="7">
        <v>0.09</v>
      </c>
      <c r="O184">
        <f>VLOOKUP(C184,'GDHI data'!$A:$E,5,0)</f>
        <v>142.4</v>
      </c>
      <c r="P184" s="1">
        <f t="shared" si="35"/>
        <v>19514.496000000003</v>
      </c>
      <c r="Q184" s="7">
        <f t="shared" si="32"/>
        <v>0.88544039788729501</v>
      </c>
      <c r="R184" t="str">
        <f t="shared" si="36"/>
        <v>Earnings are below the threshold</v>
      </c>
      <c r="S184" t="str">
        <f t="shared" si="33"/>
        <v>No</v>
      </c>
      <c r="T184" s="53">
        <f t="shared" si="41"/>
        <v>5.840638094373185E-2</v>
      </c>
    </row>
    <row r="185" spans="1:20" x14ac:dyDescent="0.25">
      <c r="A185" t="s">
        <v>156</v>
      </c>
      <c r="B185" t="s">
        <v>50</v>
      </c>
      <c r="C185" t="s">
        <v>41</v>
      </c>
      <c r="D185">
        <v>56.1</v>
      </c>
      <c r="E185">
        <f t="shared" si="37"/>
        <v>0</v>
      </c>
      <c r="F185">
        <f t="shared" si="38"/>
        <v>0</v>
      </c>
      <c r="G185">
        <f t="shared" si="39"/>
        <v>0</v>
      </c>
      <c r="H185">
        <f t="shared" si="40"/>
        <v>1</v>
      </c>
      <c r="I185" t="s">
        <v>72</v>
      </c>
      <c r="J185" s="1">
        <v>21500</v>
      </c>
      <c r="K185" s="2">
        <v>25600</v>
      </c>
      <c r="L185" s="2">
        <v>27700</v>
      </c>
      <c r="M185" s="2"/>
      <c r="N185" s="7">
        <v>0.09</v>
      </c>
      <c r="O185">
        <f>VLOOKUP(C185,'GDHI data'!$A:$E,5,0)</f>
        <v>142.4</v>
      </c>
      <c r="P185" s="1">
        <f t="shared" si="35"/>
        <v>19514.496000000003</v>
      </c>
      <c r="Q185" s="7">
        <f t="shared" si="32"/>
        <v>0.96027744219271582</v>
      </c>
      <c r="R185" t="str">
        <f t="shared" si="36"/>
        <v>Earnings are below the threshold</v>
      </c>
      <c r="S185" t="str">
        <f t="shared" si="33"/>
        <v>No</v>
      </c>
      <c r="T185" s="53">
        <f t="shared" si="41"/>
        <v>6.5394197862482351E-2</v>
      </c>
    </row>
    <row r="186" spans="1:20" x14ac:dyDescent="0.25">
      <c r="A186" t="s">
        <v>92</v>
      </c>
      <c r="B186" t="s">
        <v>50</v>
      </c>
      <c r="C186" t="s">
        <v>75</v>
      </c>
      <c r="D186">
        <v>55.9</v>
      </c>
      <c r="E186">
        <f t="shared" si="37"/>
        <v>0</v>
      </c>
      <c r="F186">
        <f t="shared" si="38"/>
        <v>0</v>
      </c>
      <c r="G186">
        <f t="shared" si="39"/>
        <v>0</v>
      </c>
      <c r="H186">
        <f t="shared" si="40"/>
        <v>1</v>
      </c>
      <c r="I186" t="s">
        <v>72</v>
      </c>
      <c r="J186" s="1">
        <v>19300</v>
      </c>
      <c r="K186" s="2">
        <v>21900</v>
      </c>
      <c r="L186" s="2">
        <v>25000</v>
      </c>
      <c r="M186" s="2"/>
      <c r="N186" s="7">
        <v>0.09</v>
      </c>
      <c r="O186">
        <f>VLOOKUP(C186,'GDHI data'!$A:$E,5,0)</f>
        <v>87.2</v>
      </c>
      <c r="P186" s="1">
        <f t="shared" si="35"/>
        <v>11949.888000000001</v>
      </c>
      <c r="Q186" s="7">
        <f t="shared" si="32"/>
        <v>1.20512426918302</v>
      </c>
      <c r="R186" t="str">
        <f t="shared" si="36"/>
        <v>Earnings are below the threshold</v>
      </c>
      <c r="S186" t="str">
        <f t="shared" si="33"/>
        <v>No</v>
      </c>
      <c r="T186" s="53">
        <f t="shared" si="41"/>
        <v>6.6831117850882471E-2</v>
      </c>
    </row>
    <row r="187" spans="1:20" x14ac:dyDescent="0.25">
      <c r="A187" t="s">
        <v>157</v>
      </c>
      <c r="B187" t="s">
        <v>50</v>
      </c>
      <c r="C187" t="s">
        <v>55</v>
      </c>
      <c r="D187">
        <v>55.2</v>
      </c>
      <c r="E187">
        <f t="shared" si="37"/>
        <v>0</v>
      </c>
      <c r="F187">
        <f t="shared" si="38"/>
        <v>0</v>
      </c>
      <c r="G187">
        <f t="shared" si="39"/>
        <v>0</v>
      </c>
      <c r="H187">
        <f t="shared" si="40"/>
        <v>1</v>
      </c>
      <c r="I187" t="s">
        <v>72</v>
      </c>
      <c r="J187" s="1">
        <v>23700</v>
      </c>
      <c r="K187" s="2">
        <v>26600</v>
      </c>
      <c r="L187" s="2">
        <v>30700</v>
      </c>
      <c r="M187" s="2"/>
      <c r="N187" s="7">
        <v>0.09</v>
      </c>
      <c r="O187">
        <f>VLOOKUP(C187,'GDHI data'!$A:$E,5,0)</f>
        <v>84.7</v>
      </c>
      <c r="P187" s="1">
        <f t="shared" si="35"/>
        <v>11607.288</v>
      </c>
      <c r="Q187" s="7">
        <f t="shared" si="32"/>
        <v>1.5021776427457747</v>
      </c>
      <c r="R187" t="str">
        <f t="shared" si="36"/>
        <v>The loan will not be paid before being written off</v>
      </c>
      <c r="S187" t="str">
        <f t="shared" si="33"/>
        <v>No</v>
      </c>
      <c r="T187" s="53">
        <f t="shared" si="41"/>
        <v>6.6835619219514752E-2</v>
      </c>
    </row>
    <row r="188" spans="1:20" x14ac:dyDescent="0.25">
      <c r="A188" t="s">
        <v>111</v>
      </c>
      <c r="B188" t="s">
        <v>50</v>
      </c>
      <c r="C188" t="s">
        <v>41</v>
      </c>
      <c r="D188">
        <v>52.9</v>
      </c>
      <c r="E188">
        <f t="shared" si="37"/>
        <v>0</v>
      </c>
      <c r="F188">
        <f t="shared" si="38"/>
        <v>0</v>
      </c>
      <c r="G188">
        <f t="shared" si="39"/>
        <v>0</v>
      </c>
      <c r="H188">
        <f t="shared" si="40"/>
        <v>1</v>
      </c>
      <c r="I188" t="s">
        <v>72</v>
      </c>
      <c r="J188" s="1">
        <v>21200</v>
      </c>
      <c r="K188" s="2">
        <v>24100</v>
      </c>
      <c r="L188" s="2">
        <v>29700</v>
      </c>
      <c r="M188" s="2"/>
      <c r="N188" s="7">
        <v>0.09</v>
      </c>
      <c r="O188">
        <f>VLOOKUP(C188,'GDHI data'!$A:$E,5,0)</f>
        <v>142.4</v>
      </c>
      <c r="P188" s="1">
        <f t="shared" si="35"/>
        <v>19514.496000000003</v>
      </c>
      <c r="Q188" s="7">
        <f t="shared" si="32"/>
        <v>0.94767330841496078</v>
      </c>
      <c r="R188" t="str">
        <f t="shared" si="36"/>
        <v>The loan will not be paid before being written off</v>
      </c>
      <c r="S188" t="str">
        <f t="shared" si="33"/>
        <v>No</v>
      </c>
      <c r="T188" s="53">
        <f t="shared" si="41"/>
        <v>8.7940507174246063E-2</v>
      </c>
    </row>
    <row r="189" spans="1:20" x14ac:dyDescent="0.25">
      <c r="A189" t="s">
        <v>60</v>
      </c>
      <c r="B189" t="s">
        <v>50</v>
      </c>
      <c r="C189" t="s">
        <v>61</v>
      </c>
      <c r="D189">
        <v>52.6</v>
      </c>
      <c r="E189">
        <f t="shared" si="37"/>
        <v>0</v>
      </c>
      <c r="F189">
        <f t="shared" si="38"/>
        <v>0</v>
      </c>
      <c r="G189">
        <f t="shared" si="39"/>
        <v>0</v>
      </c>
      <c r="H189">
        <f t="shared" si="40"/>
        <v>1</v>
      </c>
      <c r="I189" t="s">
        <v>72</v>
      </c>
      <c r="J189" s="1">
        <v>19700</v>
      </c>
      <c r="K189" s="2">
        <v>21500</v>
      </c>
      <c r="L189" s="2">
        <v>24500</v>
      </c>
      <c r="M189" s="2"/>
      <c r="N189" s="7">
        <v>0.09</v>
      </c>
      <c r="O189">
        <f>VLOOKUP(C189,'GDHI data'!$A:$E,5,0)</f>
        <v>100.1</v>
      </c>
      <c r="P189" s="1">
        <f t="shared" si="35"/>
        <v>13717.703999999998</v>
      </c>
      <c r="Q189" s="7">
        <f t="shared" si="32"/>
        <v>1.0912782267433196</v>
      </c>
      <c r="R189" t="str">
        <f t="shared" si="36"/>
        <v>Earnings are below the threshold</v>
      </c>
      <c r="S189" t="str">
        <f t="shared" si="33"/>
        <v>No</v>
      </c>
      <c r="T189" s="53">
        <f t="shared" si="41"/>
        <v>5.6026859878592683E-2</v>
      </c>
    </row>
    <row r="190" spans="1:20" x14ac:dyDescent="0.25">
      <c r="A190" t="s">
        <v>129</v>
      </c>
      <c r="B190" t="s">
        <v>50</v>
      </c>
      <c r="C190" t="s">
        <v>55</v>
      </c>
      <c r="D190">
        <v>52.5</v>
      </c>
      <c r="E190">
        <f t="shared" si="37"/>
        <v>0</v>
      </c>
      <c r="F190">
        <f t="shared" si="38"/>
        <v>0</v>
      </c>
      <c r="G190">
        <f t="shared" si="39"/>
        <v>0</v>
      </c>
      <c r="H190">
        <f t="shared" si="40"/>
        <v>1</v>
      </c>
      <c r="I190" t="s">
        <v>72</v>
      </c>
      <c r="J190" s="1">
        <v>20400</v>
      </c>
      <c r="K190" s="2">
        <v>22600</v>
      </c>
      <c r="L190" s="2">
        <v>24800</v>
      </c>
      <c r="M190" s="2"/>
      <c r="N190" s="7">
        <v>0.09</v>
      </c>
      <c r="O190">
        <f>VLOOKUP(C190,'GDHI data'!$A:$E,5,0)</f>
        <v>84.7</v>
      </c>
      <c r="P190" s="1">
        <f t="shared" si="35"/>
        <v>11607.288</v>
      </c>
      <c r="Q190" s="7">
        <f t="shared" si="32"/>
        <v>1.2676411486384755</v>
      </c>
      <c r="R190" t="str">
        <f t="shared" si="36"/>
        <v>Earnings are below the threshold</v>
      </c>
      <c r="S190" t="str">
        <f t="shared" si="33"/>
        <v>No</v>
      </c>
      <c r="T190" s="53">
        <f t="shared" si="41"/>
        <v>5.0038875825960449E-2</v>
      </c>
    </row>
    <row r="191" spans="1:20" x14ac:dyDescent="0.25">
      <c r="A191" t="s">
        <v>99</v>
      </c>
      <c r="B191" t="s">
        <v>50</v>
      </c>
      <c r="C191" t="s">
        <v>55</v>
      </c>
      <c r="D191">
        <v>52.4</v>
      </c>
      <c r="E191">
        <f t="shared" si="37"/>
        <v>0</v>
      </c>
      <c r="F191">
        <f t="shared" si="38"/>
        <v>0</v>
      </c>
      <c r="G191">
        <f t="shared" si="39"/>
        <v>0</v>
      </c>
      <c r="H191">
        <f t="shared" si="40"/>
        <v>1</v>
      </c>
      <c r="I191" t="s">
        <v>72</v>
      </c>
      <c r="J191" s="1">
        <v>23400</v>
      </c>
      <c r="K191" s="2">
        <v>25600</v>
      </c>
      <c r="L191" s="2">
        <v>28100</v>
      </c>
      <c r="M191" s="2"/>
      <c r="N191" s="7">
        <v>0.09</v>
      </c>
      <c r="O191">
        <f>VLOOKUP(C191,'GDHI data'!$A:$E,5,0)</f>
        <v>84.7</v>
      </c>
      <c r="P191" s="1">
        <f t="shared" si="35"/>
        <v>11607.288</v>
      </c>
      <c r="Q191" s="7">
        <f t="shared" si="32"/>
        <v>1.4426854588746549</v>
      </c>
      <c r="R191" t="str">
        <f t="shared" si="36"/>
        <v>Earnings are below the threshold</v>
      </c>
      <c r="S191" t="str">
        <f t="shared" si="33"/>
        <v>No</v>
      </c>
      <c r="T191" s="53">
        <f t="shared" si="41"/>
        <v>4.6821456291232799E-2</v>
      </c>
    </row>
    <row r="192" spans="1:20" x14ac:dyDescent="0.25">
      <c r="A192" t="s">
        <v>105</v>
      </c>
      <c r="B192" t="s">
        <v>50</v>
      </c>
      <c r="C192" t="s">
        <v>63</v>
      </c>
      <c r="D192">
        <v>50.4</v>
      </c>
      <c r="E192">
        <f t="shared" si="37"/>
        <v>0</v>
      </c>
      <c r="F192">
        <f t="shared" si="38"/>
        <v>0</v>
      </c>
      <c r="G192">
        <f t="shared" si="39"/>
        <v>0</v>
      </c>
      <c r="H192">
        <f t="shared" si="40"/>
        <v>1</v>
      </c>
      <c r="I192" t="s">
        <v>72</v>
      </c>
      <c r="J192" s="1">
        <v>17300</v>
      </c>
      <c r="K192" s="2">
        <v>19900</v>
      </c>
      <c r="L192" s="2">
        <v>21700</v>
      </c>
      <c r="M192" s="2"/>
      <c r="N192" s="7">
        <v>0.09</v>
      </c>
      <c r="O192">
        <f>VLOOKUP(C192,'GDHI data'!$A:$E,5,0)</f>
        <v>81.099999999999994</v>
      </c>
      <c r="P192" s="1">
        <f t="shared" si="35"/>
        <v>11113.944</v>
      </c>
      <c r="Q192" s="7">
        <f t="shared" si="32"/>
        <v>1.1313905908802149</v>
      </c>
      <c r="R192" t="str">
        <f t="shared" si="36"/>
        <v>Earnings are below the threshold</v>
      </c>
      <c r="S192" t="str">
        <f t="shared" si="33"/>
        <v>No</v>
      </c>
      <c r="T192" s="53">
        <f t="shared" si="41"/>
        <v>5.8286869375681061E-2</v>
      </c>
    </row>
    <row r="193" spans="1:20" x14ac:dyDescent="0.25">
      <c r="A193" t="s">
        <v>91</v>
      </c>
      <c r="B193" t="s">
        <v>50</v>
      </c>
      <c r="C193" t="s">
        <v>65</v>
      </c>
      <c r="D193">
        <v>49.4</v>
      </c>
      <c r="E193">
        <f t="shared" si="37"/>
        <v>0</v>
      </c>
      <c r="F193">
        <f t="shared" si="38"/>
        <v>0</v>
      </c>
      <c r="G193">
        <f t="shared" si="39"/>
        <v>0</v>
      </c>
      <c r="H193">
        <f t="shared" si="40"/>
        <v>1</v>
      </c>
      <c r="I193" t="s">
        <v>72</v>
      </c>
      <c r="J193" s="1">
        <v>19400</v>
      </c>
      <c r="K193" s="2">
        <v>20400</v>
      </c>
      <c r="L193" s="2">
        <v>24800</v>
      </c>
      <c r="M193" s="2"/>
      <c r="N193" s="7">
        <v>0.09</v>
      </c>
      <c r="O193">
        <f>VLOOKUP(C193,'GDHI data'!$A:$E,5,0)</f>
        <v>86.7</v>
      </c>
      <c r="P193" s="1">
        <f t="shared" si="35"/>
        <v>11881.368</v>
      </c>
      <c r="Q193" s="7">
        <f t="shared" si="32"/>
        <v>1.1759823845949011</v>
      </c>
      <c r="R193" t="str">
        <f t="shared" si="36"/>
        <v>Earnings are below the threshold</v>
      </c>
      <c r="S193" t="str">
        <f t="shared" si="33"/>
        <v>No</v>
      </c>
      <c r="T193" s="53">
        <f t="shared" si="41"/>
        <v>6.331633996352104E-2</v>
      </c>
    </row>
    <row r="194" spans="1:20" x14ac:dyDescent="0.25">
      <c r="A194" t="s">
        <v>158</v>
      </c>
      <c r="B194" t="s">
        <v>50</v>
      </c>
      <c r="C194" t="s">
        <v>41</v>
      </c>
      <c r="D194">
        <v>47.8</v>
      </c>
      <c r="E194">
        <f t="shared" ref="E194:E201" si="42">IF(B194="Psychology",1,0)</f>
        <v>0</v>
      </c>
      <c r="F194">
        <f t="shared" ref="F194:F201" si="43">IF(B194="Computing",1,0)</f>
        <v>0</v>
      </c>
      <c r="G194">
        <f t="shared" ref="G194:G201" si="44">IF(B194="Biosciences",1,0)</f>
        <v>0</v>
      </c>
      <c r="H194">
        <f t="shared" ref="H194:H201" si="45">IF(B194="Creative arts and design",1,0)</f>
        <v>1</v>
      </c>
      <c r="I194" t="s">
        <v>72</v>
      </c>
      <c r="J194" s="1">
        <v>21500</v>
      </c>
      <c r="K194" s="2">
        <v>24500</v>
      </c>
      <c r="L194" s="2">
        <v>27400</v>
      </c>
      <c r="M194" s="2"/>
      <c r="N194" s="7">
        <v>0.09</v>
      </c>
      <c r="O194">
        <f>VLOOKUP(C194,'GDHI data'!$A:$E,5,0)</f>
        <v>142.4</v>
      </c>
      <c r="P194" s="1">
        <f t="shared" si="35"/>
        <v>19514.496000000003</v>
      </c>
      <c r="Q194" s="7">
        <f t="shared" ref="Q194:Q201" si="46">((J194*2+K194*2+L194))/((29370+P194*5))</f>
        <v>0.94058348316497353</v>
      </c>
      <c r="R194" t="str">
        <f t="shared" si="36"/>
        <v>Earnings are below the threshold</v>
      </c>
      <c r="S194" t="str">
        <f t="shared" ref="S194:S201" si="47">IF(MAX(0,(L194*(1.035^5)-29385)*0.09)&gt;53000*0.065,"Yes","No")</f>
        <v>No</v>
      </c>
      <c r="T194" s="53">
        <f t="shared" ref="T194:T201" si="48">(L194/J194)^(1/4)-1</f>
        <v>6.2497766360306573E-2</v>
      </c>
    </row>
    <row r="195" spans="1:20" x14ac:dyDescent="0.25">
      <c r="A195" t="s">
        <v>104</v>
      </c>
      <c r="B195" t="s">
        <v>50</v>
      </c>
      <c r="C195" t="s">
        <v>96</v>
      </c>
      <c r="D195">
        <v>47.6</v>
      </c>
      <c r="E195">
        <f t="shared" si="42"/>
        <v>0</v>
      </c>
      <c r="F195">
        <f t="shared" si="43"/>
        <v>0</v>
      </c>
      <c r="G195">
        <f t="shared" si="44"/>
        <v>0</v>
      </c>
      <c r="H195">
        <f t="shared" si="45"/>
        <v>1</v>
      </c>
      <c r="I195" t="s">
        <v>72</v>
      </c>
      <c r="J195" s="1">
        <v>20400</v>
      </c>
      <c r="K195" s="1">
        <v>23000</v>
      </c>
      <c r="L195" s="1">
        <v>25600</v>
      </c>
      <c r="M195" s="2"/>
      <c r="N195" s="7">
        <v>0.09</v>
      </c>
      <c r="O195">
        <f>VLOOKUP(C195,'GDHI data'!$A:$E,5,0)</f>
        <v>82.2</v>
      </c>
      <c r="P195" s="1">
        <f t="shared" ref="P195:P201" si="49">13704 * (O195/100)</f>
        <v>11264.688</v>
      </c>
      <c r="Q195" s="7">
        <f t="shared" si="46"/>
        <v>1.3116523271793032</v>
      </c>
      <c r="R195" t="str">
        <f t="shared" ref="R195:R200" si="50">IFERROR(IF(53000/MAX(0,(L195-29385)*0.09)&gt;30,"The loan will not be paid before being written off",ROUND(53000/MAX(0,(L195-29385)*0.09),1)),"Earnings are below the threshold")</f>
        <v>Earnings are below the threshold</v>
      </c>
      <c r="S195" t="str">
        <f t="shared" si="47"/>
        <v>No</v>
      </c>
      <c r="T195" s="53">
        <f t="shared" si="48"/>
        <v>5.840638094373185E-2</v>
      </c>
    </row>
    <row r="196" spans="1:20" x14ac:dyDescent="0.25">
      <c r="A196" t="s">
        <v>130</v>
      </c>
      <c r="B196" t="s">
        <v>50</v>
      </c>
      <c r="C196" t="s">
        <v>61</v>
      </c>
      <c r="D196">
        <v>46.1</v>
      </c>
      <c r="E196">
        <f t="shared" si="42"/>
        <v>0</v>
      </c>
      <c r="F196">
        <f t="shared" si="43"/>
        <v>0</v>
      </c>
      <c r="G196">
        <f t="shared" si="44"/>
        <v>0</v>
      </c>
      <c r="H196">
        <f t="shared" si="45"/>
        <v>1</v>
      </c>
      <c r="I196" t="s">
        <v>72</v>
      </c>
      <c r="J196" s="1">
        <v>19000</v>
      </c>
      <c r="K196" s="2">
        <v>22300</v>
      </c>
      <c r="L196" s="2">
        <v>23700</v>
      </c>
      <c r="M196" s="2"/>
      <c r="N196" s="7">
        <v>0.09</v>
      </c>
      <c r="O196">
        <f>VLOOKUP(C196,'GDHI data'!$A:$E,5,0)</f>
        <v>100.1</v>
      </c>
      <c r="P196" s="1">
        <f t="shared" si="49"/>
        <v>13717.703999999998</v>
      </c>
      <c r="Q196" s="7">
        <f t="shared" si="46"/>
        <v>1.0851531852461636</v>
      </c>
      <c r="R196" t="str">
        <f t="shared" si="50"/>
        <v>Earnings are below the threshold</v>
      </c>
      <c r="S196" t="str">
        <f t="shared" si="47"/>
        <v>No</v>
      </c>
      <c r="T196" s="53">
        <f t="shared" si="48"/>
        <v>5.6814312358003161E-2</v>
      </c>
    </row>
    <row r="197" spans="1:20" x14ac:dyDescent="0.25">
      <c r="A197" t="s">
        <v>159</v>
      </c>
      <c r="B197" t="s">
        <v>50</v>
      </c>
      <c r="C197" t="s">
        <v>43</v>
      </c>
      <c r="D197">
        <v>46</v>
      </c>
      <c r="E197">
        <f t="shared" si="42"/>
        <v>0</v>
      </c>
      <c r="F197">
        <f t="shared" si="43"/>
        <v>0</v>
      </c>
      <c r="G197">
        <f t="shared" si="44"/>
        <v>0</v>
      </c>
      <c r="H197">
        <f t="shared" si="45"/>
        <v>1</v>
      </c>
      <c r="I197" t="s">
        <v>72</v>
      </c>
      <c r="J197" s="1">
        <v>23400</v>
      </c>
      <c r="K197" s="2">
        <v>25900</v>
      </c>
      <c r="L197" s="2">
        <v>30300</v>
      </c>
      <c r="M197" s="2"/>
      <c r="N197" s="7">
        <v>0.09</v>
      </c>
      <c r="O197">
        <f>VLOOKUP(C197,'GDHI data'!$A:$E,5,0)</f>
        <v>113.5</v>
      </c>
      <c r="P197" s="1">
        <f t="shared" si="49"/>
        <v>15554.04</v>
      </c>
      <c r="Q197" s="7">
        <f t="shared" si="46"/>
        <v>1.2030965034599523</v>
      </c>
      <c r="R197" t="str">
        <f t="shared" si="50"/>
        <v>The loan will not be paid before being written off</v>
      </c>
      <c r="S197" t="str">
        <f t="shared" si="47"/>
        <v>No</v>
      </c>
      <c r="T197" s="53">
        <f t="shared" si="48"/>
        <v>6.6735363705771267E-2</v>
      </c>
    </row>
    <row r="198" spans="1:20" x14ac:dyDescent="0.25">
      <c r="A198" t="s">
        <v>160</v>
      </c>
      <c r="B198" t="s">
        <v>50</v>
      </c>
      <c r="C198" t="s">
        <v>63</v>
      </c>
      <c r="D198">
        <v>41.3</v>
      </c>
      <c r="E198">
        <f t="shared" si="42"/>
        <v>0</v>
      </c>
      <c r="F198">
        <f t="shared" si="43"/>
        <v>0</v>
      </c>
      <c r="G198">
        <f t="shared" si="44"/>
        <v>0</v>
      </c>
      <c r="H198">
        <f t="shared" si="45"/>
        <v>1</v>
      </c>
      <c r="I198" t="s">
        <v>72</v>
      </c>
      <c r="J198" s="1">
        <v>18600</v>
      </c>
      <c r="K198" s="2">
        <v>19300</v>
      </c>
      <c r="L198" s="2">
        <v>22600</v>
      </c>
      <c r="M198" s="2"/>
      <c r="N198" s="7">
        <v>0.09</v>
      </c>
      <c r="O198">
        <f>VLOOKUP(C198,'GDHI data'!$A:$E,5,0)</f>
        <v>81.099999999999994</v>
      </c>
      <c r="P198" s="1">
        <f t="shared" si="49"/>
        <v>11113.944</v>
      </c>
      <c r="Q198" s="7">
        <f t="shared" si="46"/>
        <v>1.1584686175089816</v>
      </c>
      <c r="R198" t="str">
        <f t="shared" si="50"/>
        <v>Earnings are below the threshold</v>
      </c>
      <c r="S198" t="str">
        <f t="shared" si="47"/>
        <v>No</v>
      </c>
      <c r="T198" s="53">
        <f t="shared" si="48"/>
        <v>4.990226763002692E-2</v>
      </c>
    </row>
    <row r="199" spans="1:20" x14ac:dyDescent="0.25">
      <c r="A199" t="s">
        <v>88</v>
      </c>
      <c r="B199" t="s">
        <v>50</v>
      </c>
      <c r="C199" t="s">
        <v>55</v>
      </c>
      <c r="D199">
        <v>41</v>
      </c>
      <c r="E199">
        <f t="shared" si="42"/>
        <v>0</v>
      </c>
      <c r="F199">
        <f t="shared" si="43"/>
        <v>0</v>
      </c>
      <c r="G199">
        <f t="shared" si="44"/>
        <v>0</v>
      </c>
      <c r="H199">
        <f t="shared" si="45"/>
        <v>1</v>
      </c>
      <c r="I199" t="s">
        <v>72</v>
      </c>
      <c r="J199" s="1">
        <v>20100</v>
      </c>
      <c r="K199" s="2">
        <v>23000</v>
      </c>
      <c r="L199" s="2">
        <v>25200</v>
      </c>
      <c r="M199" s="2"/>
      <c r="N199" s="7">
        <v>0.09</v>
      </c>
      <c r="O199">
        <f>VLOOKUP(C199,'GDHI data'!$A:$E,5,0)</f>
        <v>84.7</v>
      </c>
      <c r="P199" s="1">
        <f t="shared" si="49"/>
        <v>11607.288</v>
      </c>
      <c r="Q199" s="7">
        <f t="shared" si="46"/>
        <v>1.2745056313928356</v>
      </c>
      <c r="R199" t="str">
        <f t="shared" si="50"/>
        <v>Earnings are below the threshold</v>
      </c>
      <c r="S199" t="str">
        <f t="shared" si="47"/>
        <v>No</v>
      </c>
      <c r="T199" s="53">
        <f t="shared" si="48"/>
        <v>5.8159464706018849E-2</v>
      </c>
    </row>
    <row r="200" spans="1:20" x14ac:dyDescent="0.25">
      <c r="A200" t="s">
        <v>95</v>
      </c>
      <c r="B200" t="s">
        <v>50</v>
      </c>
      <c r="C200" t="s">
        <v>96</v>
      </c>
      <c r="D200">
        <v>40.9</v>
      </c>
      <c r="E200">
        <f t="shared" si="42"/>
        <v>0</v>
      </c>
      <c r="F200">
        <f t="shared" si="43"/>
        <v>0</v>
      </c>
      <c r="G200">
        <f t="shared" si="44"/>
        <v>0</v>
      </c>
      <c r="H200">
        <f t="shared" si="45"/>
        <v>1</v>
      </c>
      <c r="I200" t="s">
        <v>72</v>
      </c>
      <c r="J200" s="1">
        <v>20400</v>
      </c>
      <c r="K200" s="1">
        <v>23000</v>
      </c>
      <c r="L200" s="1">
        <v>25600</v>
      </c>
      <c r="M200" s="2"/>
      <c r="N200" s="7">
        <v>0.09</v>
      </c>
      <c r="O200">
        <f>VLOOKUP(C200,'GDHI data'!$A:$E,5,0)</f>
        <v>82.2</v>
      </c>
      <c r="P200" s="1">
        <f t="shared" si="49"/>
        <v>11264.688</v>
      </c>
      <c r="Q200" s="7">
        <f t="shared" si="46"/>
        <v>1.3116523271793032</v>
      </c>
      <c r="R200" t="str">
        <f t="shared" si="50"/>
        <v>Earnings are below the threshold</v>
      </c>
      <c r="S200" t="str">
        <f t="shared" si="47"/>
        <v>No</v>
      </c>
      <c r="T200" s="53">
        <f t="shared" si="48"/>
        <v>5.840638094373185E-2</v>
      </c>
    </row>
    <row r="201" spans="1:20" x14ac:dyDescent="0.25">
      <c r="A201" t="s">
        <v>82</v>
      </c>
      <c r="B201" t="s">
        <v>50</v>
      </c>
      <c r="C201" t="s">
        <v>43</v>
      </c>
      <c r="D201">
        <v>33.299999999999997</v>
      </c>
      <c r="E201">
        <f t="shared" si="42"/>
        <v>0</v>
      </c>
      <c r="F201">
        <f t="shared" si="43"/>
        <v>0</v>
      </c>
      <c r="G201">
        <f t="shared" si="44"/>
        <v>0</v>
      </c>
      <c r="H201">
        <f t="shared" si="45"/>
        <v>1</v>
      </c>
      <c r="I201" t="s">
        <v>72</v>
      </c>
      <c r="J201" s="1">
        <v>21500</v>
      </c>
      <c r="K201" s="2">
        <v>26800</v>
      </c>
      <c r="L201" s="2">
        <v>30200</v>
      </c>
      <c r="M201" s="2"/>
      <c r="N201" s="7">
        <v>0.09</v>
      </c>
      <c r="O201">
        <f>VLOOKUP(C201,'GDHI data'!$A:$E,5,0)</f>
        <v>113.5</v>
      </c>
      <c r="P201" s="1">
        <f t="shared" si="49"/>
        <v>15554.04</v>
      </c>
      <c r="Q201" s="7">
        <f t="shared" si="46"/>
        <v>1.1834960173678972</v>
      </c>
      <c r="R201" t="str">
        <f>IFERROR(IF(53000/MAX(0,(L201-29385)*0.09)&gt;30,"The loan will not be paid before being written off",ROUND(53000/MAX(0,(L201-29385)*0.09),1)),"Earnings are below the threshold")</f>
        <v>The loan will not be paid before being written off</v>
      </c>
      <c r="S201" t="str">
        <f t="shared" si="47"/>
        <v>No</v>
      </c>
      <c r="T201" s="53">
        <f t="shared" si="48"/>
        <v>8.8659635461282305E-2</v>
      </c>
    </row>
  </sheetData>
  <phoneticPr fontId="6" type="noConversion"/>
  <conditionalFormatting sqref="Q2:Q201">
    <cfRule type="colorScale" priority="1">
      <colorScale>
        <cfvo type="min"/>
        <cfvo type="percentile" val="50"/>
        <cfvo type="max"/>
        <color rgb="FFF8696B"/>
        <color rgb="FFFCFCFF"/>
        <color rgb="FF5A8AC6"/>
      </colorScale>
    </cfRule>
  </conditionalFormatting>
  <pageMargins left="0.7" right="0.7" top="0.75" bottom="0.75" header="0.3" footer="0.3"/>
  <pageSetup paperSize="9" orientation="portrait" verticalDpi="0" r:id="rId1"/>
  <drawing r:id="rId2"/>
  <legacyDrawing r:id="rId3"/>
  <tableParts count="1">
    <tablePart r:id="rId4"/>
  </tableParts>
  <extLst>
    <ext xmlns:x14="http://schemas.microsoft.com/office/spreadsheetml/2009/9/main" uri="{05C60535-1F16-4fd2-B633-F4F36F0B64E0}">
      <x14:sparklineGroups xmlns:xm="http://schemas.microsoft.com/office/excel/2006/main">
        <x14:sparklineGroup displayEmptyCellsAs="gap" markers="1" high="1" low="1" first="1" last="1" xr2:uid="{1AEE0018-F87D-4A06-BC67-C956C0B367CA}">
          <x14:colorSeries theme="4"/>
          <x14:colorNegative theme="5"/>
          <x14:colorAxis rgb="FF000000"/>
          <x14:colorMarkers theme="4" tint="-0.249977111117893"/>
          <x14:colorFirst theme="4" tint="-0.249977111117893"/>
          <x14:colorLast theme="4" tint="-0.249977111117893"/>
          <x14:colorHigh theme="4" tint="-0.249977111117893"/>
          <x14:colorLow theme="4" tint="-0.249977111117893"/>
          <x14:sparklines>
            <x14:sparkline>
              <xm:f>Model!J2:L2</xm:f>
              <xm:sqref>M2</xm:sqref>
            </x14:sparkline>
            <x14:sparkline>
              <xm:f>Model!J3:L3</xm:f>
              <xm:sqref>M3</xm:sqref>
            </x14:sparkline>
            <x14:sparkline>
              <xm:f>Model!J4:L4</xm:f>
              <xm:sqref>M4</xm:sqref>
            </x14:sparkline>
            <x14:sparkline>
              <xm:f>Model!J5:L5</xm:f>
              <xm:sqref>M5</xm:sqref>
            </x14:sparkline>
            <x14:sparkline>
              <xm:f>Model!J6:L6</xm:f>
              <xm:sqref>M6</xm:sqref>
            </x14:sparkline>
            <x14:sparkline>
              <xm:f>Model!J7:L7</xm:f>
              <xm:sqref>M7</xm:sqref>
            </x14:sparkline>
            <x14:sparkline>
              <xm:f>Model!J8:L8</xm:f>
              <xm:sqref>M8</xm:sqref>
            </x14:sparkline>
            <x14:sparkline>
              <xm:f>Model!J9:L9</xm:f>
              <xm:sqref>M9</xm:sqref>
            </x14:sparkline>
            <x14:sparkline>
              <xm:f>Model!J10:L10</xm:f>
              <xm:sqref>M10</xm:sqref>
            </x14:sparkline>
            <x14:sparkline>
              <xm:f>Model!J11:L11</xm:f>
              <xm:sqref>M11</xm:sqref>
            </x14:sparkline>
            <x14:sparkline>
              <xm:f>Model!J12:L12</xm:f>
              <xm:sqref>M12</xm:sqref>
            </x14:sparkline>
            <x14:sparkline>
              <xm:f>Model!J13:L13</xm:f>
              <xm:sqref>M13</xm:sqref>
            </x14:sparkline>
            <x14:sparkline>
              <xm:f>Model!J14:L14</xm:f>
              <xm:sqref>M14</xm:sqref>
            </x14:sparkline>
            <x14:sparkline>
              <xm:f>Model!J15:L15</xm:f>
              <xm:sqref>M15</xm:sqref>
            </x14:sparkline>
            <x14:sparkline>
              <xm:f>Model!J16:L16</xm:f>
              <xm:sqref>M16</xm:sqref>
            </x14:sparkline>
            <x14:sparkline>
              <xm:f>Model!J17:L17</xm:f>
              <xm:sqref>M17</xm:sqref>
            </x14:sparkline>
            <x14:sparkline>
              <xm:f>Model!J18:L18</xm:f>
              <xm:sqref>M18</xm:sqref>
            </x14:sparkline>
            <x14:sparkline>
              <xm:f>Model!J19:L19</xm:f>
              <xm:sqref>M19</xm:sqref>
            </x14:sparkline>
            <x14:sparkline>
              <xm:f>Model!J20:L20</xm:f>
              <xm:sqref>M20</xm:sqref>
            </x14:sparkline>
            <x14:sparkline>
              <xm:f>Model!J21:L21</xm:f>
              <xm:sqref>M21</xm:sqref>
            </x14:sparkline>
            <x14:sparkline>
              <xm:f>Model!J22:L22</xm:f>
              <xm:sqref>M22</xm:sqref>
            </x14:sparkline>
            <x14:sparkline>
              <xm:f>Model!J23:L23</xm:f>
              <xm:sqref>M23</xm:sqref>
            </x14:sparkline>
            <x14:sparkline>
              <xm:f>Model!J24:L24</xm:f>
              <xm:sqref>M24</xm:sqref>
            </x14:sparkline>
            <x14:sparkline>
              <xm:f>Model!J25:L25</xm:f>
              <xm:sqref>M25</xm:sqref>
            </x14:sparkline>
            <x14:sparkline>
              <xm:f>Model!J26:L26</xm:f>
              <xm:sqref>M26</xm:sqref>
            </x14:sparkline>
            <x14:sparkline>
              <xm:f>Model!J27:L27</xm:f>
              <xm:sqref>M27</xm:sqref>
            </x14:sparkline>
            <x14:sparkline>
              <xm:f>Model!J28:L28</xm:f>
              <xm:sqref>M28</xm:sqref>
            </x14:sparkline>
            <x14:sparkline>
              <xm:f>Model!J29:L29</xm:f>
              <xm:sqref>M29</xm:sqref>
            </x14:sparkline>
            <x14:sparkline>
              <xm:f>Model!J30:L30</xm:f>
              <xm:sqref>M30</xm:sqref>
            </x14:sparkline>
            <x14:sparkline>
              <xm:f>Model!J31:L31</xm:f>
              <xm:sqref>M31</xm:sqref>
            </x14:sparkline>
            <x14:sparkline>
              <xm:f>Model!J32:L32</xm:f>
              <xm:sqref>M32</xm:sqref>
            </x14:sparkline>
            <x14:sparkline>
              <xm:f>Model!J33:L33</xm:f>
              <xm:sqref>M33</xm:sqref>
            </x14:sparkline>
            <x14:sparkline>
              <xm:f>Model!J34:L34</xm:f>
              <xm:sqref>M34</xm:sqref>
            </x14:sparkline>
            <x14:sparkline>
              <xm:f>Model!J35:L35</xm:f>
              <xm:sqref>M35</xm:sqref>
            </x14:sparkline>
            <x14:sparkline>
              <xm:f>Model!J36:L36</xm:f>
              <xm:sqref>M36</xm:sqref>
            </x14:sparkline>
            <x14:sparkline>
              <xm:f>Model!J37:L37</xm:f>
              <xm:sqref>M37</xm:sqref>
            </x14:sparkline>
            <x14:sparkline>
              <xm:f>Model!J38:L38</xm:f>
              <xm:sqref>M38</xm:sqref>
            </x14:sparkline>
            <x14:sparkline>
              <xm:f>Model!J39:L39</xm:f>
              <xm:sqref>M39</xm:sqref>
            </x14:sparkline>
            <x14:sparkline>
              <xm:f>Model!J40:L40</xm:f>
              <xm:sqref>M40</xm:sqref>
            </x14:sparkline>
            <x14:sparkline>
              <xm:f>Model!J41:L41</xm:f>
              <xm:sqref>M41</xm:sqref>
            </x14:sparkline>
            <x14:sparkline>
              <xm:f>Model!J42:L42</xm:f>
              <xm:sqref>M42</xm:sqref>
            </x14:sparkline>
            <x14:sparkline>
              <xm:f>Model!J43:L43</xm:f>
              <xm:sqref>M43</xm:sqref>
            </x14:sparkline>
            <x14:sparkline>
              <xm:f>Model!J44:L44</xm:f>
              <xm:sqref>M44</xm:sqref>
            </x14:sparkline>
            <x14:sparkline>
              <xm:f>Model!J45:L45</xm:f>
              <xm:sqref>M45</xm:sqref>
            </x14:sparkline>
            <x14:sparkline>
              <xm:f>Model!J46:L46</xm:f>
              <xm:sqref>M46</xm:sqref>
            </x14:sparkline>
            <x14:sparkline>
              <xm:f>Model!J47:L47</xm:f>
              <xm:sqref>M47</xm:sqref>
            </x14:sparkline>
            <x14:sparkline>
              <xm:f>Model!J48:L48</xm:f>
              <xm:sqref>M48</xm:sqref>
            </x14:sparkline>
            <x14:sparkline>
              <xm:f>Model!J49:L49</xm:f>
              <xm:sqref>M49</xm:sqref>
            </x14:sparkline>
            <x14:sparkline>
              <xm:f>Model!J50:L50</xm:f>
              <xm:sqref>M50</xm:sqref>
            </x14:sparkline>
            <x14:sparkline>
              <xm:f>Model!J51:L51</xm:f>
              <xm:sqref>M51</xm:sqref>
            </x14:sparkline>
            <x14:sparkline>
              <xm:f>Model!J52:L52</xm:f>
              <xm:sqref>M52</xm:sqref>
            </x14:sparkline>
            <x14:sparkline>
              <xm:f>Model!J53:L53</xm:f>
              <xm:sqref>M53</xm:sqref>
            </x14:sparkline>
            <x14:sparkline>
              <xm:f>Model!J54:L54</xm:f>
              <xm:sqref>M54</xm:sqref>
            </x14:sparkline>
            <x14:sparkline>
              <xm:f>Model!J55:L55</xm:f>
              <xm:sqref>M55</xm:sqref>
            </x14:sparkline>
            <x14:sparkline>
              <xm:f>Model!J56:L56</xm:f>
              <xm:sqref>M56</xm:sqref>
            </x14:sparkline>
            <x14:sparkline>
              <xm:f>Model!J57:L57</xm:f>
              <xm:sqref>M57</xm:sqref>
            </x14:sparkline>
            <x14:sparkline>
              <xm:f>Model!J58:L58</xm:f>
              <xm:sqref>M58</xm:sqref>
            </x14:sparkline>
            <x14:sparkline>
              <xm:f>Model!J59:L59</xm:f>
              <xm:sqref>M59</xm:sqref>
            </x14:sparkline>
            <x14:sparkline>
              <xm:f>Model!J60:L60</xm:f>
              <xm:sqref>M60</xm:sqref>
            </x14:sparkline>
            <x14:sparkline>
              <xm:f>Model!J61:L61</xm:f>
              <xm:sqref>M61</xm:sqref>
            </x14:sparkline>
            <x14:sparkline>
              <xm:f>Model!J62:L62</xm:f>
              <xm:sqref>M62</xm:sqref>
            </x14:sparkline>
            <x14:sparkline>
              <xm:f>Model!J63:L63</xm:f>
              <xm:sqref>M63</xm:sqref>
            </x14:sparkline>
            <x14:sparkline>
              <xm:f>Model!J64:L64</xm:f>
              <xm:sqref>M64</xm:sqref>
            </x14:sparkline>
            <x14:sparkline>
              <xm:f>Model!J65:L65</xm:f>
              <xm:sqref>M65</xm:sqref>
            </x14:sparkline>
            <x14:sparkline>
              <xm:f>Model!J66:L66</xm:f>
              <xm:sqref>M66</xm:sqref>
            </x14:sparkline>
            <x14:sparkline>
              <xm:f>Model!J67:L67</xm:f>
              <xm:sqref>M67</xm:sqref>
            </x14:sparkline>
            <x14:sparkline>
              <xm:f>Model!J68:L68</xm:f>
              <xm:sqref>M68</xm:sqref>
            </x14:sparkline>
            <x14:sparkline>
              <xm:f>Model!J69:L69</xm:f>
              <xm:sqref>M69</xm:sqref>
            </x14:sparkline>
            <x14:sparkline>
              <xm:f>Model!J70:L70</xm:f>
              <xm:sqref>M70</xm:sqref>
            </x14:sparkline>
            <x14:sparkline>
              <xm:f>Model!J71:L71</xm:f>
              <xm:sqref>M71</xm:sqref>
            </x14:sparkline>
            <x14:sparkline>
              <xm:f>Model!J72:L72</xm:f>
              <xm:sqref>M72</xm:sqref>
            </x14:sparkline>
            <x14:sparkline>
              <xm:f>Model!J73:L73</xm:f>
              <xm:sqref>M73</xm:sqref>
            </x14:sparkline>
            <x14:sparkline>
              <xm:f>Model!J74:L74</xm:f>
              <xm:sqref>M74</xm:sqref>
            </x14:sparkline>
            <x14:sparkline>
              <xm:f>Model!J75:L75</xm:f>
              <xm:sqref>M75</xm:sqref>
            </x14:sparkline>
            <x14:sparkline>
              <xm:f>Model!J76:L76</xm:f>
              <xm:sqref>M76</xm:sqref>
            </x14:sparkline>
            <x14:sparkline>
              <xm:f>Model!J77:L77</xm:f>
              <xm:sqref>M77</xm:sqref>
            </x14:sparkline>
            <x14:sparkline>
              <xm:f>Model!J78:L78</xm:f>
              <xm:sqref>M78</xm:sqref>
            </x14:sparkline>
            <x14:sparkline>
              <xm:f>Model!J79:L79</xm:f>
              <xm:sqref>M79</xm:sqref>
            </x14:sparkline>
            <x14:sparkline>
              <xm:f>Model!J80:L80</xm:f>
              <xm:sqref>M80</xm:sqref>
            </x14:sparkline>
            <x14:sparkline>
              <xm:f>Model!J81:L81</xm:f>
              <xm:sqref>M81</xm:sqref>
            </x14:sparkline>
            <x14:sparkline>
              <xm:f>Model!J82:L82</xm:f>
              <xm:sqref>M82</xm:sqref>
            </x14:sparkline>
            <x14:sparkline>
              <xm:f>Model!J83:L83</xm:f>
              <xm:sqref>M83</xm:sqref>
            </x14:sparkline>
            <x14:sparkline>
              <xm:f>Model!J84:L84</xm:f>
              <xm:sqref>M84</xm:sqref>
            </x14:sparkline>
            <x14:sparkline>
              <xm:f>Model!J85:L85</xm:f>
              <xm:sqref>M85</xm:sqref>
            </x14:sparkline>
            <x14:sparkline>
              <xm:f>Model!J86:L86</xm:f>
              <xm:sqref>M86</xm:sqref>
            </x14:sparkline>
            <x14:sparkline>
              <xm:f>Model!J87:L87</xm:f>
              <xm:sqref>M87</xm:sqref>
            </x14:sparkline>
            <x14:sparkline>
              <xm:f>Model!J88:L88</xm:f>
              <xm:sqref>M88</xm:sqref>
            </x14:sparkline>
            <x14:sparkline>
              <xm:f>Model!J89:L89</xm:f>
              <xm:sqref>M89</xm:sqref>
            </x14:sparkline>
            <x14:sparkline>
              <xm:f>Model!J90:L90</xm:f>
              <xm:sqref>M90</xm:sqref>
            </x14:sparkline>
            <x14:sparkline>
              <xm:f>Model!J91:L91</xm:f>
              <xm:sqref>M91</xm:sqref>
            </x14:sparkline>
            <x14:sparkline>
              <xm:f>Model!J92:L92</xm:f>
              <xm:sqref>M92</xm:sqref>
            </x14:sparkline>
            <x14:sparkline>
              <xm:f>Model!J93:L93</xm:f>
              <xm:sqref>M93</xm:sqref>
            </x14:sparkline>
            <x14:sparkline>
              <xm:f>Model!J94:L94</xm:f>
              <xm:sqref>M94</xm:sqref>
            </x14:sparkline>
            <x14:sparkline>
              <xm:f>Model!J95:L95</xm:f>
              <xm:sqref>M95</xm:sqref>
            </x14:sparkline>
            <x14:sparkline>
              <xm:f>Model!J96:L96</xm:f>
              <xm:sqref>M96</xm:sqref>
            </x14:sparkline>
            <x14:sparkline>
              <xm:f>Model!J97:L97</xm:f>
              <xm:sqref>M97</xm:sqref>
            </x14:sparkline>
            <x14:sparkline>
              <xm:f>Model!J98:L98</xm:f>
              <xm:sqref>M98</xm:sqref>
            </x14:sparkline>
            <x14:sparkline>
              <xm:f>Model!J99:L99</xm:f>
              <xm:sqref>M99</xm:sqref>
            </x14:sparkline>
            <x14:sparkline>
              <xm:f>Model!J100:L100</xm:f>
              <xm:sqref>M100</xm:sqref>
            </x14:sparkline>
            <x14:sparkline>
              <xm:f>Model!J101:L101</xm:f>
              <xm:sqref>M101</xm:sqref>
            </x14:sparkline>
            <x14:sparkline>
              <xm:f>Model!J102:L102</xm:f>
              <xm:sqref>M102</xm:sqref>
            </x14:sparkline>
            <x14:sparkline>
              <xm:f>Model!J103:L103</xm:f>
              <xm:sqref>M103</xm:sqref>
            </x14:sparkline>
            <x14:sparkline>
              <xm:f>Model!J104:L104</xm:f>
              <xm:sqref>M104</xm:sqref>
            </x14:sparkline>
            <x14:sparkline>
              <xm:f>Model!J105:L105</xm:f>
              <xm:sqref>M105</xm:sqref>
            </x14:sparkline>
            <x14:sparkline>
              <xm:f>Model!J106:L106</xm:f>
              <xm:sqref>M106</xm:sqref>
            </x14:sparkline>
            <x14:sparkline>
              <xm:f>Model!J107:L107</xm:f>
              <xm:sqref>M107</xm:sqref>
            </x14:sparkline>
            <x14:sparkline>
              <xm:f>Model!J108:L108</xm:f>
              <xm:sqref>M108</xm:sqref>
            </x14:sparkline>
            <x14:sparkline>
              <xm:f>Model!J109:L109</xm:f>
              <xm:sqref>M109</xm:sqref>
            </x14:sparkline>
            <x14:sparkline>
              <xm:f>Model!J110:L110</xm:f>
              <xm:sqref>M110</xm:sqref>
            </x14:sparkline>
            <x14:sparkline>
              <xm:f>Model!J111:L111</xm:f>
              <xm:sqref>M111</xm:sqref>
            </x14:sparkline>
            <x14:sparkline>
              <xm:f>Model!J112:L112</xm:f>
              <xm:sqref>M112</xm:sqref>
            </x14:sparkline>
            <x14:sparkline>
              <xm:f>Model!J113:L113</xm:f>
              <xm:sqref>M113</xm:sqref>
            </x14:sparkline>
            <x14:sparkline>
              <xm:f>Model!J114:L114</xm:f>
              <xm:sqref>M114</xm:sqref>
            </x14:sparkline>
            <x14:sparkline>
              <xm:f>Model!J115:L115</xm:f>
              <xm:sqref>M115</xm:sqref>
            </x14:sparkline>
            <x14:sparkline>
              <xm:f>Model!J116:L116</xm:f>
              <xm:sqref>M116</xm:sqref>
            </x14:sparkline>
            <x14:sparkline>
              <xm:f>Model!J117:L117</xm:f>
              <xm:sqref>M117</xm:sqref>
            </x14:sparkline>
            <x14:sparkline>
              <xm:f>Model!J118:L118</xm:f>
              <xm:sqref>M118</xm:sqref>
            </x14:sparkline>
            <x14:sparkline>
              <xm:f>Model!J119:L119</xm:f>
              <xm:sqref>M119</xm:sqref>
            </x14:sparkline>
            <x14:sparkline>
              <xm:f>Model!J120:L120</xm:f>
              <xm:sqref>M120</xm:sqref>
            </x14:sparkline>
            <x14:sparkline>
              <xm:f>Model!J121:L121</xm:f>
              <xm:sqref>M121</xm:sqref>
            </x14:sparkline>
            <x14:sparkline>
              <xm:f>Model!J122:L122</xm:f>
              <xm:sqref>M122</xm:sqref>
            </x14:sparkline>
            <x14:sparkline>
              <xm:f>Model!J123:L123</xm:f>
              <xm:sqref>M123</xm:sqref>
            </x14:sparkline>
            <x14:sparkline>
              <xm:f>Model!J124:L124</xm:f>
              <xm:sqref>M124</xm:sqref>
            </x14:sparkline>
            <x14:sparkline>
              <xm:f>Model!J125:L125</xm:f>
              <xm:sqref>M125</xm:sqref>
            </x14:sparkline>
            <x14:sparkline>
              <xm:f>Model!J126:L126</xm:f>
              <xm:sqref>M126</xm:sqref>
            </x14:sparkline>
            <x14:sparkline>
              <xm:f>Model!J127:L127</xm:f>
              <xm:sqref>M127</xm:sqref>
            </x14:sparkline>
            <x14:sparkline>
              <xm:f>Model!J128:L128</xm:f>
              <xm:sqref>M128</xm:sqref>
            </x14:sparkline>
            <x14:sparkline>
              <xm:f>Model!J129:L129</xm:f>
              <xm:sqref>M129</xm:sqref>
            </x14:sparkline>
            <x14:sparkline>
              <xm:f>Model!J130:L130</xm:f>
              <xm:sqref>M130</xm:sqref>
            </x14:sparkline>
            <x14:sparkline>
              <xm:f>Model!J131:L131</xm:f>
              <xm:sqref>M131</xm:sqref>
            </x14:sparkline>
            <x14:sparkline>
              <xm:f>Model!J132:L132</xm:f>
              <xm:sqref>M132</xm:sqref>
            </x14:sparkline>
            <x14:sparkline>
              <xm:f>Model!J133:L133</xm:f>
              <xm:sqref>M133</xm:sqref>
            </x14:sparkline>
            <x14:sparkline>
              <xm:f>Model!J134:L134</xm:f>
              <xm:sqref>M134</xm:sqref>
            </x14:sparkline>
            <x14:sparkline>
              <xm:f>Model!J135:L135</xm:f>
              <xm:sqref>M135</xm:sqref>
            </x14:sparkline>
            <x14:sparkline>
              <xm:f>Model!J136:L136</xm:f>
              <xm:sqref>M136</xm:sqref>
            </x14:sparkline>
            <x14:sparkline>
              <xm:f>Model!J137:L137</xm:f>
              <xm:sqref>M137</xm:sqref>
            </x14:sparkline>
            <x14:sparkline>
              <xm:f>Model!J138:L138</xm:f>
              <xm:sqref>M138</xm:sqref>
            </x14:sparkline>
            <x14:sparkline>
              <xm:f>Model!J139:L139</xm:f>
              <xm:sqref>M139</xm:sqref>
            </x14:sparkline>
            <x14:sparkline>
              <xm:f>Model!J140:L140</xm:f>
              <xm:sqref>M140</xm:sqref>
            </x14:sparkline>
            <x14:sparkline>
              <xm:f>Model!J141:L141</xm:f>
              <xm:sqref>M141</xm:sqref>
            </x14:sparkline>
            <x14:sparkline>
              <xm:f>Model!J142:L142</xm:f>
              <xm:sqref>M142</xm:sqref>
            </x14:sparkline>
            <x14:sparkline>
              <xm:f>Model!J143:L143</xm:f>
              <xm:sqref>M143</xm:sqref>
            </x14:sparkline>
            <x14:sparkline>
              <xm:f>Model!J144:L144</xm:f>
              <xm:sqref>M144</xm:sqref>
            </x14:sparkline>
            <x14:sparkline>
              <xm:f>Model!J145:L145</xm:f>
              <xm:sqref>M145</xm:sqref>
            </x14:sparkline>
            <x14:sparkline>
              <xm:f>Model!J146:L146</xm:f>
              <xm:sqref>M146</xm:sqref>
            </x14:sparkline>
            <x14:sparkline>
              <xm:f>Model!J147:L147</xm:f>
              <xm:sqref>M147</xm:sqref>
            </x14:sparkline>
            <x14:sparkline>
              <xm:f>Model!J148:L148</xm:f>
              <xm:sqref>M148</xm:sqref>
            </x14:sparkline>
            <x14:sparkline>
              <xm:f>Model!J149:L149</xm:f>
              <xm:sqref>M149</xm:sqref>
            </x14:sparkline>
            <x14:sparkline>
              <xm:f>Model!J150:L150</xm:f>
              <xm:sqref>M150</xm:sqref>
            </x14:sparkline>
            <x14:sparkline>
              <xm:f>Model!J151:L151</xm:f>
              <xm:sqref>M151</xm:sqref>
            </x14:sparkline>
            <x14:sparkline>
              <xm:f>Model!J152:L152</xm:f>
              <xm:sqref>M152</xm:sqref>
            </x14:sparkline>
            <x14:sparkline>
              <xm:f>Model!J153:L153</xm:f>
              <xm:sqref>M153</xm:sqref>
            </x14:sparkline>
            <x14:sparkline>
              <xm:f>Model!J154:L154</xm:f>
              <xm:sqref>M154</xm:sqref>
            </x14:sparkline>
            <x14:sparkline>
              <xm:f>Model!J155:L155</xm:f>
              <xm:sqref>M155</xm:sqref>
            </x14:sparkline>
            <x14:sparkline>
              <xm:f>Model!J156:L156</xm:f>
              <xm:sqref>M156</xm:sqref>
            </x14:sparkline>
            <x14:sparkline>
              <xm:f>Model!J157:L157</xm:f>
              <xm:sqref>M157</xm:sqref>
            </x14:sparkline>
            <x14:sparkline>
              <xm:f>Model!J158:L158</xm:f>
              <xm:sqref>M158</xm:sqref>
            </x14:sparkline>
            <x14:sparkline>
              <xm:f>Model!J159:L159</xm:f>
              <xm:sqref>M159</xm:sqref>
            </x14:sparkline>
            <x14:sparkline>
              <xm:f>Model!J160:L160</xm:f>
              <xm:sqref>M160</xm:sqref>
            </x14:sparkline>
            <x14:sparkline>
              <xm:f>Model!J161:L161</xm:f>
              <xm:sqref>M161</xm:sqref>
            </x14:sparkline>
            <x14:sparkline>
              <xm:f>Model!J162:L162</xm:f>
              <xm:sqref>M162</xm:sqref>
            </x14:sparkline>
            <x14:sparkline>
              <xm:f>Model!J163:L163</xm:f>
              <xm:sqref>M163</xm:sqref>
            </x14:sparkline>
            <x14:sparkline>
              <xm:f>Model!J164:L164</xm:f>
              <xm:sqref>M164</xm:sqref>
            </x14:sparkline>
            <x14:sparkline>
              <xm:f>Model!J165:L165</xm:f>
              <xm:sqref>M165</xm:sqref>
            </x14:sparkline>
            <x14:sparkline>
              <xm:f>Model!J166:L166</xm:f>
              <xm:sqref>M166</xm:sqref>
            </x14:sparkline>
            <x14:sparkline>
              <xm:f>Model!J167:L167</xm:f>
              <xm:sqref>M167</xm:sqref>
            </x14:sparkline>
            <x14:sparkline>
              <xm:f>Model!J168:L168</xm:f>
              <xm:sqref>M168</xm:sqref>
            </x14:sparkline>
            <x14:sparkline>
              <xm:f>Model!J169:L169</xm:f>
              <xm:sqref>M169</xm:sqref>
            </x14:sparkline>
            <x14:sparkline>
              <xm:f>Model!J170:L170</xm:f>
              <xm:sqref>M170</xm:sqref>
            </x14:sparkline>
            <x14:sparkline>
              <xm:f>Model!J171:L171</xm:f>
              <xm:sqref>M171</xm:sqref>
            </x14:sparkline>
            <x14:sparkline>
              <xm:f>Model!J172:L172</xm:f>
              <xm:sqref>M172</xm:sqref>
            </x14:sparkline>
            <x14:sparkline>
              <xm:f>Model!J173:L173</xm:f>
              <xm:sqref>M173</xm:sqref>
            </x14:sparkline>
            <x14:sparkline>
              <xm:f>Model!J174:L174</xm:f>
              <xm:sqref>M174</xm:sqref>
            </x14:sparkline>
            <x14:sparkline>
              <xm:f>Model!J175:L175</xm:f>
              <xm:sqref>M175</xm:sqref>
            </x14:sparkline>
            <x14:sparkline>
              <xm:f>Model!J176:L176</xm:f>
              <xm:sqref>M176</xm:sqref>
            </x14:sparkline>
            <x14:sparkline>
              <xm:f>Model!J177:L177</xm:f>
              <xm:sqref>M177</xm:sqref>
            </x14:sparkline>
            <x14:sparkline>
              <xm:f>Model!J178:L178</xm:f>
              <xm:sqref>M178</xm:sqref>
            </x14:sparkline>
            <x14:sparkline>
              <xm:f>Model!J179:L179</xm:f>
              <xm:sqref>M179</xm:sqref>
            </x14:sparkline>
            <x14:sparkline>
              <xm:f>Model!J180:L180</xm:f>
              <xm:sqref>M180</xm:sqref>
            </x14:sparkline>
            <x14:sparkline>
              <xm:f>Model!J181:L181</xm:f>
              <xm:sqref>M181</xm:sqref>
            </x14:sparkline>
            <x14:sparkline>
              <xm:f>Model!J182:L182</xm:f>
              <xm:sqref>M182</xm:sqref>
            </x14:sparkline>
            <x14:sparkline>
              <xm:f>Model!J183:L183</xm:f>
              <xm:sqref>M183</xm:sqref>
            </x14:sparkline>
            <x14:sparkline>
              <xm:f>Model!J184:L184</xm:f>
              <xm:sqref>M184</xm:sqref>
            </x14:sparkline>
            <x14:sparkline>
              <xm:f>Model!J185:L185</xm:f>
              <xm:sqref>M185</xm:sqref>
            </x14:sparkline>
            <x14:sparkline>
              <xm:f>Model!J186:L186</xm:f>
              <xm:sqref>M186</xm:sqref>
            </x14:sparkline>
            <x14:sparkline>
              <xm:f>Model!J187:L187</xm:f>
              <xm:sqref>M187</xm:sqref>
            </x14:sparkline>
            <x14:sparkline>
              <xm:f>Model!J188:L188</xm:f>
              <xm:sqref>M188</xm:sqref>
            </x14:sparkline>
            <x14:sparkline>
              <xm:f>Model!J189:L189</xm:f>
              <xm:sqref>M189</xm:sqref>
            </x14:sparkline>
            <x14:sparkline>
              <xm:f>Model!J190:L190</xm:f>
              <xm:sqref>M190</xm:sqref>
            </x14:sparkline>
            <x14:sparkline>
              <xm:f>Model!J191:L191</xm:f>
              <xm:sqref>M191</xm:sqref>
            </x14:sparkline>
            <x14:sparkline>
              <xm:f>Model!J192:L192</xm:f>
              <xm:sqref>M192</xm:sqref>
            </x14:sparkline>
            <x14:sparkline>
              <xm:f>Model!J193:L193</xm:f>
              <xm:sqref>M193</xm:sqref>
            </x14:sparkline>
            <x14:sparkline>
              <xm:f>Model!J194:L194</xm:f>
              <xm:sqref>M194</xm:sqref>
            </x14:sparkline>
            <x14:sparkline>
              <xm:f>Model!J195:L195</xm:f>
              <xm:sqref>M195</xm:sqref>
            </x14:sparkline>
            <x14:sparkline>
              <xm:f>Model!J196:L196</xm:f>
              <xm:sqref>M196</xm:sqref>
            </x14:sparkline>
            <x14:sparkline>
              <xm:f>Model!J197:L197</xm:f>
              <xm:sqref>M197</xm:sqref>
            </x14:sparkline>
            <x14:sparkline>
              <xm:f>Model!J198:L198</xm:f>
              <xm:sqref>M198</xm:sqref>
            </x14:sparkline>
            <x14:sparkline>
              <xm:f>Model!J199:L199</xm:f>
              <xm:sqref>M199</xm:sqref>
            </x14:sparkline>
            <x14:sparkline>
              <xm:f>Model!J200:L200</xm:f>
              <xm:sqref>M200</xm:sqref>
            </x14:sparkline>
            <x14:sparkline>
              <xm:f>Model!J201:L201</xm:f>
              <xm:sqref>M201</xm:sqref>
            </x14:sparkline>
          </x14:sparklines>
        </x14:sparklineGroup>
      </x14:sparklineGroups>
    </ext>
    <ext xmlns:x15="http://schemas.microsoft.com/office/spreadsheetml/2010/11/main" uri="{3A4CF648-6AED-40f4-86FF-DC5316D8AED3}">
      <x14:slicerList xmlns:x14="http://schemas.microsoft.com/office/spreadsheetml/2009/9/main">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645F4-B09A-4789-96B5-4EF0AEECBA1E}">
  <sheetPr>
    <tabColor theme="3"/>
  </sheetPr>
  <dimension ref="A1:N202"/>
  <sheetViews>
    <sheetView workbookViewId="0">
      <selection activeCell="E2" sqref="E2"/>
    </sheetView>
  </sheetViews>
  <sheetFormatPr defaultColWidth="8.85546875" defaultRowHeight="15" x14ac:dyDescent="0.25"/>
  <cols>
    <col min="1" max="1" width="20.7109375" customWidth="1"/>
    <col min="18" max="18" width="21.85546875" customWidth="1"/>
  </cols>
  <sheetData>
    <row r="1" spans="1:14" ht="60" x14ac:dyDescent="0.25">
      <c r="A1" s="35" t="s">
        <v>15</v>
      </c>
      <c r="B1" s="35" t="s">
        <v>161</v>
      </c>
      <c r="C1" s="4" t="s">
        <v>162</v>
      </c>
      <c r="D1" s="4" t="s">
        <v>163</v>
      </c>
      <c r="E1" s="4" t="s">
        <v>164</v>
      </c>
      <c r="F1" s="4" t="s">
        <v>165</v>
      </c>
      <c r="G1" s="4" t="s">
        <v>166</v>
      </c>
      <c r="H1" s="4" t="s">
        <v>167</v>
      </c>
      <c r="I1" s="4" t="s">
        <v>168</v>
      </c>
      <c r="J1" s="4" t="s">
        <v>169</v>
      </c>
      <c r="K1" s="4" t="s">
        <v>170</v>
      </c>
      <c r="L1" s="4" t="s">
        <v>16</v>
      </c>
      <c r="M1" s="4" t="s">
        <v>171</v>
      </c>
      <c r="N1" s="4" t="s">
        <v>172</v>
      </c>
    </row>
    <row r="2" spans="1:14" x14ac:dyDescent="0.25">
      <c r="A2" s="3" t="s">
        <v>173</v>
      </c>
      <c r="B2" s="3">
        <v>1</v>
      </c>
      <c r="C2" s="3">
        <v>100</v>
      </c>
      <c r="D2" s="3">
        <v>93.3</v>
      </c>
      <c r="E2" s="3">
        <v>65.3</v>
      </c>
      <c r="F2" s="3">
        <v>14.5</v>
      </c>
      <c r="G2" s="3">
        <v>10</v>
      </c>
      <c r="H2" s="3">
        <v>203</v>
      </c>
      <c r="I2" s="3">
        <v>8</v>
      </c>
      <c r="J2" s="3">
        <v>98</v>
      </c>
      <c r="K2" s="3">
        <v>99.1</v>
      </c>
      <c r="L2" t="s">
        <v>34</v>
      </c>
      <c r="M2" t="s">
        <v>36</v>
      </c>
      <c r="N2">
        <f>AVERAGE($J$2:$J$21)</f>
        <v>88.578947368421055</v>
      </c>
    </row>
    <row r="3" spans="1:14" x14ac:dyDescent="0.25">
      <c r="A3" s="3" t="s">
        <v>174</v>
      </c>
      <c r="B3" s="3">
        <v>2</v>
      </c>
      <c r="C3" s="3">
        <v>99</v>
      </c>
      <c r="D3" s="3">
        <v>90.1</v>
      </c>
      <c r="E3" s="3">
        <v>69.7</v>
      </c>
      <c r="F3" s="3">
        <v>14.2</v>
      </c>
      <c r="G3" s="3">
        <v>10</v>
      </c>
      <c r="H3" s="3">
        <v>197</v>
      </c>
      <c r="I3" s="3">
        <v>9</v>
      </c>
      <c r="J3" s="3">
        <v>93</v>
      </c>
      <c r="K3" s="3">
        <v>100</v>
      </c>
      <c r="L3" t="s">
        <v>34</v>
      </c>
      <c r="M3" t="s">
        <v>36</v>
      </c>
      <c r="N3">
        <f t="shared" ref="N3:N21" si="0">AVERAGE($J$2:$J$21)</f>
        <v>88.578947368421055</v>
      </c>
    </row>
    <row r="4" spans="1:14" x14ac:dyDescent="0.25">
      <c r="A4" s="3" t="s">
        <v>175</v>
      </c>
      <c r="B4" s="3">
        <v>3</v>
      </c>
      <c r="C4" s="3">
        <v>97.6</v>
      </c>
      <c r="D4" s="3">
        <v>90.1</v>
      </c>
      <c r="E4" s="3">
        <v>70.400000000000006</v>
      </c>
      <c r="F4" s="3">
        <v>12.6</v>
      </c>
      <c r="G4" s="3">
        <v>10</v>
      </c>
      <c r="H4" s="3">
        <v>205</v>
      </c>
      <c r="I4" s="3">
        <v>7</v>
      </c>
      <c r="J4" s="3">
        <v>93</v>
      </c>
      <c r="K4" s="3">
        <v>98.8</v>
      </c>
      <c r="L4" t="s">
        <v>34</v>
      </c>
      <c r="M4" t="s">
        <v>36</v>
      </c>
      <c r="N4">
        <f t="shared" si="0"/>
        <v>88.578947368421055</v>
      </c>
    </row>
    <row r="5" spans="1:14" ht="30" x14ac:dyDescent="0.25">
      <c r="A5" s="3" t="s">
        <v>176</v>
      </c>
      <c r="B5" s="3">
        <v>4</v>
      </c>
      <c r="C5" s="3">
        <v>97.3</v>
      </c>
      <c r="D5" s="3">
        <v>90.8</v>
      </c>
      <c r="E5" s="3">
        <v>78.099999999999994</v>
      </c>
      <c r="F5" s="3">
        <v>13.5</v>
      </c>
      <c r="G5" s="3">
        <v>10</v>
      </c>
      <c r="H5" s="3">
        <v>203</v>
      </c>
      <c r="I5" s="3">
        <v>9</v>
      </c>
      <c r="J5" s="3">
        <v>90</v>
      </c>
      <c r="K5" s="3">
        <v>98.9</v>
      </c>
      <c r="L5" t="s">
        <v>34</v>
      </c>
      <c r="M5" t="s">
        <v>36</v>
      </c>
      <c r="N5">
        <f t="shared" si="0"/>
        <v>88.578947368421055</v>
      </c>
    </row>
    <row r="6" spans="1:14" x14ac:dyDescent="0.25">
      <c r="A6" s="3" t="s">
        <v>177</v>
      </c>
      <c r="B6" s="3">
        <v>5</v>
      </c>
      <c r="C6" s="3">
        <v>88.8</v>
      </c>
      <c r="D6" s="3">
        <v>91.1</v>
      </c>
      <c r="E6" s="3">
        <v>83.3</v>
      </c>
      <c r="F6" s="3"/>
      <c r="G6" s="3">
        <v>7</v>
      </c>
      <c r="H6" s="3">
        <v>115</v>
      </c>
      <c r="I6" s="3">
        <v>10</v>
      </c>
      <c r="J6" s="3">
        <v>83</v>
      </c>
      <c r="K6" s="3">
        <v>93.7</v>
      </c>
      <c r="L6" t="s">
        <v>34</v>
      </c>
      <c r="M6" t="s">
        <v>36</v>
      </c>
      <c r="N6">
        <f t="shared" si="0"/>
        <v>88.578947368421055</v>
      </c>
    </row>
    <row r="7" spans="1:14" x14ac:dyDescent="0.25">
      <c r="A7" s="3" t="s">
        <v>178</v>
      </c>
      <c r="B7" s="3">
        <v>6</v>
      </c>
      <c r="C7" s="3">
        <v>85.8</v>
      </c>
      <c r="D7" s="3">
        <v>87.7</v>
      </c>
      <c r="E7" s="3">
        <v>72</v>
      </c>
      <c r="F7" s="3">
        <v>16.5</v>
      </c>
      <c r="G7" s="3">
        <v>7</v>
      </c>
      <c r="H7" s="3">
        <v>189</v>
      </c>
      <c r="I7" s="3">
        <v>8</v>
      </c>
      <c r="J7" s="3">
        <v>91</v>
      </c>
      <c r="K7" s="3">
        <v>98.9</v>
      </c>
      <c r="L7" t="s">
        <v>34</v>
      </c>
      <c r="M7" t="s">
        <v>36</v>
      </c>
      <c r="N7">
        <f t="shared" si="0"/>
        <v>88.578947368421055</v>
      </c>
    </row>
    <row r="8" spans="1:14" ht="30" x14ac:dyDescent="0.25">
      <c r="A8" s="3" t="s">
        <v>179</v>
      </c>
      <c r="B8" s="3">
        <v>7</v>
      </c>
      <c r="C8" s="3">
        <v>85.2</v>
      </c>
      <c r="D8" s="3">
        <v>88.7</v>
      </c>
      <c r="E8" s="3">
        <v>68.3</v>
      </c>
      <c r="F8" s="3">
        <v>17.2</v>
      </c>
      <c r="G8" s="3">
        <v>10</v>
      </c>
      <c r="H8" s="3">
        <v>196</v>
      </c>
      <c r="I8" s="3">
        <v>9</v>
      </c>
      <c r="J8" s="3">
        <v>91</v>
      </c>
      <c r="K8" s="3">
        <v>93.4</v>
      </c>
      <c r="L8" t="s">
        <v>34</v>
      </c>
      <c r="M8" t="s">
        <v>36</v>
      </c>
      <c r="N8">
        <f t="shared" si="0"/>
        <v>88.578947368421055</v>
      </c>
    </row>
    <row r="9" spans="1:14" x14ac:dyDescent="0.25">
      <c r="A9" s="3" t="s">
        <v>180</v>
      </c>
      <c r="B9" s="3">
        <v>8</v>
      </c>
      <c r="C9" s="3">
        <v>84.2</v>
      </c>
      <c r="D9" s="3">
        <v>88.3</v>
      </c>
      <c r="E9" s="3">
        <v>62.6</v>
      </c>
      <c r="F9" s="3">
        <v>17.8</v>
      </c>
      <c r="G9" s="3">
        <v>7</v>
      </c>
      <c r="H9" s="3">
        <v>223</v>
      </c>
      <c r="I9" s="3">
        <v>8</v>
      </c>
      <c r="J9" s="3">
        <v>91</v>
      </c>
      <c r="K9" s="3">
        <v>95.8</v>
      </c>
      <c r="L9" t="s">
        <v>34</v>
      </c>
      <c r="M9" t="s">
        <v>36</v>
      </c>
      <c r="N9">
        <f t="shared" si="0"/>
        <v>88.578947368421055</v>
      </c>
    </row>
    <row r="10" spans="1:14" x14ac:dyDescent="0.25">
      <c r="A10" s="3" t="s">
        <v>181</v>
      </c>
      <c r="B10" s="3">
        <v>9</v>
      </c>
      <c r="C10" s="3">
        <v>80.599999999999994</v>
      </c>
      <c r="D10" s="3">
        <v>83.2</v>
      </c>
      <c r="E10" s="3">
        <v>87.6</v>
      </c>
      <c r="F10" s="3">
        <v>16.100000000000001</v>
      </c>
      <c r="G10" s="3">
        <v>3</v>
      </c>
      <c r="H10" s="3">
        <v>118</v>
      </c>
      <c r="I10" s="3">
        <v>8</v>
      </c>
      <c r="J10" s="3"/>
      <c r="K10" s="3">
        <v>90.1</v>
      </c>
      <c r="L10" t="s">
        <v>34</v>
      </c>
      <c r="M10" t="s">
        <v>36</v>
      </c>
      <c r="N10">
        <f t="shared" si="0"/>
        <v>88.578947368421055</v>
      </c>
    </row>
    <row r="11" spans="1:14" x14ac:dyDescent="0.25">
      <c r="A11" s="3" t="s">
        <v>182</v>
      </c>
      <c r="B11" s="3">
        <v>10</v>
      </c>
      <c r="C11" s="3">
        <v>79.8</v>
      </c>
      <c r="D11" s="3">
        <v>85.8</v>
      </c>
      <c r="E11" s="3">
        <v>58.9</v>
      </c>
      <c r="F11" s="3">
        <v>17.5</v>
      </c>
      <c r="G11" s="3">
        <v>7</v>
      </c>
      <c r="H11" s="3">
        <v>220</v>
      </c>
      <c r="I11" s="3">
        <v>7</v>
      </c>
      <c r="J11" s="3">
        <v>92</v>
      </c>
      <c r="K11" s="3">
        <v>96.2</v>
      </c>
      <c r="L11" t="s">
        <v>34</v>
      </c>
      <c r="M11" t="s">
        <v>36</v>
      </c>
      <c r="N11">
        <f t="shared" si="0"/>
        <v>88.578947368421055</v>
      </c>
    </row>
    <row r="12" spans="1:14" x14ac:dyDescent="0.25">
      <c r="A12" s="3" t="s">
        <v>183</v>
      </c>
      <c r="B12" s="3">
        <v>11</v>
      </c>
      <c r="C12" s="3">
        <v>77.8</v>
      </c>
      <c r="D12" s="3">
        <v>86.4</v>
      </c>
      <c r="E12" s="3">
        <v>64.7</v>
      </c>
      <c r="F12" s="3">
        <v>16.600000000000001</v>
      </c>
      <c r="G12" s="3">
        <v>8</v>
      </c>
      <c r="H12" s="3">
        <v>172</v>
      </c>
      <c r="I12" s="3">
        <v>6</v>
      </c>
      <c r="J12" s="3">
        <v>90</v>
      </c>
      <c r="K12" s="3">
        <v>99.2</v>
      </c>
      <c r="L12" t="s">
        <v>34</v>
      </c>
      <c r="M12" t="s">
        <v>36</v>
      </c>
      <c r="N12">
        <f t="shared" si="0"/>
        <v>88.578947368421055</v>
      </c>
    </row>
    <row r="13" spans="1:14" x14ac:dyDescent="0.25">
      <c r="A13" s="3" t="s">
        <v>184</v>
      </c>
      <c r="B13" s="3">
        <v>12</v>
      </c>
      <c r="C13" s="3">
        <v>77.3</v>
      </c>
      <c r="D13" s="3">
        <v>85.3</v>
      </c>
      <c r="E13" s="3">
        <v>61.6</v>
      </c>
      <c r="F13" s="3">
        <v>19.100000000000001</v>
      </c>
      <c r="G13" s="3">
        <v>9</v>
      </c>
      <c r="H13" s="3">
        <v>173</v>
      </c>
      <c r="I13" s="3">
        <v>9</v>
      </c>
      <c r="J13" s="3">
        <v>90</v>
      </c>
      <c r="K13" s="3">
        <v>96.5</v>
      </c>
      <c r="L13" t="s">
        <v>34</v>
      </c>
      <c r="M13" t="s">
        <v>36</v>
      </c>
      <c r="N13">
        <f t="shared" si="0"/>
        <v>88.578947368421055</v>
      </c>
    </row>
    <row r="14" spans="1:14" x14ac:dyDescent="0.25">
      <c r="A14" s="3" t="s">
        <v>185</v>
      </c>
      <c r="B14" s="3">
        <v>13</v>
      </c>
      <c r="C14" s="3">
        <v>77.2</v>
      </c>
      <c r="D14" s="3">
        <v>93.9</v>
      </c>
      <c r="E14" s="3">
        <v>89.8</v>
      </c>
      <c r="F14" s="3">
        <v>15.9</v>
      </c>
      <c r="G14" s="3">
        <v>8</v>
      </c>
      <c r="H14" s="3">
        <v>104</v>
      </c>
      <c r="I14" s="3"/>
      <c r="J14" s="3">
        <v>85</v>
      </c>
      <c r="K14" s="3">
        <v>91.3</v>
      </c>
      <c r="L14" t="s">
        <v>34</v>
      </c>
      <c r="M14" t="s">
        <v>36</v>
      </c>
      <c r="N14">
        <f t="shared" si="0"/>
        <v>88.578947368421055</v>
      </c>
    </row>
    <row r="15" spans="1:14" x14ac:dyDescent="0.25">
      <c r="A15" s="3" t="s">
        <v>186</v>
      </c>
      <c r="B15" s="3">
        <v>14</v>
      </c>
      <c r="C15" s="3">
        <v>76.099999999999994</v>
      </c>
      <c r="D15" s="3">
        <v>84</v>
      </c>
      <c r="E15" s="3">
        <v>78.8</v>
      </c>
      <c r="F15" s="3">
        <v>22.3</v>
      </c>
      <c r="G15" s="3">
        <v>3</v>
      </c>
      <c r="H15" s="3">
        <v>134</v>
      </c>
      <c r="I15" s="3">
        <v>10</v>
      </c>
      <c r="J15" s="3">
        <v>85</v>
      </c>
      <c r="K15" s="3">
        <v>93.2</v>
      </c>
      <c r="L15" t="s">
        <v>34</v>
      </c>
      <c r="M15" t="s">
        <v>36</v>
      </c>
      <c r="N15">
        <f t="shared" si="0"/>
        <v>88.578947368421055</v>
      </c>
    </row>
    <row r="16" spans="1:14" x14ac:dyDescent="0.25">
      <c r="A16" s="3" t="s">
        <v>187</v>
      </c>
      <c r="B16" s="3">
        <v>15</v>
      </c>
      <c r="C16" s="3">
        <v>75.8</v>
      </c>
      <c r="D16" s="3">
        <v>92.3</v>
      </c>
      <c r="E16" s="3">
        <v>91</v>
      </c>
      <c r="F16" s="3"/>
      <c r="G16" s="3"/>
      <c r="H16" s="3">
        <v>125</v>
      </c>
      <c r="I16" s="3">
        <v>7</v>
      </c>
      <c r="J16" s="3">
        <v>73</v>
      </c>
      <c r="K16" s="3">
        <v>91</v>
      </c>
      <c r="L16" t="s">
        <v>34</v>
      </c>
      <c r="M16" t="s">
        <v>36</v>
      </c>
      <c r="N16">
        <f t="shared" si="0"/>
        <v>88.578947368421055</v>
      </c>
    </row>
    <row r="17" spans="1:14" x14ac:dyDescent="0.25">
      <c r="A17" s="3" t="s">
        <v>188</v>
      </c>
      <c r="B17" s="3">
        <v>16</v>
      </c>
      <c r="C17" s="3">
        <v>74.400000000000006</v>
      </c>
      <c r="D17" s="3">
        <v>90.4</v>
      </c>
      <c r="E17" s="3">
        <v>69.400000000000006</v>
      </c>
      <c r="F17" s="3">
        <v>25.2</v>
      </c>
      <c r="G17" s="3">
        <v>5</v>
      </c>
      <c r="H17" s="3">
        <v>204</v>
      </c>
      <c r="I17" s="3">
        <v>8</v>
      </c>
      <c r="J17" s="3">
        <v>88</v>
      </c>
      <c r="K17" s="3">
        <v>95.2</v>
      </c>
      <c r="L17" t="s">
        <v>34</v>
      </c>
      <c r="M17" t="s">
        <v>36</v>
      </c>
      <c r="N17">
        <f t="shared" si="0"/>
        <v>88.578947368421055</v>
      </c>
    </row>
    <row r="18" spans="1:14" x14ac:dyDescent="0.25">
      <c r="A18" s="3" t="s">
        <v>189</v>
      </c>
      <c r="B18" s="3">
        <v>17</v>
      </c>
      <c r="C18" s="3">
        <v>74.2</v>
      </c>
      <c r="D18" s="3">
        <v>84.1</v>
      </c>
      <c r="E18" s="3">
        <v>62.2</v>
      </c>
      <c r="F18" s="3">
        <v>19.3</v>
      </c>
      <c r="G18" s="3">
        <v>8</v>
      </c>
      <c r="H18" s="3">
        <v>185</v>
      </c>
      <c r="I18" s="3">
        <v>6</v>
      </c>
      <c r="J18" s="3">
        <v>91</v>
      </c>
      <c r="K18" s="3">
        <v>97.8</v>
      </c>
      <c r="L18" t="s">
        <v>34</v>
      </c>
      <c r="M18" t="s">
        <v>36</v>
      </c>
      <c r="N18">
        <f t="shared" si="0"/>
        <v>88.578947368421055</v>
      </c>
    </row>
    <row r="19" spans="1:14" x14ac:dyDescent="0.25">
      <c r="A19" s="3" t="s">
        <v>190</v>
      </c>
      <c r="B19" s="3">
        <v>18</v>
      </c>
      <c r="C19" s="3">
        <v>74.099999999999994</v>
      </c>
      <c r="D19" s="3">
        <v>86</v>
      </c>
      <c r="E19" s="3">
        <v>72.8</v>
      </c>
      <c r="F19" s="3">
        <v>15.4</v>
      </c>
      <c r="G19" s="3">
        <v>7</v>
      </c>
      <c r="H19" s="3">
        <v>151</v>
      </c>
      <c r="I19" s="3">
        <v>6</v>
      </c>
      <c r="J19" s="3">
        <v>92</v>
      </c>
      <c r="K19" s="3">
        <v>95.8</v>
      </c>
      <c r="L19" t="s">
        <v>34</v>
      </c>
      <c r="M19" t="s">
        <v>36</v>
      </c>
      <c r="N19">
        <f t="shared" si="0"/>
        <v>88.578947368421055</v>
      </c>
    </row>
    <row r="20" spans="1:14" x14ac:dyDescent="0.25">
      <c r="A20" s="3" t="s">
        <v>191</v>
      </c>
      <c r="B20" s="3">
        <v>19</v>
      </c>
      <c r="C20" s="3">
        <v>73.5</v>
      </c>
      <c r="D20" s="3">
        <v>90.3</v>
      </c>
      <c r="E20" s="3">
        <v>87.6</v>
      </c>
      <c r="F20" s="3">
        <v>27.4</v>
      </c>
      <c r="G20" s="3">
        <v>6</v>
      </c>
      <c r="H20" s="3">
        <v>128</v>
      </c>
      <c r="I20" s="3">
        <v>9</v>
      </c>
      <c r="J20" s="3">
        <v>80</v>
      </c>
      <c r="K20" s="3">
        <v>89</v>
      </c>
      <c r="L20" t="s">
        <v>34</v>
      </c>
      <c r="M20" t="s">
        <v>36</v>
      </c>
      <c r="N20">
        <f t="shared" si="0"/>
        <v>88.578947368421055</v>
      </c>
    </row>
    <row r="21" spans="1:14" x14ac:dyDescent="0.25">
      <c r="A21" s="3" t="s">
        <v>192</v>
      </c>
      <c r="B21" s="3">
        <v>20</v>
      </c>
      <c r="C21" s="3">
        <v>73</v>
      </c>
      <c r="D21" s="3">
        <v>90.9</v>
      </c>
      <c r="E21" s="3">
        <v>83.6</v>
      </c>
      <c r="F21" s="3">
        <v>22.6</v>
      </c>
      <c r="G21" s="3">
        <v>6</v>
      </c>
      <c r="H21" s="3">
        <v>153</v>
      </c>
      <c r="I21" s="3">
        <v>5</v>
      </c>
      <c r="J21" s="3">
        <v>87</v>
      </c>
      <c r="K21" s="3">
        <v>95.4</v>
      </c>
      <c r="L21" t="s">
        <v>34</v>
      </c>
      <c r="M21" t="s">
        <v>36</v>
      </c>
      <c r="N21">
        <f t="shared" si="0"/>
        <v>88.578947368421055</v>
      </c>
    </row>
    <row r="22" spans="1:14" x14ac:dyDescent="0.25">
      <c r="A22" s="3" t="s">
        <v>193</v>
      </c>
      <c r="B22" s="3">
        <v>89</v>
      </c>
      <c r="C22" s="3">
        <v>49.9</v>
      </c>
      <c r="D22" s="3">
        <v>84.7</v>
      </c>
      <c r="E22" s="3">
        <v>82.8</v>
      </c>
      <c r="F22" s="3">
        <v>19.2</v>
      </c>
      <c r="G22" s="3">
        <v>2</v>
      </c>
      <c r="H22" s="3">
        <v>106</v>
      </c>
      <c r="I22" s="3">
        <v>4</v>
      </c>
      <c r="J22" s="3">
        <v>65</v>
      </c>
      <c r="K22" s="3">
        <v>87.6</v>
      </c>
      <c r="L22" t="s">
        <v>34</v>
      </c>
      <c r="M22" t="s">
        <v>72</v>
      </c>
      <c r="N22">
        <f>AVERAGE($J$22:$J$41)</f>
        <v>76.647058823529406</v>
      </c>
    </row>
    <row r="23" spans="1:14" x14ac:dyDescent="0.25">
      <c r="A23" s="3" t="s">
        <v>194</v>
      </c>
      <c r="B23" s="3">
        <v>90</v>
      </c>
      <c r="C23" s="3">
        <v>49.5</v>
      </c>
      <c r="D23" s="3">
        <v>82.7</v>
      </c>
      <c r="E23" s="3">
        <v>74</v>
      </c>
      <c r="F23" s="3">
        <v>22</v>
      </c>
      <c r="G23" s="3">
        <v>2</v>
      </c>
      <c r="H23" s="3">
        <v>112</v>
      </c>
      <c r="I23" s="3">
        <v>2</v>
      </c>
      <c r="J23" s="3">
        <v>80</v>
      </c>
      <c r="K23" s="3">
        <v>94</v>
      </c>
      <c r="L23" t="s">
        <v>34</v>
      </c>
      <c r="M23" t="s">
        <v>72</v>
      </c>
      <c r="N23">
        <f t="shared" ref="N23:N41" si="1">AVERAGE($J$22:$J$41)</f>
        <v>76.647058823529406</v>
      </c>
    </row>
    <row r="24" spans="1:14" x14ac:dyDescent="0.25">
      <c r="A24" s="3" t="s">
        <v>195</v>
      </c>
      <c r="B24" s="3">
        <v>91</v>
      </c>
      <c r="C24" s="3">
        <v>49.1</v>
      </c>
      <c r="D24" s="3">
        <v>85.2</v>
      </c>
      <c r="E24" s="3">
        <v>67.8</v>
      </c>
      <c r="F24" s="3">
        <v>22.3</v>
      </c>
      <c r="G24" s="3">
        <v>3</v>
      </c>
      <c r="H24" s="3">
        <v>120</v>
      </c>
      <c r="I24" s="3">
        <v>2</v>
      </c>
      <c r="J24" s="3">
        <v>83</v>
      </c>
      <c r="K24" s="3">
        <v>93.7</v>
      </c>
      <c r="L24" t="s">
        <v>34</v>
      </c>
      <c r="M24" t="s">
        <v>72</v>
      </c>
      <c r="N24">
        <f t="shared" si="1"/>
        <v>76.647058823529406</v>
      </c>
    </row>
    <row r="25" spans="1:14" ht="30" x14ac:dyDescent="0.25">
      <c r="A25" s="3" t="s">
        <v>196</v>
      </c>
      <c r="B25" s="3">
        <v>92</v>
      </c>
      <c r="C25" s="3">
        <v>48.6</v>
      </c>
      <c r="D25" s="3">
        <v>88.1</v>
      </c>
      <c r="E25" s="3">
        <v>77.5</v>
      </c>
      <c r="F25" s="3">
        <v>25.3</v>
      </c>
      <c r="G25" s="3">
        <v>3</v>
      </c>
      <c r="H25" s="3">
        <v>127</v>
      </c>
      <c r="I25" s="3">
        <v>1</v>
      </c>
      <c r="J25" s="3">
        <v>83</v>
      </c>
      <c r="K25" s="3">
        <v>90.8</v>
      </c>
      <c r="L25" t="s">
        <v>34</v>
      </c>
      <c r="M25" t="s">
        <v>72</v>
      </c>
      <c r="N25">
        <f t="shared" si="1"/>
        <v>76.647058823529406</v>
      </c>
    </row>
    <row r="26" spans="1:14" x14ac:dyDescent="0.25">
      <c r="A26" s="3" t="s">
        <v>197</v>
      </c>
      <c r="B26" s="3">
        <v>93</v>
      </c>
      <c r="C26" s="3">
        <v>48</v>
      </c>
      <c r="D26" s="3">
        <v>82.7</v>
      </c>
      <c r="E26" s="3">
        <v>77.900000000000006</v>
      </c>
      <c r="F26" s="3">
        <v>26.2</v>
      </c>
      <c r="G26" s="3"/>
      <c r="H26" s="3">
        <v>109</v>
      </c>
      <c r="I26" s="3">
        <v>7</v>
      </c>
      <c r="J26" s="3">
        <v>69</v>
      </c>
      <c r="K26" s="3">
        <v>84.2</v>
      </c>
      <c r="L26" t="s">
        <v>34</v>
      </c>
      <c r="M26" t="s">
        <v>72</v>
      </c>
      <c r="N26">
        <f t="shared" si="1"/>
        <v>76.647058823529406</v>
      </c>
    </row>
    <row r="27" spans="1:14" x14ac:dyDescent="0.25">
      <c r="A27" s="3" t="s">
        <v>198</v>
      </c>
      <c r="B27" s="3">
        <v>94</v>
      </c>
      <c r="C27" s="3">
        <v>46.8</v>
      </c>
      <c r="D27" s="3">
        <v>81.900000000000006</v>
      </c>
      <c r="E27" s="3">
        <v>80.599999999999994</v>
      </c>
      <c r="F27" s="3">
        <v>34.200000000000003</v>
      </c>
      <c r="G27" s="3">
        <v>2</v>
      </c>
      <c r="H27" s="3">
        <v>126</v>
      </c>
      <c r="I27" s="3">
        <v>7</v>
      </c>
      <c r="J27" s="3">
        <v>76</v>
      </c>
      <c r="K27" s="3">
        <v>88.1</v>
      </c>
      <c r="L27" t="s">
        <v>34</v>
      </c>
      <c r="M27" t="s">
        <v>72</v>
      </c>
      <c r="N27">
        <f t="shared" si="1"/>
        <v>76.647058823529406</v>
      </c>
    </row>
    <row r="28" spans="1:14" x14ac:dyDescent="0.25">
      <c r="A28" s="3" t="s">
        <v>199</v>
      </c>
      <c r="B28" s="3">
        <v>95</v>
      </c>
      <c r="C28" s="3">
        <v>46.7</v>
      </c>
      <c r="D28" s="3">
        <v>90.1</v>
      </c>
      <c r="E28" s="3">
        <v>85.5</v>
      </c>
      <c r="F28" s="3">
        <v>25.6</v>
      </c>
      <c r="G28" s="3">
        <v>8</v>
      </c>
      <c r="H28" s="3">
        <v>126</v>
      </c>
      <c r="I28" s="3">
        <v>5</v>
      </c>
      <c r="J28" s="3">
        <v>67</v>
      </c>
      <c r="K28" s="3">
        <v>80.599999999999994</v>
      </c>
      <c r="L28" t="s">
        <v>34</v>
      </c>
      <c r="M28" t="s">
        <v>72</v>
      </c>
      <c r="N28">
        <f t="shared" si="1"/>
        <v>76.647058823529406</v>
      </c>
    </row>
    <row r="29" spans="1:14" x14ac:dyDescent="0.25">
      <c r="A29" s="3" t="s">
        <v>200</v>
      </c>
      <c r="B29" s="3">
        <v>96</v>
      </c>
      <c r="C29" s="3">
        <v>46.6</v>
      </c>
      <c r="D29" s="3">
        <v>80.7</v>
      </c>
      <c r="E29" s="3">
        <v>71.8</v>
      </c>
      <c r="F29" s="3">
        <v>24.9</v>
      </c>
      <c r="G29" s="3">
        <v>3</v>
      </c>
      <c r="H29" s="3">
        <v>158</v>
      </c>
      <c r="I29" s="3">
        <v>7</v>
      </c>
      <c r="J29" s="3">
        <v>88</v>
      </c>
      <c r="K29" s="3">
        <v>81.900000000000006</v>
      </c>
      <c r="L29" t="s">
        <v>34</v>
      </c>
      <c r="M29" t="s">
        <v>72</v>
      </c>
      <c r="N29">
        <f t="shared" si="1"/>
        <v>76.647058823529406</v>
      </c>
    </row>
    <row r="30" spans="1:14" x14ac:dyDescent="0.25">
      <c r="A30" s="3" t="s">
        <v>201</v>
      </c>
      <c r="B30" s="3">
        <v>97</v>
      </c>
      <c r="C30" s="3">
        <v>45.7</v>
      </c>
      <c r="D30" s="3">
        <v>72.7</v>
      </c>
      <c r="E30" s="3">
        <v>60.2</v>
      </c>
      <c r="F30" s="3">
        <v>18.5</v>
      </c>
      <c r="G30" s="3">
        <v>8</v>
      </c>
      <c r="H30" s="3">
        <v>123</v>
      </c>
      <c r="I30" s="3">
        <v>1</v>
      </c>
      <c r="J30" s="3">
        <v>83</v>
      </c>
      <c r="K30" s="3">
        <v>93.6</v>
      </c>
      <c r="L30" t="s">
        <v>34</v>
      </c>
      <c r="M30" t="s">
        <v>72</v>
      </c>
      <c r="N30">
        <f t="shared" si="1"/>
        <v>76.647058823529406</v>
      </c>
    </row>
    <row r="31" spans="1:14" x14ac:dyDescent="0.25">
      <c r="A31" s="3" t="s">
        <v>202</v>
      </c>
      <c r="B31" s="3">
        <v>98</v>
      </c>
      <c r="C31" s="3">
        <v>45.6</v>
      </c>
      <c r="D31" s="3">
        <v>83.6</v>
      </c>
      <c r="E31" s="3">
        <v>75.8</v>
      </c>
      <c r="F31" s="3">
        <v>21.3</v>
      </c>
      <c r="G31" s="3">
        <v>2</v>
      </c>
      <c r="H31" s="3">
        <v>119</v>
      </c>
      <c r="I31" s="3">
        <v>4</v>
      </c>
      <c r="J31" s="3">
        <v>83</v>
      </c>
      <c r="K31" s="3">
        <v>83.1</v>
      </c>
      <c r="L31" t="s">
        <v>34</v>
      </c>
      <c r="M31" t="s">
        <v>72</v>
      </c>
      <c r="N31">
        <f t="shared" si="1"/>
        <v>76.647058823529406</v>
      </c>
    </row>
    <row r="32" spans="1:14" x14ac:dyDescent="0.25">
      <c r="A32" s="3" t="s">
        <v>203</v>
      </c>
      <c r="B32" s="3">
        <v>98</v>
      </c>
      <c r="C32" s="3">
        <v>45.6</v>
      </c>
      <c r="D32" s="3">
        <v>78.099999999999994</v>
      </c>
      <c r="E32" s="3">
        <v>66.900000000000006</v>
      </c>
      <c r="F32" s="3">
        <v>23.7</v>
      </c>
      <c r="G32" s="3">
        <v>3</v>
      </c>
      <c r="H32" s="3">
        <v>138</v>
      </c>
      <c r="I32" s="3">
        <v>3</v>
      </c>
      <c r="J32" s="3">
        <v>88</v>
      </c>
      <c r="K32" s="3">
        <v>89.4</v>
      </c>
      <c r="L32" t="s">
        <v>34</v>
      </c>
      <c r="M32" t="s">
        <v>72</v>
      </c>
      <c r="N32">
        <f t="shared" si="1"/>
        <v>76.647058823529406</v>
      </c>
    </row>
    <row r="33" spans="1:14" x14ac:dyDescent="0.25">
      <c r="A33" s="3" t="s">
        <v>204</v>
      </c>
      <c r="B33" s="3">
        <v>100</v>
      </c>
      <c r="C33" s="3">
        <v>45.4</v>
      </c>
      <c r="D33" s="3">
        <v>85.3</v>
      </c>
      <c r="E33" s="3">
        <v>77.900000000000006</v>
      </c>
      <c r="F33" s="3">
        <v>33.299999999999997</v>
      </c>
      <c r="G33" s="3">
        <v>4</v>
      </c>
      <c r="H33" s="3">
        <v>100</v>
      </c>
      <c r="I33" s="3">
        <v>4</v>
      </c>
      <c r="J33" s="3">
        <v>70</v>
      </c>
      <c r="K33" s="3">
        <v>92.3</v>
      </c>
      <c r="L33" t="s">
        <v>34</v>
      </c>
      <c r="M33" t="s">
        <v>72</v>
      </c>
      <c r="N33">
        <f t="shared" si="1"/>
        <v>76.647058823529406</v>
      </c>
    </row>
    <row r="34" spans="1:14" x14ac:dyDescent="0.25">
      <c r="A34" s="3" t="s">
        <v>205</v>
      </c>
      <c r="B34" s="3">
        <v>101</v>
      </c>
      <c r="C34" s="3">
        <v>42.6</v>
      </c>
      <c r="D34" s="3">
        <v>79.2</v>
      </c>
      <c r="E34" s="3">
        <v>71.8</v>
      </c>
      <c r="F34" s="3">
        <v>26.7</v>
      </c>
      <c r="G34" s="3">
        <v>3</v>
      </c>
      <c r="H34" s="3">
        <v>107</v>
      </c>
      <c r="I34" s="3">
        <v>6</v>
      </c>
      <c r="J34" s="3">
        <v>82</v>
      </c>
      <c r="K34" s="3">
        <v>85.2</v>
      </c>
      <c r="L34" t="s">
        <v>34</v>
      </c>
      <c r="M34" t="s">
        <v>72</v>
      </c>
      <c r="N34">
        <f t="shared" si="1"/>
        <v>76.647058823529406</v>
      </c>
    </row>
    <row r="35" spans="1:14" x14ac:dyDescent="0.25">
      <c r="A35" s="3" t="s">
        <v>206</v>
      </c>
      <c r="B35" s="3">
        <v>102</v>
      </c>
      <c r="C35" s="3">
        <v>42.2</v>
      </c>
      <c r="D35" s="3">
        <v>75.5</v>
      </c>
      <c r="E35" s="3">
        <v>77.599999999999994</v>
      </c>
      <c r="F35" s="3">
        <v>22.6</v>
      </c>
      <c r="G35" s="3">
        <v>1</v>
      </c>
      <c r="H35" s="3">
        <v>111</v>
      </c>
      <c r="I35" s="3">
        <v>2</v>
      </c>
      <c r="J35" s="3"/>
      <c r="K35" s="3">
        <v>88.2</v>
      </c>
      <c r="L35" t="s">
        <v>34</v>
      </c>
      <c r="M35" t="s">
        <v>72</v>
      </c>
      <c r="N35">
        <f t="shared" si="1"/>
        <v>76.647058823529406</v>
      </c>
    </row>
    <row r="36" spans="1:14" x14ac:dyDescent="0.25">
      <c r="A36" s="3" t="s">
        <v>207</v>
      </c>
      <c r="B36" s="3">
        <v>103</v>
      </c>
      <c r="C36" s="3">
        <v>42.1</v>
      </c>
      <c r="D36" s="3">
        <v>78.8</v>
      </c>
      <c r="E36" s="3">
        <v>80.7</v>
      </c>
      <c r="F36" s="3">
        <v>26.9</v>
      </c>
      <c r="G36" s="3">
        <v>5</v>
      </c>
      <c r="H36" s="3">
        <v>122</v>
      </c>
      <c r="I36" s="3">
        <v>4</v>
      </c>
      <c r="J36" s="3">
        <v>72</v>
      </c>
      <c r="K36" s="3">
        <v>89.1</v>
      </c>
      <c r="L36" t="s">
        <v>34</v>
      </c>
      <c r="M36" t="s">
        <v>72</v>
      </c>
      <c r="N36">
        <f t="shared" si="1"/>
        <v>76.647058823529406</v>
      </c>
    </row>
    <row r="37" spans="1:14" x14ac:dyDescent="0.25">
      <c r="A37" s="3" t="s">
        <v>208</v>
      </c>
      <c r="B37" s="3">
        <v>104</v>
      </c>
      <c r="C37" s="3">
        <v>40</v>
      </c>
      <c r="D37" s="3">
        <v>88.9</v>
      </c>
      <c r="E37" s="3">
        <v>83.5</v>
      </c>
      <c r="F37" s="3">
        <v>23.9</v>
      </c>
      <c r="G37" s="3">
        <v>4</v>
      </c>
      <c r="H37" s="3">
        <v>122</v>
      </c>
      <c r="I37" s="3">
        <v>1</v>
      </c>
      <c r="J37" s="3">
        <v>74</v>
      </c>
      <c r="K37" s="3">
        <v>85.7</v>
      </c>
      <c r="L37" t="s">
        <v>34</v>
      </c>
      <c r="M37" t="s">
        <v>72</v>
      </c>
      <c r="N37">
        <f t="shared" si="1"/>
        <v>76.647058823529406</v>
      </c>
    </row>
    <row r="38" spans="1:14" x14ac:dyDescent="0.25">
      <c r="A38" s="3" t="s">
        <v>209</v>
      </c>
      <c r="B38" s="3">
        <v>105</v>
      </c>
      <c r="C38" s="3">
        <v>38.4</v>
      </c>
      <c r="D38" s="3">
        <v>81.400000000000006</v>
      </c>
      <c r="E38" s="3">
        <v>69.400000000000006</v>
      </c>
      <c r="F38" s="3">
        <v>27.3</v>
      </c>
      <c r="G38" s="3">
        <v>4</v>
      </c>
      <c r="H38" s="3">
        <v>123</v>
      </c>
      <c r="I38" s="3">
        <v>2</v>
      </c>
      <c r="J38" s="3">
        <v>72</v>
      </c>
      <c r="K38" s="3">
        <v>90.9</v>
      </c>
      <c r="L38" t="s">
        <v>34</v>
      </c>
      <c r="M38" t="s">
        <v>72</v>
      </c>
      <c r="N38">
        <f t="shared" si="1"/>
        <v>76.647058823529406</v>
      </c>
    </row>
    <row r="39" spans="1:14" ht="30" x14ac:dyDescent="0.25">
      <c r="A39" s="3" t="s">
        <v>210</v>
      </c>
      <c r="B39" s="3">
        <v>106</v>
      </c>
      <c r="C39" s="3">
        <v>37</v>
      </c>
      <c r="D39" s="3">
        <v>84.6</v>
      </c>
      <c r="E39" s="3">
        <v>79.099999999999994</v>
      </c>
      <c r="F39" s="3">
        <v>33.9</v>
      </c>
      <c r="G39" s="3">
        <v>4</v>
      </c>
      <c r="H39" s="3">
        <v>139</v>
      </c>
      <c r="I39" s="3">
        <v>9</v>
      </c>
      <c r="J39" s="3"/>
      <c r="K39" s="3">
        <v>77</v>
      </c>
      <c r="L39" t="s">
        <v>34</v>
      </c>
      <c r="M39" t="s">
        <v>72</v>
      </c>
      <c r="N39">
        <f t="shared" si="1"/>
        <v>76.647058823529406</v>
      </c>
    </row>
    <row r="40" spans="1:14" x14ac:dyDescent="0.25">
      <c r="A40" s="3" t="s">
        <v>211</v>
      </c>
      <c r="B40" s="3">
        <v>107</v>
      </c>
      <c r="C40" s="3">
        <v>34.9</v>
      </c>
      <c r="D40" s="3">
        <v>85.3</v>
      </c>
      <c r="E40" s="3">
        <v>73.5</v>
      </c>
      <c r="F40" s="3">
        <v>27.2</v>
      </c>
      <c r="G40" s="3">
        <v>5</v>
      </c>
      <c r="H40" s="3">
        <v>103</v>
      </c>
      <c r="I40" s="3"/>
      <c r="J40" s="3"/>
      <c r="K40" s="3">
        <v>78.099999999999994</v>
      </c>
      <c r="L40" t="s">
        <v>34</v>
      </c>
      <c r="M40" t="s">
        <v>72</v>
      </c>
      <c r="N40">
        <f t="shared" si="1"/>
        <v>76.647058823529406</v>
      </c>
    </row>
    <row r="41" spans="1:14" x14ac:dyDescent="0.25">
      <c r="A41" s="3" t="s">
        <v>212</v>
      </c>
      <c r="B41" s="3">
        <v>108</v>
      </c>
      <c r="C41" s="3">
        <v>31</v>
      </c>
      <c r="D41" s="3">
        <v>76</v>
      </c>
      <c r="E41" s="3">
        <v>66</v>
      </c>
      <c r="F41" s="3">
        <v>16.600000000000001</v>
      </c>
      <c r="G41" s="3">
        <v>2</v>
      </c>
      <c r="H41" s="3">
        <v>109</v>
      </c>
      <c r="I41" s="3">
        <v>2</v>
      </c>
      <c r="J41" s="3">
        <v>68</v>
      </c>
      <c r="K41" s="3">
        <v>86.1</v>
      </c>
      <c r="L41" t="s">
        <v>34</v>
      </c>
      <c r="M41" t="s">
        <v>72</v>
      </c>
      <c r="N41">
        <f t="shared" si="1"/>
        <v>76.647058823529406</v>
      </c>
    </row>
    <row r="42" spans="1:14" x14ac:dyDescent="0.25">
      <c r="A42" s="3" t="s">
        <v>213</v>
      </c>
      <c r="B42" s="3">
        <v>1</v>
      </c>
      <c r="C42" s="3">
        <v>100</v>
      </c>
      <c r="D42" s="3">
        <v>95.6</v>
      </c>
      <c r="E42" s="3">
        <v>74.5</v>
      </c>
      <c r="F42" s="3">
        <v>12.9</v>
      </c>
      <c r="G42" s="3">
        <v>10</v>
      </c>
      <c r="H42" s="3">
        <v>205</v>
      </c>
      <c r="I42" s="3">
        <v>6</v>
      </c>
      <c r="J42" s="3"/>
      <c r="K42" s="3">
        <v>97.5</v>
      </c>
      <c r="L42" t="s">
        <v>44</v>
      </c>
      <c r="M42" t="s">
        <v>36</v>
      </c>
      <c r="N42">
        <f>AVERAGE($J$42:$J$61)</f>
        <v>81.473684210526315</v>
      </c>
    </row>
    <row r="43" spans="1:14" ht="30" x14ac:dyDescent="0.25">
      <c r="A43" s="3" t="s">
        <v>214</v>
      </c>
      <c r="B43" s="3">
        <v>2</v>
      </c>
      <c r="C43" s="3">
        <v>99.7</v>
      </c>
      <c r="D43" s="3">
        <v>94.3</v>
      </c>
      <c r="E43" s="3">
        <v>76.2</v>
      </c>
      <c r="F43" s="3">
        <v>13.3</v>
      </c>
      <c r="G43" s="3">
        <v>9</v>
      </c>
      <c r="H43" s="3">
        <v>196</v>
      </c>
      <c r="I43" s="3">
        <v>7</v>
      </c>
      <c r="J43" s="3">
        <v>86</v>
      </c>
      <c r="K43" s="3">
        <v>100</v>
      </c>
      <c r="L43" t="s">
        <v>44</v>
      </c>
      <c r="M43" t="s">
        <v>36</v>
      </c>
      <c r="N43">
        <f t="shared" ref="N43:N61" si="2">AVERAGE($J$42:$J$61)</f>
        <v>81.473684210526315</v>
      </c>
    </row>
    <row r="44" spans="1:14" ht="30" x14ac:dyDescent="0.25">
      <c r="A44" s="3" t="s">
        <v>215</v>
      </c>
      <c r="B44" s="3">
        <v>3</v>
      </c>
      <c r="C44" s="3">
        <v>99.3</v>
      </c>
      <c r="D44" s="3">
        <v>89.6</v>
      </c>
      <c r="E44" s="3">
        <v>75.099999999999994</v>
      </c>
      <c r="F44" s="3">
        <v>14.5</v>
      </c>
      <c r="G44" s="3">
        <v>8</v>
      </c>
      <c r="H44" s="3">
        <v>212</v>
      </c>
      <c r="I44" s="3">
        <v>7</v>
      </c>
      <c r="J44" s="3">
        <v>91</v>
      </c>
      <c r="K44" s="3">
        <v>97.2</v>
      </c>
      <c r="L44" t="s">
        <v>44</v>
      </c>
      <c r="M44" t="s">
        <v>36</v>
      </c>
      <c r="N44">
        <f t="shared" si="2"/>
        <v>81.473684210526315</v>
      </c>
    </row>
    <row r="45" spans="1:14" x14ac:dyDescent="0.25">
      <c r="A45" s="3" t="s">
        <v>216</v>
      </c>
      <c r="B45" s="3">
        <v>4</v>
      </c>
      <c r="C45" s="3">
        <v>90.2</v>
      </c>
      <c r="D45" s="3">
        <v>90.4</v>
      </c>
      <c r="E45" s="3">
        <v>73.2</v>
      </c>
      <c r="F45" s="3">
        <v>14.4</v>
      </c>
      <c r="G45" s="3">
        <v>7</v>
      </c>
      <c r="H45" s="3">
        <v>186</v>
      </c>
      <c r="I45" s="3">
        <v>7</v>
      </c>
      <c r="J45" s="3">
        <v>85</v>
      </c>
      <c r="K45" s="3">
        <v>98</v>
      </c>
      <c r="L45" t="s">
        <v>44</v>
      </c>
      <c r="M45" t="s">
        <v>36</v>
      </c>
      <c r="N45">
        <f t="shared" si="2"/>
        <v>81.473684210526315</v>
      </c>
    </row>
    <row r="46" spans="1:14" x14ac:dyDescent="0.25">
      <c r="A46" s="3" t="s">
        <v>217</v>
      </c>
      <c r="B46" s="3">
        <v>5</v>
      </c>
      <c r="C46" s="3">
        <v>86.7</v>
      </c>
      <c r="D46" s="3">
        <v>89.2</v>
      </c>
      <c r="E46" s="3">
        <v>73.400000000000006</v>
      </c>
      <c r="F46" s="3">
        <v>15.5</v>
      </c>
      <c r="G46" s="3">
        <v>9</v>
      </c>
      <c r="H46" s="3">
        <v>209</v>
      </c>
      <c r="I46" s="3">
        <v>8</v>
      </c>
      <c r="J46" s="3">
        <v>76</v>
      </c>
      <c r="K46" s="3">
        <v>94.7</v>
      </c>
      <c r="L46" t="s">
        <v>44</v>
      </c>
      <c r="M46" t="s">
        <v>36</v>
      </c>
      <c r="N46">
        <f t="shared" si="2"/>
        <v>81.473684210526315</v>
      </c>
    </row>
    <row r="47" spans="1:14" x14ac:dyDescent="0.25">
      <c r="A47" s="3" t="s">
        <v>218</v>
      </c>
      <c r="B47" s="3">
        <v>6</v>
      </c>
      <c r="C47" s="3">
        <v>84.2</v>
      </c>
      <c r="D47" s="3">
        <v>83.9</v>
      </c>
      <c r="E47" s="3">
        <v>66.3</v>
      </c>
      <c r="F47" s="3">
        <v>13.4</v>
      </c>
      <c r="G47" s="3"/>
      <c r="H47" s="3">
        <v>180</v>
      </c>
      <c r="I47" s="3">
        <v>7</v>
      </c>
      <c r="J47" s="3">
        <v>88</v>
      </c>
      <c r="K47" s="3">
        <v>94.7</v>
      </c>
      <c r="L47" t="s">
        <v>44</v>
      </c>
      <c r="M47" t="s">
        <v>36</v>
      </c>
      <c r="N47">
        <f t="shared" si="2"/>
        <v>81.473684210526315</v>
      </c>
    </row>
    <row r="48" spans="1:14" x14ac:dyDescent="0.25">
      <c r="A48" s="3" t="s">
        <v>219</v>
      </c>
      <c r="B48" s="3">
        <v>7</v>
      </c>
      <c r="C48" s="3">
        <v>83.4</v>
      </c>
      <c r="D48" s="3">
        <v>85.5</v>
      </c>
      <c r="E48" s="3">
        <v>81.7</v>
      </c>
      <c r="F48" s="3">
        <v>13.2</v>
      </c>
      <c r="G48" s="3">
        <v>5</v>
      </c>
      <c r="H48" s="3">
        <v>128</v>
      </c>
      <c r="I48" s="3">
        <v>9</v>
      </c>
      <c r="J48" s="3">
        <v>75</v>
      </c>
      <c r="K48" s="3">
        <v>94.3</v>
      </c>
      <c r="L48" t="s">
        <v>44</v>
      </c>
      <c r="M48" t="s">
        <v>36</v>
      </c>
      <c r="N48">
        <f t="shared" si="2"/>
        <v>81.473684210526315</v>
      </c>
    </row>
    <row r="49" spans="1:14" ht="30" x14ac:dyDescent="0.25">
      <c r="A49" s="3" t="s">
        <v>220</v>
      </c>
      <c r="B49" s="3">
        <v>8</v>
      </c>
      <c r="C49" s="3">
        <v>82.1</v>
      </c>
      <c r="D49" s="3">
        <v>87.5</v>
      </c>
      <c r="E49" s="3">
        <v>74.8</v>
      </c>
      <c r="F49" s="3">
        <v>14.2</v>
      </c>
      <c r="G49" s="3">
        <v>6</v>
      </c>
      <c r="H49" s="3">
        <v>164</v>
      </c>
      <c r="I49" s="3">
        <v>6</v>
      </c>
      <c r="J49" s="3">
        <v>85</v>
      </c>
      <c r="K49" s="3">
        <v>97.2</v>
      </c>
      <c r="L49" t="s">
        <v>44</v>
      </c>
      <c r="M49" t="s">
        <v>36</v>
      </c>
      <c r="N49">
        <f t="shared" si="2"/>
        <v>81.473684210526315</v>
      </c>
    </row>
    <row r="50" spans="1:14" x14ac:dyDescent="0.25">
      <c r="A50" s="3" t="s">
        <v>221</v>
      </c>
      <c r="B50" s="3">
        <v>9</v>
      </c>
      <c r="C50" s="3">
        <v>81.400000000000006</v>
      </c>
      <c r="D50" s="3">
        <v>86.4</v>
      </c>
      <c r="E50" s="3">
        <v>66.400000000000006</v>
      </c>
      <c r="F50" s="3">
        <v>12.6</v>
      </c>
      <c r="G50" s="3">
        <v>6</v>
      </c>
      <c r="H50" s="3">
        <v>168</v>
      </c>
      <c r="I50" s="3">
        <v>6</v>
      </c>
      <c r="J50" s="3">
        <v>86</v>
      </c>
      <c r="K50" s="3">
        <v>97</v>
      </c>
      <c r="L50" t="s">
        <v>44</v>
      </c>
      <c r="M50" t="s">
        <v>36</v>
      </c>
      <c r="N50">
        <f t="shared" si="2"/>
        <v>81.473684210526315</v>
      </c>
    </row>
    <row r="51" spans="1:14" ht="30" x14ac:dyDescent="0.25">
      <c r="A51" s="3" t="s">
        <v>222</v>
      </c>
      <c r="B51" s="3">
        <v>9</v>
      </c>
      <c r="C51" s="3">
        <v>81.400000000000006</v>
      </c>
      <c r="D51" s="3">
        <v>88.2</v>
      </c>
      <c r="E51" s="3">
        <v>76.099999999999994</v>
      </c>
      <c r="F51" s="3">
        <v>14.7</v>
      </c>
      <c r="G51" s="3">
        <v>10</v>
      </c>
      <c r="H51" s="3">
        <v>173</v>
      </c>
      <c r="I51" s="3">
        <v>4</v>
      </c>
      <c r="J51" s="3">
        <v>82</v>
      </c>
      <c r="K51" s="3">
        <v>94.2</v>
      </c>
      <c r="L51" t="s">
        <v>44</v>
      </c>
      <c r="M51" t="s">
        <v>36</v>
      </c>
      <c r="N51">
        <f t="shared" si="2"/>
        <v>81.473684210526315</v>
      </c>
    </row>
    <row r="52" spans="1:14" x14ac:dyDescent="0.25">
      <c r="A52" s="3" t="s">
        <v>223</v>
      </c>
      <c r="B52" s="3">
        <v>11</v>
      </c>
      <c r="C52" s="3">
        <v>80.3</v>
      </c>
      <c r="D52" s="3">
        <v>92.1</v>
      </c>
      <c r="E52" s="3">
        <v>81.2</v>
      </c>
      <c r="F52" s="3">
        <v>19.2</v>
      </c>
      <c r="G52" s="3">
        <v>8</v>
      </c>
      <c r="H52" s="3">
        <v>168</v>
      </c>
      <c r="I52" s="3">
        <v>6</v>
      </c>
      <c r="J52" s="3">
        <v>79</v>
      </c>
      <c r="K52" s="3">
        <v>98.5</v>
      </c>
      <c r="L52" t="s">
        <v>44</v>
      </c>
      <c r="M52" t="s">
        <v>36</v>
      </c>
      <c r="N52">
        <f t="shared" si="2"/>
        <v>81.473684210526315</v>
      </c>
    </row>
    <row r="53" spans="1:14" ht="30" x14ac:dyDescent="0.25">
      <c r="A53" s="3" t="s">
        <v>224</v>
      </c>
      <c r="B53" s="3">
        <v>12</v>
      </c>
      <c r="C53" s="3">
        <v>80</v>
      </c>
      <c r="D53" s="3">
        <v>89</v>
      </c>
      <c r="E53" s="3">
        <v>89.1</v>
      </c>
      <c r="F53" s="3">
        <v>22.2</v>
      </c>
      <c r="G53" s="3">
        <v>2</v>
      </c>
      <c r="H53" s="3">
        <v>121</v>
      </c>
      <c r="I53" s="3">
        <v>10</v>
      </c>
      <c r="J53" s="3">
        <v>86</v>
      </c>
      <c r="K53" s="3">
        <v>91.6</v>
      </c>
      <c r="L53" t="s">
        <v>44</v>
      </c>
      <c r="M53" t="s">
        <v>36</v>
      </c>
      <c r="N53">
        <f t="shared" si="2"/>
        <v>81.473684210526315</v>
      </c>
    </row>
    <row r="54" spans="1:14" ht="30" x14ac:dyDescent="0.25">
      <c r="A54" s="3" t="s">
        <v>225</v>
      </c>
      <c r="B54" s="3">
        <v>13</v>
      </c>
      <c r="C54" s="3">
        <v>79.3</v>
      </c>
      <c r="D54" s="3">
        <v>90.5</v>
      </c>
      <c r="E54" s="3">
        <v>80.900000000000006</v>
      </c>
      <c r="F54" s="3">
        <v>17.600000000000001</v>
      </c>
      <c r="G54" s="3">
        <v>3</v>
      </c>
      <c r="H54" s="3">
        <v>187</v>
      </c>
      <c r="I54" s="3">
        <v>9</v>
      </c>
      <c r="J54" s="3">
        <v>68</v>
      </c>
      <c r="K54" s="3">
        <v>96.3</v>
      </c>
      <c r="L54" t="s">
        <v>44</v>
      </c>
      <c r="M54" t="s">
        <v>36</v>
      </c>
      <c r="N54">
        <f t="shared" si="2"/>
        <v>81.473684210526315</v>
      </c>
    </row>
    <row r="55" spans="1:14" x14ac:dyDescent="0.25">
      <c r="A55" s="3" t="s">
        <v>226</v>
      </c>
      <c r="B55" s="3">
        <v>14</v>
      </c>
      <c r="C55" s="3">
        <v>78.2</v>
      </c>
      <c r="D55" s="3">
        <v>91.5</v>
      </c>
      <c r="E55" s="3">
        <v>73.3</v>
      </c>
      <c r="F55" s="3">
        <v>17.399999999999999</v>
      </c>
      <c r="G55" s="3">
        <v>7</v>
      </c>
      <c r="H55" s="3">
        <v>162</v>
      </c>
      <c r="I55" s="3">
        <v>4</v>
      </c>
      <c r="J55" s="3">
        <v>85</v>
      </c>
      <c r="K55" s="3">
        <v>98.2</v>
      </c>
      <c r="L55" t="s">
        <v>44</v>
      </c>
      <c r="M55" t="s">
        <v>36</v>
      </c>
      <c r="N55">
        <f t="shared" si="2"/>
        <v>81.473684210526315</v>
      </c>
    </row>
    <row r="56" spans="1:14" x14ac:dyDescent="0.25">
      <c r="A56" s="3" t="s">
        <v>227</v>
      </c>
      <c r="B56" s="3">
        <v>15</v>
      </c>
      <c r="C56" s="3">
        <v>77.8</v>
      </c>
      <c r="D56" s="3">
        <v>86.5</v>
      </c>
      <c r="E56" s="3">
        <v>64.5</v>
      </c>
      <c r="F56" s="3">
        <v>18</v>
      </c>
      <c r="G56" s="3">
        <v>7</v>
      </c>
      <c r="H56" s="3">
        <v>171</v>
      </c>
      <c r="I56" s="3">
        <v>7</v>
      </c>
      <c r="J56" s="3">
        <v>86</v>
      </c>
      <c r="K56" s="3">
        <v>97.4</v>
      </c>
      <c r="L56" t="s">
        <v>44</v>
      </c>
      <c r="M56" t="s">
        <v>36</v>
      </c>
      <c r="N56">
        <f t="shared" si="2"/>
        <v>81.473684210526315</v>
      </c>
    </row>
    <row r="57" spans="1:14" x14ac:dyDescent="0.25">
      <c r="A57" s="3" t="s">
        <v>228</v>
      </c>
      <c r="B57" s="3">
        <v>16</v>
      </c>
      <c r="C57" s="3">
        <v>77.7</v>
      </c>
      <c r="D57" s="3">
        <v>86.3</v>
      </c>
      <c r="E57" s="3">
        <v>62.3</v>
      </c>
      <c r="F57" s="3">
        <v>16</v>
      </c>
      <c r="G57" s="3">
        <v>10</v>
      </c>
      <c r="H57" s="3">
        <v>168</v>
      </c>
      <c r="I57" s="3">
        <v>5</v>
      </c>
      <c r="J57" s="3">
        <v>83</v>
      </c>
      <c r="K57" s="3">
        <v>96.9</v>
      </c>
      <c r="L57" t="s">
        <v>44</v>
      </c>
      <c r="M57" t="s">
        <v>36</v>
      </c>
      <c r="N57">
        <f t="shared" si="2"/>
        <v>81.473684210526315</v>
      </c>
    </row>
    <row r="58" spans="1:14" x14ac:dyDescent="0.25">
      <c r="A58" s="3" t="s">
        <v>229</v>
      </c>
      <c r="B58" s="3">
        <v>16</v>
      </c>
      <c r="C58" s="3">
        <v>77.7</v>
      </c>
      <c r="D58" s="3">
        <v>90.3</v>
      </c>
      <c r="E58" s="3">
        <v>81.8</v>
      </c>
      <c r="F58" s="3">
        <v>16</v>
      </c>
      <c r="G58" s="3">
        <v>7</v>
      </c>
      <c r="H58" s="3">
        <v>141</v>
      </c>
      <c r="I58" s="3">
        <v>7</v>
      </c>
      <c r="J58" s="3">
        <v>80</v>
      </c>
      <c r="K58" s="3">
        <v>95.3</v>
      </c>
      <c r="L58" t="s">
        <v>44</v>
      </c>
      <c r="M58" t="s">
        <v>36</v>
      </c>
      <c r="N58">
        <f t="shared" si="2"/>
        <v>81.473684210526315</v>
      </c>
    </row>
    <row r="59" spans="1:14" ht="30" x14ac:dyDescent="0.25">
      <c r="A59" s="3" t="s">
        <v>230</v>
      </c>
      <c r="B59" s="3">
        <v>18</v>
      </c>
      <c r="C59" s="3">
        <v>77.400000000000006</v>
      </c>
      <c r="D59" s="3">
        <v>85.3</v>
      </c>
      <c r="E59" s="3">
        <v>79.2</v>
      </c>
      <c r="F59" s="3">
        <v>17.5</v>
      </c>
      <c r="G59" s="3">
        <v>9</v>
      </c>
      <c r="H59" s="3">
        <v>162</v>
      </c>
      <c r="I59" s="3">
        <v>8</v>
      </c>
      <c r="J59" s="3">
        <v>78</v>
      </c>
      <c r="K59" s="3">
        <v>92.8</v>
      </c>
      <c r="L59" t="s">
        <v>44</v>
      </c>
      <c r="M59" t="s">
        <v>36</v>
      </c>
      <c r="N59">
        <f t="shared" si="2"/>
        <v>81.473684210526315</v>
      </c>
    </row>
    <row r="60" spans="1:14" ht="30" x14ac:dyDescent="0.25">
      <c r="A60" s="3" t="s">
        <v>231</v>
      </c>
      <c r="B60" s="3">
        <v>19</v>
      </c>
      <c r="C60" s="3">
        <v>76.3</v>
      </c>
      <c r="D60" s="3">
        <v>95.2</v>
      </c>
      <c r="E60" s="3">
        <v>93.1</v>
      </c>
      <c r="F60" s="3">
        <v>18.7</v>
      </c>
      <c r="G60" s="3">
        <v>2</v>
      </c>
      <c r="H60" s="3">
        <v>127</v>
      </c>
      <c r="I60" s="3">
        <v>4</v>
      </c>
      <c r="J60" s="3">
        <v>85</v>
      </c>
      <c r="K60" s="3">
        <v>83.2</v>
      </c>
      <c r="L60" t="s">
        <v>44</v>
      </c>
      <c r="M60" t="s">
        <v>36</v>
      </c>
      <c r="N60">
        <f t="shared" si="2"/>
        <v>81.473684210526315</v>
      </c>
    </row>
    <row r="61" spans="1:14" x14ac:dyDescent="0.25">
      <c r="A61" s="3" t="s">
        <v>232</v>
      </c>
      <c r="B61" s="3">
        <v>20</v>
      </c>
      <c r="C61" s="3">
        <v>75.400000000000006</v>
      </c>
      <c r="D61" s="3">
        <v>96.1</v>
      </c>
      <c r="E61" s="3">
        <v>90.6</v>
      </c>
      <c r="F61" s="3">
        <v>15.4</v>
      </c>
      <c r="G61" s="3">
        <v>2</v>
      </c>
      <c r="H61" s="3">
        <v>158</v>
      </c>
      <c r="I61" s="3">
        <v>7</v>
      </c>
      <c r="J61" s="3">
        <v>64</v>
      </c>
      <c r="K61" s="3">
        <v>91.4</v>
      </c>
      <c r="L61" t="s">
        <v>44</v>
      </c>
      <c r="M61" t="s">
        <v>36</v>
      </c>
      <c r="N61">
        <f t="shared" si="2"/>
        <v>81.473684210526315</v>
      </c>
    </row>
    <row r="62" spans="1:14" ht="30" x14ac:dyDescent="0.25">
      <c r="A62" s="3" t="s">
        <v>233</v>
      </c>
      <c r="B62" s="3">
        <v>96</v>
      </c>
      <c r="C62" s="3">
        <v>47.8</v>
      </c>
      <c r="D62" s="3">
        <v>83.4</v>
      </c>
      <c r="E62" s="3">
        <v>74.900000000000006</v>
      </c>
      <c r="F62" s="3">
        <v>20.100000000000001</v>
      </c>
      <c r="G62" s="3">
        <v>4</v>
      </c>
      <c r="H62" s="3">
        <v>113</v>
      </c>
      <c r="I62" s="3">
        <v>4</v>
      </c>
      <c r="J62" s="3">
        <v>66</v>
      </c>
      <c r="K62" s="3">
        <v>89.9</v>
      </c>
      <c r="L62" t="s">
        <v>44</v>
      </c>
      <c r="M62" t="s">
        <v>72</v>
      </c>
      <c r="N62">
        <f>AVERAGE($J$62:$J$81)</f>
        <v>65.777777777777771</v>
      </c>
    </row>
    <row r="63" spans="1:14" x14ac:dyDescent="0.25">
      <c r="A63" s="3" t="s">
        <v>234</v>
      </c>
      <c r="B63" s="3">
        <v>98</v>
      </c>
      <c r="C63" s="3">
        <v>46.9</v>
      </c>
      <c r="D63" s="3">
        <v>77.3</v>
      </c>
      <c r="E63" s="3">
        <v>75.900000000000006</v>
      </c>
      <c r="F63" s="3">
        <v>20.8</v>
      </c>
      <c r="G63" s="3">
        <v>3</v>
      </c>
      <c r="H63" s="3">
        <v>117</v>
      </c>
      <c r="I63" s="3">
        <v>3</v>
      </c>
      <c r="J63" s="3">
        <v>72</v>
      </c>
      <c r="K63" s="3">
        <v>91</v>
      </c>
      <c r="L63" t="s">
        <v>44</v>
      </c>
      <c r="M63" t="s">
        <v>72</v>
      </c>
      <c r="N63">
        <f t="shared" ref="N63:N81" si="3">AVERAGE($J$62:$J$81)</f>
        <v>65.777777777777771</v>
      </c>
    </row>
    <row r="64" spans="1:14" ht="30" x14ac:dyDescent="0.25">
      <c r="A64" s="3" t="s">
        <v>235</v>
      </c>
      <c r="B64" s="3">
        <v>99</v>
      </c>
      <c r="C64" s="3">
        <v>46.3</v>
      </c>
      <c r="D64" s="3">
        <v>79.900000000000006</v>
      </c>
      <c r="E64" s="3">
        <v>80.5</v>
      </c>
      <c r="F64" s="3">
        <v>22.9</v>
      </c>
      <c r="G64" s="3">
        <v>5</v>
      </c>
      <c r="H64" s="3">
        <v>121</v>
      </c>
      <c r="I64" s="3">
        <v>3</v>
      </c>
      <c r="J64" s="3">
        <v>71</v>
      </c>
      <c r="K64" s="3">
        <v>88.5</v>
      </c>
      <c r="L64" t="s">
        <v>44</v>
      </c>
      <c r="M64" t="s">
        <v>72</v>
      </c>
      <c r="N64">
        <f t="shared" si="3"/>
        <v>65.777777777777771</v>
      </c>
    </row>
    <row r="65" spans="1:14" ht="30" x14ac:dyDescent="0.25">
      <c r="A65" s="3" t="s">
        <v>236</v>
      </c>
      <c r="B65" s="3">
        <v>100</v>
      </c>
      <c r="C65" s="3">
        <v>46.2</v>
      </c>
      <c r="D65" s="3">
        <v>82.4</v>
      </c>
      <c r="E65" s="3">
        <v>77.2</v>
      </c>
      <c r="F65" s="3">
        <v>19.2</v>
      </c>
      <c r="G65" s="3"/>
      <c r="H65" s="3">
        <v>124</v>
      </c>
      <c r="I65" s="3">
        <v>2</v>
      </c>
      <c r="J65" s="3">
        <v>68</v>
      </c>
      <c r="K65" s="3">
        <v>87.6</v>
      </c>
      <c r="L65" t="s">
        <v>44</v>
      </c>
      <c r="M65" t="s">
        <v>72</v>
      </c>
      <c r="N65">
        <f t="shared" si="3"/>
        <v>65.777777777777771</v>
      </c>
    </row>
    <row r="66" spans="1:14" ht="30" x14ac:dyDescent="0.25">
      <c r="A66" s="3" t="s">
        <v>237</v>
      </c>
      <c r="B66" s="3">
        <v>101</v>
      </c>
      <c r="C66" s="3">
        <v>45.2</v>
      </c>
      <c r="D66" s="3">
        <v>82</v>
      </c>
      <c r="E66" s="3">
        <v>79.5</v>
      </c>
      <c r="F66" s="3">
        <v>19.2</v>
      </c>
      <c r="G66" s="3">
        <v>5</v>
      </c>
      <c r="H66" s="3">
        <v>111</v>
      </c>
      <c r="I66" s="3">
        <v>7</v>
      </c>
      <c r="J66" s="3">
        <v>69</v>
      </c>
      <c r="K66" s="3">
        <v>79.3</v>
      </c>
      <c r="L66" t="s">
        <v>44</v>
      </c>
      <c r="M66" t="s">
        <v>72</v>
      </c>
      <c r="N66">
        <f t="shared" si="3"/>
        <v>65.777777777777771</v>
      </c>
    </row>
    <row r="67" spans="1:14" x14ac:dyDescent="0.25">
      <c r="A67" s="3" t="s">
        <v>238</v>
      </c>
      <c r="B67" s="3">
        <v>102</v>
      </c>
      <c r="C67" s="3">
        <v>44.7</v>
      </c>
      <c r="D67" s="3">
        <v>76.5</v>
      </c>
      <c r="E67" s="3">
        <v>70</v>
      </c>
      <c r="F67" s="3">
        <v>20.3</v>
      </c>
      <c r="G67" s="3">
        <v>3</v>
      </c>
      <c r="H67" s="3">
        <v>119</v>
      </c>
      <c r="I67" s="3">
        <v>3</v>
      </c>
      <c r="J67" s="3">
        <v>64</v>
      </c>
      <c r="K67" s="3">
        <v>91.4</v>
      </c>
      <c r="L67" t="s">
        <v>44</v>
      </c>
      <c r="M67" t="s">
        <v>72</v>
      </c>
      <c r="N67">
        <f t="shared" si="3"/>
        <v>65.777777777777771</v>
      </c>
    </row>
    <row r="68" spans="1:14" x14ac:dyDescent="0.25">
      <c r="A68" s="3" t="s">
        <v>239</v>
      </c>
      <c r="B68" s="3">
        <v>103</v>
      </c>
      <c r="C68" s="3">
        <v>44.5</v>
      </c>
      <c r="D68" s="3">
        <v>77.900000000000006</v>
      </c>
      <c r="E68" s="3">
        <v>73.8</v>
      </c>
      <c r="F68" s="3">
        <v>20.2</v>
      </c>
      <c r="G68" s="3">
        <v>2</v>
      </c>
      <c r="H68" s="3">
        <v>118</v>
      </c>
      <c r="I68" s="3">
        <v>6</v>
      </c>
      <c r="J68" s="3">
        <v>70</v>
      </c>
      <c r="K68" s="3">
        <v>85.1</v>
      </c>
      <c r="L68" t="s">
        <v>44</v>
      </c>
      <c r="M68" t="s">
        <v>72</v>
      </c>
      <c r="N68">
        <f t="shared" si="3"/>
        <v>65.777777777777771</v>
      </c>
    </row>
    <row r="69" spans="1:14" ht="30" x14ac:dyDescent="0.25">
      <c r="A69" s="3" t="s">
        <v>240</v>
      </c>
      <c r="B69" s="3">
        <v>103</v>
      </c>
      <c r="C69" s="3">
        <v>44.5</v>
      </c>
      <c r="D69" s="3">
        <v>79.2</v>
      </c>
      <c r="E69" s="3">
        <v>77.7</v>
      </c>
      <c r="F69" s="3">
        <v>16.2</v>
      </c>
      <c r="G69" s="3">
        <v>3</v>
      </c>
      <c r="H69" s="3">
        <v>128</v>
      </c>
      <c r="I69" s="3">
        <v>1</v>
      </c>
      <c r="J69" s="3">
        <v>64</v>
      </c>
      <c r="K69" s="3">
        <v>89.7</v>
      </c>
      <c r="L69" t="s">
        <v>44</v>
      </c>
      <c r="M69" t="s">
        <v>72</v>
      </c>
      <c r="N69">
        <f t="shared" si="3"/>
        <v>65.777777777777771</v>
      </c>
    </row>
    <row r="70" spans="1:14" ht="30" x14ac:dyDescent="0.25">
      <c r="A70" s="3" t="s">
        <v>241</v>
      </c>
      <c r="B70" s="3">
        <v>105</v>
      </c>
      <c r="C70" s="3">
        <v>43</v>
      </c>
      <c r="D70" s="3">
        <v>74.8</v>
      </c>
      <c r="E70" s="3">
        <v>74</v>
      </c>
      <c r="F70" s="3">
        <v>19.5</v>
      </c>
      <c r="G70" s="3">
        <v>3</v>
      </c>
      <c r="H70" s="3">
        <v>120</v>
      </c>
      <c r="I70" s="3">
        <v>3</v>
      </c>
      <c r="J70" s="3">
        <v>72</v>
      </c>
      <c r="K70" s="3">
        <v>86.4</v>
      </c>
      <c r="L70" t="s">
        <v>44</v>
      </c>
      <c r="M70" t="s">
        <v>72</v>
      </c>
      <c r="N70">
        <f t="shared" si="3"/>
        <v>65.777777777777771</v>
      </c>
    </row>
    <row r="71" spans="1:14" ht="30" x14ac:dyDescent="0.25">
      <c r="A71" s="3" t="s">
        <v>242</v>
      </c>
      <c r="B71" s="3">
        <v>106</v>
      </c>
      <c r="C71" s="3">
        <v>42.9</v>
      </c>
      <c r="D71" s="3">
        <v>84.7</v>
      </c>
      <c r="E71" s="3">
        <v>80.8</v>
      </c>
      <c r="F71" s="3">
        <v>22.1</v>
      </c>
      <c r="G71" s="3">
        <v>4</v>
      </c>
      <c r="H71" s="3">
        <v>124</v>
      </c>
      <c r="I71" s="3">
        <v>3</v>
      </c>
      <c r="J71" s="3">
        <v>63</v>
      </c>
      <c r="K71" s="3">
        <v>85.4</v>
      </c>
      <c r="L71" t="s">
        <v>44</v>
      </c>
      <c r="M71" t="s">
        <v>72</v>
      </c>
      <c r="N71">
        <f t="shared" si="3"/>
        <v>65.777777777777771</v>
      </c>
    </row>
    <row r="72" spans="1:14" x14ac:dyDescent="0.25">
      <c r="A72" s="3" t="s">
        <v>243</v>
      </c>
      <c r="B72" s="3">
        <v>107</v>
      </c>
      <c r="C72" s="3">
        <v>42.5</v>
      </c>
      <c r="D72" s="3">
        <v>76.900000000000006</v>
      </c>
      <c r="E72" s="3">
        <v>69.5</v>
      </c>
      <c r="F72" s="3">
        <v>18.600000000000001</v>
      </c>
      <c r="G72" s="3">
        <v>10</v>
      </c>
      <c r="H72" s="3">
        <v>118</v>
      </c>
      <c r="I72" s="3">
        <v>1</v>
      </c>
      <c r="J72" s="3">
        <v>68</v>
      </c>
      <c r="K72" s="3">
        <v>91.5</v>
      </c>
      <c r="L72" t="s">
        <v>44</v>
      </c>
      <c r="M72" t="s">
        <v>72</v>
      </c>
      <c r="N72">
        <f t="shared" si="3"/>
        <v>65.777777777777771</v>
      </c>
    </row>
    <row r="73" spans="1:14" ht="45" x14ac:dyDescent="0.25">
      <c r="A73" s="3" t="s">
        <v>244</v>
      </c>
      <c r="B73" s="3">
        <v>108</v>
      </c>
      <c r="C73" s="3">
        <v>42.4</v>
      </c>
      <c r="D73" s="3">
        <v>91.7</v>
      </c>
      <c r="E73" s="3">
        <v>87.8</v>
      </c>
      <c r="F73" s="3">
        <v>20.399999999999999</v>
      </c>
      <c r="G73" s="3">
        <v>6</v>
      </c>
      <c r="H73" s="3">
        <v>106</v>
      </c>
      <c r="I73" s="3">
        <v>1</v>
      </c>
      <c r="J73" s="3"/>
      <c r="K73" s="3">
        <v>78.8</v>
      </c>
      <c r="L73" t="s">
        <v>44</v>
      </c>
      <c r="M73" t="s">
        <v>72</v>
      </c>
      <c r="N73">
        <f t="shared" si="3"/>
        <v>65.777777777777771</v>
      </c>
    </row>
    <row r="74" spans="1:14" ht="30" x14ac:dyDescent="0.25">
      <c r="A74" s="3" t="s">
        <v>245</v>
      </c>
      <c r="B74" s="3">
        <v>109</v>
      </c>
      <c r="C74" s="3">
        <v>42.1</v>
      </c>
      <c r="D74" s="3">
        <v>80.2</v>
      </c>
      <c r="E74" s="3">
        <v>72.5</v>
      </c>
      <c r="F74" s="3">
        <v>28.6</v>
      </c>
      <c r="G74" s="3">
        <v>2</v>
      </c>
      <c r="H74" s="3">
        <v>156</v>
      </c>
      <c r="I74" s="3">
        <v>7</v>
      </c>
      <c r="J74" s="3">
        <v>66</v>
      </c>
      <c r="K74" s="3">
        <v>89.7</v>
      </c>
      <c r="L74" t="s">
        <v>44</v>
      </c>
      <c r="M74" t="s">
        <v>72</v>
      </c>
      <c r="N74">
        <f t="shared" si="3"/>
        <v>65.777777777777771</v>
      </c>
    </row>
    <row r="75" spans="1:14" ht="30" x14ac:dyDescent="0.25">
      <c r="A75" s="3" t="s">
        <v>246</v>
      </c>
      <c r="B75" s="3">
        <v>110</v>
      </c>
      <c r="C75" s="3">
        <v>41.6</v>
      </c>
      <c r="D75" s="3">
        <v>86.4</v>
      </c>
      <c r="E75" s="3">
        <v>79.099999999999994</v>
      </c>
      <c r="F75" s="3">
        <v>22</v>
      </c>
      <c r="G75" s="3">
        <v>3</v>
      </c>
      <c r="H75" s="3">
        <v>122</v>
      </c>
      <c r="I75" s="3">
        <v>2</v>
      </c>
      <c r="J75" s="3">
        <v>61</v>
      </c>
      <c r="K75" s="3">
        <v>89.8</v>
      </c>
      <c r="L75" t="s">
        <v>44</v>
      </c>
      <c r="M75" t="s">
        <v>72</v>
      </c>
      <c r="N75">
        <f t="shared" si="3"/>
        <v>65.777777777777771</v>
      </c>
    </row>
    <row r="76" spans="1:14" ht="30" x14ac:dyDescent="0.25">
      <c r="A76" s="3" t="s">
        <v>247</v>
      </c>
      <c r="B76" s="3">
        <v>111</v>
      </c>
      <c r="C76" s="3">
        <v>41.3</v>
      </c>
      <c r="D76" s="3">
        <v>74.400000000000006</v>
      </c>
      <c r="E76" s="3">
        <v>68.5</v>
      </c>
      <c r="F76" s="3">
        <v>16.399999999999999</v>
      </c>
      <c r="G76" s="3">
        <v>3</v>
      </c>
      <c r="H76" s="3">
        <v>117</v>
      </c>
      <c r="I76" s="3">
        <v>2</v>
      </c>
      <c r="J76" s="3">
        <v>65</v>
      </c>
      <c r="K76" s="3">
        <v>89</v>
      </c>
      <c r="L76" t="s">
        <v>44</v>
      </c>
      <c r="M76" t="s">
        <v>72</v>
      </c>
      <c r="N76">
        <f t="shared" si="3"/>
        <v>65.777777777777771</v>
      </c>
    </row>
    <row r="77" spans="1:14" ht="30" x14ac:dyDescent="0.25">
      <c r="A77" s="3" t="s">
        <v>248</v>
      </c>
      <c r="B77" s="3">
        <v>112</v>
      </c>
      <c r="C77" s="3">
        <v>40.4</v>
      </c>
      <c r="D77" s="3">
        <v>72.5</v>
      </c>
      <c r="E77" s="3">
        <v>77.2</v>
      </c>
      <c r="F77" s="3">
        <v>13.7</v>
      </c>
      <c r="G77" s="3">
        <v>2</v>
      </c>
      <c r="H77" s="3">
        <v>114</v>
      </c>
      <c r="I77" s="3">
        <v>2</v>
      </c>
      <c r="J77" s="3"/>
      <c r="K77" s="3">
        <v>77.3</v>
      </c>
      <c r="L77" t="s">
        <v>44</v>
      </c>
      <c r="M77" t="s">
        <v>72</v>
      </c>
      <c r="N77">
        <f t="shared" si="3"/>
        <v>65.777777777777771</v>
      </c>
    </row>
    <row r="78" spans="1:14" ht="30" x14ac:dyDescent="0.25">
      <c r="A78" s="3" t="s">
        <v>249</v>
      </c>
      <c r="B78" s="3">
        <v>113</v>
      </c>
      <c r="C78" s="3">
        <v>40.200000000000003</v>
      </c>
      <c r="D78" s="3">
        <v>83</v>
      </c>
      <c r="E78" s="3">
        <v>79.7</v>
      </c>
      <c r="F78" s="3">
        <v>22.4</v>
      </c>
      <c r="G78" s="3">
        <v>3</v>
      </c>
      <c r="H78" s="3">
        <v>115</v>
      </c>
      <c r="I78" s="3">
        <v>1</v>
      </c>
      <c r="J78" s="3">
        <v>72</v>
      </c>
      <c r="K78" s="3">
        <v>87.5</v>
      </c>
      <c r="L78" t="s">
        <v>44</v>
      </c>
      <c r="M78" t="s">
        <v>72</v>
      </c>
      <c r="N78">
        <f t="shared" si="3"/>
        <v>65.777777777777771</v>
      </c>
    </row>
    <row r="79" spans="1:14" x14ac:dyDescent="0.25">
      <c r="A79" s="3" t="s">
        <v>250</v>
      </c>
      <c r="B79" s="3">
        <v>114</v>
      </c>
      <c r="C79" s="3">
        <v>36.9</v>
      </c>
      <c r="D79" s="3">
        <v>84.3</v>
      </c>
      <c r="E79" s="3">
        <v>81.3</v>
      </c>
      <c r="F79" s="3">
        <v>23.8</v>
      </c>
      <c r="G79" s="3">
        <v>5</v>
      </c>
      <c r="H79" s="3">
        <v>122</v>
      </c>
      <c r="I79" s="3">
        <v>4</v>
      </c>
      <c r="J79" s="3">
        <v>57</v>
      </c>
      <c r="K79" s="3">
        <v>82.4</v>
      </c>
      <c r="L79" t="s">
        <v>44</v>
      </c>
      <c r="M79" t="s">
        <v>72</v>
      </c>
      <c r="N79">
        <f t="shared" si="3"/>
        <v>65.777777777777771</v>
      </c>
    </row>
    <row r="80" spans="1:14" ht="30" x14ac:dyDescent="0.25">
      <c r="A80" s="3" t="s">
        <v>251</v>
      </c>
      <c r="B80" s="3">
        <v>115</v>
      </c>
      <c r="C80" s="3">
        <v>33.6</v>
      </c>
      <c r="D80" s="3">
        <v>71.599999999999994</v>
      </c>
      <c r="E80" s="3">
        <v>52.8</v>
      </c>
      <c r="F80" s="3">
        <v>16.8</v>
      </c>
      <c r="G80" s="3">
        <v>3</v>
      </c>
      <c r="H80" s="3">
        <v>110</v>
      </c>
      <c r="I80" s="3">
        <v>5</v>
      </c>
      <c r="J80" s="3">
        <v>58</v>
      </c>
      <c r="K80" s="3">
        <v>88.5</v>
      </c>
      <c r="L80" t="s">
        <v>44</v>
      </c>
      <c r="M80" t="s">
        <v>72</v>
      </c>
      <c r="N80">
        <f t="shared" si="3"/>
        <v>65.777777777777771</v>
      </c>
    </row>
    <row r="81" spans="1:14" x14ac:dyDescent="0.25">
      <c r="A81" s="3" t="s">
        <v>252</v>
      </c>
      <c r="B81" s="3">
        <v>116</v>
      </c>
      <c r="C81" s="3">
        <v>31.8</v>
      </c>
      <c r="D81" s="3">
        <v>82.1</v>
      </c>
      <c r="E81" s="3">
        <v>76.7</v>
      </c>
      <c r="F81" s="3">
        <v>20.2</v>
      </c>
      <c r="G81" s="3">
        <v>4</v>
      </c>
      <c r="H81" s="3">
        <v>123</v>
      </c>
      <c r="I81" s="3">
        <v>1</v>
      </c>
      <c r="J81" s="3">
        <v>58</v>
      </c>
      <c r="K81" s="3">
        <v>83.9</v>
      </c>
      <c r="L81" t="s">
        <v>44</v>
      </c>
      <c r="M81" t="s">
        <v>72</v>
      </c>
      <c r="N81">
        <f t="shared" si="3"/>
        <v>65.777777777777771</v>
      </c>
    </row>
    <row r="82" spans="1:14" ht="30" x14ac:dyDescent="0.25">
      <c r="A82" s="3" t="s">
        <v>253</v>
      </c>
      <c r="B82" s="3">
        <v>1</v>
      </c>
      <c r="C82" s="3">
        <v>100</v>
      </c>
      <c r="D82" s="3">
        <v>89.2</v>
      </c>
      <c r="E82" s="3">
        <v>76.599999999999994</v>
      </c>
      <c r="F82" s="3">
        <v>10.7</v>
      </c>
      <c r="G82" s="3">
        <v>10</v>
      </c>
      <c r="H82" s="3">
        <v>220</v>
      </c>
      <c r="I82" s="3">
        <v>4</v>
      </c>
      <c r="J82" s="3">
        <v>95</v>
      </c>
      <c r="K82" s="3">
        <v>98.5</v>
      </c>
      <c r="L82" t="s">
        <v>3</v>
      </c>
      <c r="M82" t="s">
        <v>36</v>
      </c>
      <c r="N82">
        <f>AVERAGE($J$82:$J$101)</f>
        <v>93.631578947368425</v>
      </c>
    </row>
    <row r="83" spans="1:14" ht="30" x14ac:dyDescent="0.25">
      <c r="A83" s="3" t="s">
        <v>254</v>
      </c>
      <c r="B83" s="3">
        <v>2</v>
      </c>
      <c r="C83" s="3">
        <v>94.8</v>
      </c>
      <c r="D83" s="3">
        <v>89.9</v>
      </c>
      <c r="E83" s="3">
        <v>71.599999999999994</v>
      </c>
      <c r="F83" s="3">
        <v>14.1</v>
      </c>
      <c r="G83" s="3">
        <v>6</v>
      </c>
      <c r="H83" s="3">
        <v>214</v>
      </c>
      <c r="I83" s="3">
        <v>5</v>
      </c>
      <c r="J83" s="3">
        <v>99</v>
      </c>
      <c r="K83" s="3">
        <v>96.5</v>
      </c>
      <c r="L83" t="s">
        <v>3</v>
      </c>
      <c r="M83" t="s">
        <v>36</v>
      </c>
      <c r="N83">
        <f t="shared" ref="N83:N101" si="4">AVERAGE($J$82:$J$101)</f>
        <v>93.631578947368425</v>
      </c>
    </row>
    <row r="84" spans="1:14" x14ac:dyDescent="0.25">
      <c r="A84" s="3" t="s">
        <v>255</v>
      </c>
      <c r="B84" s="3">
        <v>3</v>
      </c>
      <c r="C84" s="3">
        <v>93.9</v>
      </c>
      <c r="D84" s="3"/>
      <c r="E84" s="3"/>
      <c r="F84" s="3">
        <v>7</v>
      </c>
      <c r="G84" s="3">
        <v>10</v>
      </c>
      <c r="H84" s="3">
        <v>207</v>
      </c>
      <c r="I84" s="3">
        <v>2</v>
      </c>
      <c r="J84" s="3"/>
      <c r="K84" s="3">
        <v>100</v>
      </c>
      <c r="L84" t="s">
        <v>3</v>
      </c>
      <c r="M84" t="s">
        <v>36</v>
      </c>
      <c r="N84">
        <f t="shared" si="4"/>
        <v>93.631578947368425</v>
      </c>
    </row>
    <row r="85" spans="1:14" ht="30" x14ac:dyDescent="0.25">
      <c r="A85" s="3" t="s">
        <v>256</v>
      </c>
      <c r="B85" s="3">
        <v>4</v>
      </c>
      <c r="C85" s="3">
        <v>88.2</v>
      </c>
      <c r="D85" s="3">
        <v>88.3</v>
      </c>
      <c r="E85" s="3">
        <v>67.099999999999994</v>
      </c>
      <c r="F85" s="3">
        <v>19</v>
      </c>
      <c r="G85" s="3">
        <v>10</v>
      </c>
      <c r="H85" s="3">
        <v>225</v>
      </c>
      <c r="I85" s="3">
        <v>6</v>
      </c>
      <c r="J85" s="3">
        <v>99</v>
      </c>
      <c r="K85" s="3">
        <v>93.1</v>
      </c>
      <c r="L85" t="s">
        <v>3</v>
      </c>
      <c r="M85" t="s">
        <v>36</v>
      </c>
      <c r="N85">
        <f t="shared" si="4"/>
        <v>93.631578947368425</v>
      </c>
    </row>
    <row r="86" spans="1:14" x14ac:dyDescent="0.25">
      <c r="A86" s="3" t="s">
        <v>257</v>
      </c>
      <c r="B86" s="3">
        <v>5</v>
      </c>
      <c r="C86" s="3">
        <v>83.4</v>
      </c>
      <c r="D86" s="3">
        <v>84.9</v>
      </c>
      <c r="E86" s="3">
        <v>77.5</v>
      </c>
      <c r="F86" s="3">
        <v>11.8</v>
      </c>
      <c r="G86" s="3">
        <v>5</v>
      </c>
      <c r="H86" s="3">
        <v>180</v>
      </c>
      <c r="I86" s="3">
        <v>7</v>
      </c>
      <c r="J86" s="3">
        <v>90</v>
      </c>
      <c r="K86" s="3">
        <v>93.6</v>
      </c>
      <c r="L86" t="s">
        <v>3</v>
      </c>
      <c r="M86" t="s">
        <v>36</v>
      </c>
      <c r="N86">
        <f t="shared" si="4"/>
        <v>93.631578947368425</v>
      </c>
    </row>
    <row r="87" spans="1:14" ht="30" x14ac:dyDescent="0.25">
      <c r="A87" s="3" t="s">
        <v>258</v>
      </c>
      <c r="B87" s="3">
        <v>6</v>
      </c>
      <c r="C87" s="3">
        <v>80.3</v>
      </c>
      <c r="D87" s="3">
        <v>79.2</v>
      </c>
      <c r="E87" s="3">
        <v>50.3</v>
      </c>
      <c r="F87" s="3">
        <v>14.3</v>
      </c>
      <c r="G87" s="3">
        <v>10</v>
      </c>
      <c r="H87" s="3">
        <v>221</v>
      </c>
      <c r="I87" s="3">
        <v>6</v>
      </c>
      <c r="J87" s="3">
        <v>91</v>
      </c>
      <c r="K87" s="3">
        <v>98.1</v>
      </c>
      <c r="L87" t="s">
        <v>3</v>
      </c>
      <c r="M87" t="s">
        <v>36</v>
      </c>
      <c r="N87">
        <f t="shared" si="4"/>
        <v>93.631578947368425</v>
      </c>
    </row>
    <row r="88" spans="1:14" x14ac:dyDescent="0.25">
      <c r="A88" s="3" t="s">
        <v>259</v>
      </c>
      <c r="B88" s="3">
        <v>7</v>
      </c>
      <c r="C88" s="3">
        <v>79.599999999999994</v>
      </c>
      <c r="D88" s="3">
        <v>82.3</v>
      </c>
      <c r="E88" s="3">
        <v>64.7</v>
      </c>
      <c r="F88" s="3">
        <v>12.9</v>
      </c>
      <c r="G88" s="3">
        <v>10</v>
      </c>
      <c r="H88" s="3">
        <v>184</v>
      </c>
      <c r="I88" s="3">
        <v>3</v>
      </c>
      <c r="J88" s="3">
        <v>96</v>
      </c>
      <c r="K88" s="3">
        <v>95.7</v>
      </c>
      <c r="L88" t="s">
        <v>3</v>
      </c>
      <c r="M88" t="s">
        <v>36</v>
      </c>
      <c r="N88">
        <f t="shared" si="4"/>
        <v>93.631578947368425</v>
      </c>
    </row>
    <row r="89" spans="1:14" x14ac:dyDescent="0.25">
      <c r="A89" s="3" t="s">
        <v>260</v>
      </c>
      <c r="B89" s="3">
        <v>8</v>
      </c>
      <c r="C89" s="3">
        <v>79.099999999999994</v>
      </c>
      <c r="D89" s="3">
        <v>76.7</v>
      </c>
      <c r="E89" s="3">
        <v>60.3</v>
      </c>
      <c r="F89" s="3">
        <v>12</v>
      </c>
      <c r="G89" s="3">
        <v>9</v>
      </c>
      <c r="H89" s="3">
        <v>199</v>
      </c>
      <c r="I89" s="3">
        <v>5</v>
      </c>
      <c r="J89" s="3">
        <v>94</v>
      </c>
      <c r="K89" s="3">
        <v>94.6</v>
      </c>
      <c r="L89" t="s">
        <v>3</v>
      </c>
      <c r="M89" t="s">
        <v>36</v>
      </c>
      <c r="N89">
        <f t="shared" si="4"/>
        <v>93.631578947368425</v>
      </c>
    </row>
    <row r="90" spans="1:14" x14ac:dyDescent="0.25">
      <c r="A90" s="3" t="s">
        <v>261</v>
      </c>
      <c r="B90" s="3">
        <v>9</v>
      </c>
      <c r="C90" s="3">
        <v>78.400000000000006</v>
      </c>
      <c r="D90" s="3">
        <v>89.1</v>
      </c>
      <c r="E90" s="3">
        <v>80.900000000000006</v>
      </c>
      <c r="F90" s="3">
        <v>17.600000000000001</v>
      </c>
      <c r="G90" s="3">
        <v>7</v>
      </c>
      <c r="H90" s="3">
        <v>165</v>
      </c>
      <c r="I90" s="3">
        <v>4</v>
      </c>
      <c r="J90" s="3">
        <v>94</v>
      </c>
      <c r="K90" s="3">
        <v>96.5</v>
      </c>
      <c r="L90" t="s">
        <v>3</v>
      </c>
      <c r="M90" t="s">
        <v>36</v>
      </c>
      <c r="N90">
        <f t="shared" si="4"/>
        <v>93.631578947368425</v>
      </c>
    </row>
    <row r="91" spans="1:14" x14ac:dyDescent="0.25">
      <c r="A91" s="3" t="s">
        <v>262</v>
      </c>
      <c r="B91" s="3">
        <v>10</v>
      </c>
      <c r="C91" s="3">
        <v>78.099999999999994</v>
      </c>
      <c r="D91" s="3">
        <v>87.7</v>
      </c>
      <c r="E91" s="3">
        <v>74.3</v>
      </c>
      <c r="F91" s="3">
        <v>20.399999999999999</v>
      </c>
      <c r="G91" s="3">
        <v>9</v>
      </c>
      <c r="H91" s="3">
        <v>194</v>
      </c>
      <c r="I91" s="3">
        <v>4</v>
      </c>
      <c r="J91" s="3">
        <v>95</v>
      </c>
      <c r="K91" s="3">
        <v>95.1</v>
      </c>
      <c r="L91" t="s">
        <v>3</v>
      </c>
      <c r="M91" t="s">
        <v>36</v>
      </c>
      <c r="N91">
        <f t="shared" si="4"/>
        <v>93.631578947368425</v>
      </c>
    </row>
    <row r="92" spans="1:14" x14ac:dyDescent="0.25">
      <c r="A92" s="3" t="s">
        <v>263</v>
      </c>
      <c r="B92" s="3">
        <v>11</v>
      </c>
      <c r="C92" s="3">
        <v>77.5</v>
      </c>
      <c r="D92" s="3">
        <v>80.099999999999994</v>
      </c>
      <c r="E92" s="3">
        <v>60.9</v>
      </c>
      <c r="F92" s="3">
        <v>13.2</v>
      </c>
      <c r="G92" s="3">
        <v>5</v>
      </c>
      <c r="H92" s="3">
        <v>200</v>
      </c>
      <c r="I92" s="3">
        <v>3</v>
      </c>
      <c r="J92" s="3">
        <v>98</v>
      </c>
      <c r="K92" s="3">
        <v>96</v>
      </c>
      <c r="L92" t="s">
        <v>3</v>
      </c>
      <c r="M92" t="s">
        <v>36</v>
      </c>
      <c r="N92">
        <f t="shared" si="4"/>
        <v>93.631578947368425</v>
      </c>
    </row>
    <row r="93" spans="1:14" x14ac:dyDescent="0.25">
      <c r="A93" s="3" t="s">
        <v>264</v>
      </c>
      <c r="B93" s="3">
        <v>12</v>
      </c>
      <c r="C93" s="3">
        <v>77.3</v>
      </c>
      <c r="D93" s="3">
        <v>81.5</v>
      </c>
      <c r="E93" s="3">
        <v>78.599999999999994</v>
      </c>
      <c r="F93" s="3">
        <v>16.2</v>
      </c>
      <c r="G93" s="3">
        <v>5</v>
      </c>
      <c r="H93" s="3">
        <v>144</v>
      </c>
      <c r="I93" s="3">
        <v>8</v>
      </c>
      <c r="J93" s="3">
        <v>91</v>
      </c>
      <c r="K93" s="3">
        <v>91.7</v>
      </c>
      <c r="L93" t="s">
        <v>3</v>
      </c>
      <c r="M93" t="s">
        <v>36</v>
      </c>
      <c r="N93">
        <f t="shared" si="4"/>
        <v>93.631578947368425</v>
      </c>
    </row>
    <row r="94" spans="1:14" ht="30" x14ac:dyDescent="0.25">
      <c r="A94" s="3" t="s">
        <v>265</v>
      </c>
      <c r="B94" s="3">
        <v>13</v>
      </c>
      <c r="C94" s="3">
        <v>76.400000000000006</v>
      </c>
      <c r="D94" s="3">
        <v>79.599999999999994</v>
      </c>
      <c r="E94" s="3">
        <v>64</v>
      </c>
      <c r="F94" s="3">
        <v>14.6</v>
      </c>
      <c r="G94" s="3">
        <v>7</v>
      </c>
      <c r="H94" s="3">
        <v>150</v>
      </c>
      <c r="I94" s="3">
        <v>7</v>
      </c>
      <c r="J94" s="3">
        <v>93</v>
      </c>
      <c r="K94" s="3">
        <v>96.2</v>
      </c>
      <c r="L94" t="s">
        <v>3</v>
      </c>
      <c r="M94" t="s">
        <v>36</v>
      </c>
      <c r="N94">
        <f t="shared" si="4"/>
        <v>93.631578947368425</v>
      </c>
    </row>
    <row r="95" spans="1:14" ht="30" x14ac:dyDescent="0.25">
      <c r="A95" s="3" t="s">
        <v>266</v>
      </c>
      <c r="B95" s="3">
        <v>14</v>
      </c>
      <c r="C95" s="3">
        <v>76</v>
      </c>
      <c r="D95" s="3">
        <v>77.8</v>
      </c>
      <c r="E95" s="3">
        <v>58.2</v>
      </c>
      <c r="F95" s="3">
        <v>19.399999999999999</v>
      </c>
      <c r="G95" s="3">
        <v>9</v>
      </c>
      <c r="H95" s="3">
        <v>192</v>
      </c>
      <c r="I95" s="3">
        <v>6</v>
      </c>
      <c r="J95" s="3">
        <v>97</v>
      </c>
      <c r="K95" s="3">
        <v>96.6</v>
      </c>
      <c r="L95" t="s">
        <v>3</v>
      </c>
      <c r="M95" t="s">
        <v>36</v>
      </c>
      <c r="N95">
        <f t="shared" si="4"/>
        <v>93.631578947368425</v>
      </c>
    </row>
    <row r="96" spans="1:14" ht="30" x14ac:dyDescent="0.25">
      <c r="A96" s="3" t="s">
        <v>267</v>
      </c>
      <c r="B96" s="3">
        <v>15</v>
      </c>
      <c r="C96" s="3">
        <v>75.8</v>
      </c>
      <c r="D96" s="3">
        <v>86.8</v>
      </c>
      <c r="E96" s="3">
        <v>78.400000000000006</v>
      </c>
      <c r="F96" s="3">
        <v>25.1</v>
      </c>
      <c r="G96" s="3">
        <v>4</v>
      </c>
      <c r="H96" s="3">
        <v>166</v>
      </c>
      <c r="I96" s="3">
        <v>4</v>
      </c>
      <c r="J96" s="3">
        <v>97</v>
      </c>
      <c r="K96" s="3">
        <v>95.9</v>
      </c>
      <c r="L96" t="s">
        <v>3</v>
      </c>
      <c r="M96" t="s">
        <v>36</v>
      </c>
      <c r="N96">
        <f t="shared" si="4"/>
        <v>93.631578947368425</v>
      </c>
    </row>
    <row r="97" spans="1:14" x14ac:dyDescent="0.25">
      <c r="A97" s="3" t="s">
        <v>268</v>
      </c>
      <c r="B97" s="3">
        <v>16</v>
      </c>
      <c r="C97" s="3">
        <v>75.599999999999994</v>
      </c>
      <c r="D97" s="3">
        <v>78.099999999999994</v>
      </c>
      <c r="E97" s="3">
        <v>69.099999999999994</v>
      </c>
      <c r="F97" s="3">
        <v>15.8</v>
      </c>
      <c r="G97" s="3">
        <v>7</v>
      </c>
      <c r="H97" s="3">
        <v>152</v>
      </c>
      <c r="I97" s="3">
        <v>9</v>
      </c>
      <c r="J97" s="3">
        <v>95</v>
      </c>
      <c r="K97" s="3">
        <v>88.9</v>
      </c>
      <c r="L97" t="s">
        <v>3</v>
      </c>
      <c r="M97" t="s">
        <v>36</v>
      </c>
      <c r="N97">
        <f t="shared" si="4"/>
        <v>93.631578947368425</v>
      </c>
    </row>
    <row r="98" spans="1:14" ht="30" x14ac:dyDescent="0.25">
      <c r="A98" s="3" t="s">
        <v>269</v>
      </c>
      <c r="B98" s="3">
        <v>17</v>
      </c>
      <c r="C98" s="3">
        <v>73.599999999999994</v>
      </c>
      <c r="D98" s="3">
        <v>81.7</v>
      </c>
      <c r="E98" s="3">
        <v>82.4</v>
      </c>
      <c r="F98" s="3">
        <v>14.4</v>
      </c>
      <c r="G98" s="3">
        <v>7</v>
      </c>
      <c r="H98" s="3">
        <v>108</v>
      </c>
      <c r="I98" s="3">
        <v>9</v>
      </c>
      <c r="J98" s="3">
        <v>89</v>
      </c>
      <c r="K98" s="3">
        <v>83.8</v>
      </c>
      <c r="L98" t="s">
        <v>3</v>
      </c>
      <c r="M98" t="s">
        <v>36</v>
      </c>
      <c r="N98">
        <f t="shared" si="4"/>
        <v>93.631578947368425</v>
      </c>
    </row>
    <row r="99" spans="1:14" ht="30" x14ac:dyDescent="0.25">
      <c r="A99" s="3" t="s">
        <v>270</v>
      </c>
      <c r="B99" s="3">
        <v>18</v>
      </c>
      <c r="C99" s="3">
        <v>73.5</v>
      </c>
      <c r="D99" s="3">
        <v>79</v>
      </c>
      <c r="E99" s="3">
        <v>67.8</v>
      </c>
      <c r="F99" s="3">
        <v>19.899999999999999</v>
      </c>
      <c r="G99" s="3">
        <v>6</v>
      </c>
      <c r="H99" s="3">
        <v>181</v>
      </c>
      <c r="I99" s="3">
        <v>7</v>
      </c>
      <c r="J99" s="3">
        <v>97</v>
      </c>
      <c r="K99" s="3">
        <v>94</v>
      </c>
      <c r="L99" t="s">
        <v>3</v>
      </c>
      <c r="M99" t="s">
        <v>36</v>
      </c>
      <c r="N99">
        <f t="shared" si="4"/>
        <v>93.631578947368425</v>
      </c>
    </row>
    <row r="100" spans="1:14" x14ac:dyDescent="0.25">
      <c r="A100" s="3" t="s">
        <v>271</v>
      </c>
      <c r="B100" s="3">
        <v>19</v>
      </c>
      <c r="C100" s="3">
        <v>72.8</v>
      </c>
      <c r="D100" s="3">
        <v>82.9</v>
      </c>
      <c r="E100" s="3">
        <v>63.7</v>
      </c>
      <c r="F100" s="3">
        <v>19.7</v>
      </c>
      <c r="G100" s="3">
        <v>4</v>
      </c>
      <c r="H100" s="3">
        <v>216</v>
      </c>
      <c r="I100" s="3">
        <v>4</v>
      </c>
      <c r="J100" s="3">
        <v>93</v>
      </c>
      <c r="K100" s="3">
        <v>94.8</v>
      </c>
      <c r="L100" t="s">
        <v>3</v>
      </c>
      <c r="M100" t="s">
        <v>36</v>
      </c>
      <c r="N100">
        <f t="shared" si="4"/>
        <v>93.631578947368425</v>
      </c>
    </row>
    <row r="101" spans="1:14" ht="30" x14ac:dyDescent="0.25">
      <c r="A101" s="3" t="s">
        <v>272</v>
      </c>
      <c r="B101" s="3">
        <v>20</v>
      </c>
      <c r="C101" s="3">
        <v>69.900000000000006</v>
      </c>
      <c r="D101" s="3">
        <v>79.400000000000006</v>
      </c>
      <c r="E101" s="3">
        <v>84.5</v>
      </c>
      <c r="F101" s="3">
        <v>17.100000000000001</v>
      </c>
      <c r="G101" s="3">
        <v>4</v>
      </c>
      <c r="H101" s="3"/>
      <c r="I101" s="3">
        <v>9</v>
      </c>
      <c r="J101" s="3">
        <v>76</v>
      </c>
      <c r="K101" s="3">
        <v>79.400000000000006</v>
      </c>
      <c r="L101" t="s">
        <v>3</v>
      </c>
      <c r="M101" t="s">
        <v>36</v>
      </c>
      <c r="N101">
        <f t="shared" si="4"/>
        <v>93.631578947368425</v>
      </c>
    </row>
    <row r="102" spans="1:14" ht="30" x14ac:dyDescent="0.25">
      <c r="A102" s="3" t="s">
        <v>273</v>
      </c>
      <c r="B102" s="3">
        <v>92</v>
      </c>
      <c r="C102" s="3">
        <v>50.9</v>
      </c>
      <c r="D102" s="3">
        <v>73.2</v>
      </c>
      <c r="E102" s="3">
        <v>66.3</v>
      </c>
      <c r="F102" s="3">
        <v>16.899999999999999</v>
      </c>
      <c r="G102" s="3">
        <v>4</v>
      </c>
      <c r="H102" s="3">
        <v>127</v>
      </c>
      <c r="I102" s="3">
        <v>8</v>
      </c>
      <c r="J102" s="3">
        <v>80</v>
      </c>
      <c r="K102" s="3">
        <v>83.4</v>
      </c>
      <c r="L102" t="s">
        <v>3</v>
      </c>
      <c r="M102" t="s">
        <v>72</v>
      </c>
      <c r="N102">
        <f>AVERAGE($J$102:$J$121)</f>
        <v>78.722222222222229</v>
      </c>
    </row>
    <row r="103" spans="1:14" ht="30" x14ac:dyDescent="0.25">
      <c r="A103" s="3" t="s">
        <v>274</v>
      </c>
      <c r="B103" s="3">
        <v>93</v>
      </c>
      <c r="C103" s="3">
        <v>50.7</v>
      </c>
      <c r="D103" s="3">
        <v>82.2</v>
      </c>
      <c r="E103" s="3">
        <v>80.400000000000006</v>
      </c>
      <c r="F103" s="3">
        <v>22.7</v>
      </c>
      <c r="G103" s="3">
        <v>9</v>
      </c>
      <c r="H103" s="3">
        <v>108</v>
      </c>
      <c r="I103" s="3">
        <v>6</v>
      </c>
      <c r="J103" s="3">
        <v>73</v>
      </c>
      <c r="K103" s="3">
        <v>83</v>
      </c>
      <c r="L103" t="s">
        <v>3</v>
      </c>
      <c r="M103" t="s">
        <v>72</v>
      </c>
      <c r="N103">
        <f t="shared" ref="N103:N121" si="5">AVERAGE($J$102:$J$121)</f>
        <v>78.722222222222229</v>
      </c>
    </row>
    <row r="104" spans="1:14" ht="30" x14ac:dyDescent="0.25">
      <c r="A104" s="3" t="s">
        <v>275</v>
      </c>
      <c r="B104" s="3">
        <v>94</v>
      </c>
      <c r="C104" s="3">
        <v>50.4</v>
      </c>
      <c r="D104" s="3">
        <v>88</v>
      </c>
      <c r="E104" s="3">
        <v>89.2</v>
      </c>
      <c r="F104" s="3">
        <v>18.3</v>
      </c>
      <c r="G104" s="3">
        <v>5</v>
      </c>
      <c r="H104" s="3">
        <v>110</v>
      </c>
      <c r="I104" s="3">
        <v>7</v>
      </c>
      <c r="J104" s="3">
        <v>71</v>
      </c>
      <c r="K104" s="3">
        <v>74.5</v>
      </c>
      <c r="L104" t="s">
        <v>3</v>
      </c>
      <c r="M104" t="s">
        <v>72</v>
      </c>
      <c r="N104">
        <f t="shared" si="5"/>
        <v>78.722222222222229</v>
      </c>
    </row>
    <row r="105" spans="1:14" ht="30" x14ac:dyDescent="0.25">
      <c r="A105" s="3" t="s">
        <v>276</v>
      </c>
      <c r="B105" s="3">
        <v>95</v>
      </c>
      <c r="C105" s="3">
        <v>49.9</v>
      </c>
      <c r="D105" s="3">
        <v>79.8</v>
      </c>
      <c r="E105" s="3">
        <v>79.2</v>
      </c>
      <c r="F105" s="3">
        <v>21.7</v>
      </c>
      <c r="G105" s="3">
        <v>3</v>
      </c>
      <c r="H105" s="3">
        <v>123</v>
      </c>
      <c r="I105" s="3">
        <v>7</v>
      </c>
      <c r="J105" s="3">
        <v>78</v>
      </c>
      <c r="K105" s="3">
        <v>81.2</v>
      </c>
      <c r="L105" t="s">
        <v>3</v>
      </c>
      <c r="M105" t="s">
        <v>72</v>
      </c>
      <c r="N105">
        <f t="shared" si="5"/>
        <v>78.722222222222229</v>
      </c>
    </row>
    <row r="106" spans="1:14" ht="30" x14ac:dyDescent="0.25">
      <c r="A106" s="3" t="s">
        <v>277</v>
      </c>
      <c r="B106" s="3">
        <v>96</v>
      </c>
      <c r="C106" s="3">
        <v>49.8</v>
      </c>
      <c r="D106" s="3">
        <v>73.5</v>
      </c>
      <c r="E106" s="3">
        <v>73</v>
      </c>
      <c r="F106" s="3">
        <v>22.3</v>
      </c>
      <c r="G106" s="3">
        <v>3</v>
      </c>
      <c r="H106" s="3">
        <v>109</v>
      </c>
      <c r="I106" s="3">
        <v>7</v>
      </c>
      <c r="J106" s="3">
        <v>82</v>
      </c>
      <c r="K106" s="3">
        <v>86.4</v>
      </c>
      <c r="L106" t="s">
        <v>3</v>
      </c>
      <c r="M106" t="s">
        <v>72</v>
      </c>
      <c r="N106">
        <f t="shared" si="5"/>
        <v>78.722222222222229</v>
      </c>
    </row>
    <row r="107" spans="1:14" x14ac:dyDescent="0.25">
      <c r="A107" s="3" t="s">
        <v>278</v>
      </c>
      <c r="B107" s="3">
        <v>97</v>
      </c>
      <c r="C107" s="3">
        <v>47.1</v>
      </c>
      <c r="D107" s="3">
        <v>69.3</v>
      </c>
      <c r="E107" s="3">
        <v>68.3</v>
      </c>
      <c r="F107" s="3">
        <v>19.3</v>
      </c>
      <c r="G107" s="3">
        <v>4</v>
      </c>
      <c r="H107" s="3">
        <v>121</v>
      </c>
      <c r="I107" s="3">
        <v>4</v>
      </c>
      <c r="J107" s="3">
        <v>83</v>
      </c>
      <c r="K107" s="3">
        <v>86.7</v>
      </c>
      <c r="L107" t="s">
        <v>3</v>
      </c>
      <c r="M107" t="s">
        <v>72</v>
      </c>
      <c r="N107">
        <f t="shared" si="5"/>
        <v>78.722222222222229</v>
      </c>
    </row>
    <row r="108" spans="1:14" x14ac:dyDescent="0.25">
      <c r="A108" s="3" t="s">
        <v>279</v>
      </c>
      <c r="B108" s="3">
        <v>98</v>
      </c>
      <c r="C108" s="3">
        <v>46.6</v>
      </c>
      <c r="D108" s="3">
        <v>80.099999999999994</v>
      </c>
      <c r="E108" s="3">
        <v>83.9</v>
      </c>
      <c r="F108" s="3">
        <v>26.6</v>
      </c>
      <c r="G108" s="3">
        <v>5</v>
      </c>
      <c r="H108" s="3">
        <v>130</v>
      </c>
      <c r="I108" s="3">
        <v>1</v>
      </c>
      <c r="J108" s="3">
        <v>86</v>
      </c>
      <c r="K108" s="3">
        <v>88.8</v>
      </c>
      <c r="L108" t="s">
        <v>3</v>
      </c>
      <c r="M108" t="s">
        <v>72</v>
      </c>
      <c r="N108">
        <f t="shared" si="5"/>
        <v>78.722222222222229</v>
      </c>
    </row>
    <row r="109" spans="1:14" x14ac:dyDescent="0.25">
      <c r="A109" s="3" t="s">
        <v>280</v>
      </c>
      <c r="B109" s="3">
        <v>99</v>
      </c>
      <c r="C109" s="3">
        <v>45.6</v>
      </c>
      <c r="D109" s="3">
        <v>72</v>
      </c>
      <c r="E109" s="3">
        <v>74</v>
      </c>
      <c r="F109" s="3">
        <v>17.5</v>
      </c>
      <c r="G109" s="3">
        <v>3</v>
      </c>
      <c r="H109" s="3">
        <v>117</v>
      </c>
      <c r="I109" s="3">
        <v>7</v>
      </c>
      <c r="J109" s="3">
        <v>78</v>
      </c>
      <c r="K109" s="3">
        <v>77.599999999999994</v>
      </c>
      <c r="L109" t="s">
        <v>3</v>
      </c>
      <c r="M109" t="s">
        <v>72</v>
      </c>
      <c r="N109">
        <f t="shared" si="5"/>
        <v>78.722222222222229</v>
      </c>
    </row>
    <row r="110" spans="1:14" x14ac:dyDescent="0.25">
      <c r="A110" s="3" t="s">
        <v>281</v>
      </c>
      <c r="B110" s="3">
        <v>100</v>
      </c>
      <c r="C110" s="3">
        <v>45.4</v>
      </c>
      <c r="D110" s="3">
        <v>73.7</v>
      </c>
      <c r="E110" s="3">
        <v>64.099999999999994</v>
      </c>
      <c r="F110" s="3">
        <v>17.7</v>
      </c>
      <c r="G110" s="3">
        <v>4</v>
      </c>
      <c r="H110" s="3">
        <v>129</v>
      </c>
      <c r="I110" s="3">
        <v>6</v>
      </c>
      <c r="J110" s="3">
        <v>80</v>
      </c>
      <c r="K110" s="3">
        <v>79.7</v>
      </c>
      <c r="L110" t="s">
        <v>3</v>
      </c>
      <c r="M110" t="s">
        <v>72</v>
      </c>
      <c r="N110">
        <f t="shared" si="5"/>
        <v>78.722222222222229</v>
      </c>
    </row>
    <row r="111" spans="1:14" ht="30" x14ac:dyDescent="0.25">
      <c r="A111" s="3" t="s">
        <v>282</v>
      </c>
      <c r="B111" s="3">
        <v>101</v>
      </c>
      <c r="C111" s="3">
        <v>44.9</v>
      </c>
      <c r="D111" s="3">
        <v>69.5</v>
      </c>
      <c r="E111" s="3">
        <v>65.7</v>
      </c>
      <c r="F111" s="3">
        <v>28.6</v>
      </c>
      <c r="G111" s="3">
        <v>3</v>
      </c>
      <c r="H111" s="3">
        <v>118</v>
      </c>
      <c r="I111" s="3">
        <v>9</v>
      </c>
      <c r="J111" s="3">
        <v>76</v>
      </c>
      <c r="K111" s="3">
        <v>89</v>
      </c>
      <c r="L111" t="s">
        <v>3</v>
      </c>
      <c r="M111" t="s">
        <v>72</v>
      </c>
      <c r="N111">
        <f t="shared" si="5"/>
        <v>78.722222222222229</v>
      </c>
    </row>
    <row r="112" spans="1:14" ht="30" x14ac:dyDescent="0.25">
      <c r="A112" s="3" t="s">
        <v>283</v>
      </c>
      <c r="B112" s="3">
        <v>102</v>
      </c>
      <c r="C112" s="3">
        <v>44.8</v>
      </c>
      <c r="D112" s="3">
        <v>73.900000000000006</v>
      </c>
      <c r="E112" s="3">
        <v>83.2</v>
      </c>
      <c r="F112" s="3">
        <v>25.3</v>
      </c>
      <c r="G112" s="3">
        <v>3</v>
      </c>
      <c r="H112" s="3">
        <v>125</v>
      </c>
      <c r="I112" s="3">
        <v>7</v>
      </c>
      <c r="J112" s="3"/>
      <c r="K112" s="3">
        <v>73.8</v>
      </c>
      <c r="L112" t="s">
        <v>3</v>
      </c>
      <c r="M112" t="s">
        <v>72</v>
      </c>
      <c r="N112">
        <f t="shared" si="5"/>
        <v>78.722222222222229</v>
      </c>
    </row>
    <row r="113" spans="1:14" ht="30" x14ac:dyDescent="0.25">
      <c r="A113" s="3" t="s">
        <v>284</v>
      </c>
      <c r="B113" s="3">
        <v>103</v>
      </c>
      <c r="C113" s="3">
        <v>43.9</v>
      </c>
      <c r="D113" s="3">
        <v>83.1</v>
      </c>
      <c r="E113" s="3">
        <v>80.099999999999994</v>
      </c>
      <c r="F113" s="3">
        <v>23.2</v>
      </c>
      <c r="G113" s="3">
        <v>3</v>
      </c>
      <c r="H113" s="3">
        <v>152</v>
      </c>
      <c r="I113" s="3">
        <v>7</v>
      </c>
      <c r="J113" s="3">
        <v>79</v>
      </c>
      <c r="K113" s="3">
        <v>71.2</v>
      </c>
      <c r="L113" t="s">
        <v>3</v>
      </c>
      <c r="M113" t="s">
        <v>72</v>
      </c>
      <c r="N113">
        <f t="shared" si="5"/>
        <v>78.722222222222229</v>
      </c>
    </row>
    <row r="114" spans="1:14" ht="30" x14ac:dyDescent="0.25">
      <c r="A114" s="3" t="s">
        <v>285</v>
      </c>
      <c r="B114" s="3">
        <v>104</v>
      </c>
      <c r="C114" s="3">
        <v>42.9</v>
      </c>
      <c r="D114" s="3">
        <v>75.3</v>
      </c>
      <c r="E114" s="3">
        <v>77.099999999999994</v>
      </c>
      <c r="F114" s="3">
        <v>26.9</v>
      </c>
      <c r="G114" s="3">
        <v>3</v>
      </c>
      <c r="H114" s="3">
        <v>111</v>
      </c>
      <c r="I114" s="3">
        <v>7</v>
      </c>
      <c r="J114" s="3">
        <v>74</v>
      </c>
      <c r="K114" s="3">
        <v>85.7</v>
      </c>
      <c r="L114" t="s">
        <v>3</v>
      </c>
      <c r="M114" t="s">
        <v>72</v>
      </c>
      <c r="N114">
        <f t="shared" si="5"/>
        <v>78.722222222222229</v>
      </c>
    </row>
    <row r="115" spans="1:14" x14ac:dyDescent="0.25">
      <c r="A115" s="3" t="s">
        <v>286</v>
      </c>
      <c r="B115" s="3">
        <v>105</v>
      </c>
      <c r="C115" s="3">
        <v>42.4</v>
      </c>
      <c r="D115" s="3">
        <v>73.3</v>
      </c>
      <c r="E115" s="3">
        <v>68.400000000000006</v>
      </c>
      <c r="F115" s="3">
        <v>22.8</v>
      </c>
      <c r="G115" s="3">
        <v>5</v>
      </c>
      <c r="H115" s="3">
        <v>126</v>
      </c>
      <c r="I115" s="3">
        <v>6</v>
      </c>
      <c r="J115" s="3">
        <v>87</v>
      </c>
      <c r="K115" s="3">
        <v>77.8</v>
      </c>
      <c r="L115" t="s">
        <v>3</v>
      </c>
      <c r="M115" t="s">
        <v>72</v>
      </c>
      <c r="N115">
        <f t="shared" si="5"/>
        <v>78.722222222222229</v>
      </c>
    </row>
    <row r="116" spans="1:14" x14ac:dyDescent="0.25">
      <c r="A116" s="3" t="s">
        <v>287</v>
      </c>
      <c r="B116" s="3">
        <v>106</v>
      </c>
      <c r="C116" s="3">
        <v>42.1</v>
      </c>
      <c r="D116" s="3">
        <v>84.6</v>
      </c>
      <c r="E116" s="3">
        <v>82.1</v>
      </c>
      <c r="F116" s="3">
        <v>23.4</v>
      </c>
      <c r="G116" s="3">
        <v>5</v>
      </c>
      <c r="H116" s="3">
        <v>125</v>
      </c>
      <c r="I116" s="3">
        <v>6</v>
      </c>
      <c r="J116" s="3">
        <v>74</v>
      </c>
      <c r="K116" s="3">
        <v>76</v>
      </c>
      <c r="L116" t="s">
        <v>3</v>
      </c>
      <c r="M116" t="s">
        <v>72</v>
      </c>
      <c r="N116">
        <f t="shared" si="5"/>
        <v>78.722222222222229</v>
      </c>
    </row>
    <row r="117" spans="1:14" ht="30" x14ac:dyDescent="0.25">
      <c r="A117" s="3" t="s">
        <v>288</v>
      </c>
      <c r="B117" s="3">
        <v>107</v>
      </c>
      <c r="C117" s="3">
        <v>39.799999999999997</v>
      </c>
      <c r="D117" s="3">
        <v>83.2</v>
      </c>
      <c r="E117" s="3">
        <v>80.5</v>
      </c>
      <c r="F117" s="3">
        <v>38.1</v>
      </c>
      <c r="G117" s="3">
        <v>3</v>
      </c>
      <c r="H117" s="3">
        <v>107</v>
      </c>
      <c r="I117" s="3">
        <v>7</v>
      </c>
      <c r="J117" s="3">
        <v>78</v>
      </c>
      <c r="K117" s="3">
        <v>81.099999999999994</v>
      </c>
      <c r="L117" t="s">
        <v>3</v>
      </c>
      <c r="M117" t="s">
        <v>72</v>
      </c>
      <c r="N117">
        <f t="shared" si="5"/>
        <v>78.722222222222229</v>
      </c>
    </row>
    <row r="118" spans="1:14" ht="30" x14ac:dyDescent="0.25">
      <c r="A118" s="3" t="s">
        <v>289</v>
      </c>
      <c r="B118" s="3">
        <v>108</v>
      </c>
      <c r="C118" s="3">
        <v>39.1</v>
      </c>
      <c r="D118" s="3">
        <v>68.3</v>
      </c>
      <c r="E118" s="3">
        <v>72.7</v>
      </c>
      <c r="F118" s="3">
        <v>17.100000000000001</v>
      </c>
      <c r="G118" s="3">
        <v>3</v>
      </c>
      <c r="H118" s="3">
        <v>127</v>
      </c>
      <c r="I118" s="3">
        <v>3</v>
      </c>
      <c r="J118" s="3">
        <v>80</v>
      </c>
      <c r="K118" s="3">
        <v>79.099999999999994</v>
      </c>
      <c r="L118" t="s">
        <v>3</v>
      </c>
      <c r="M118" t="s">
        <v>72</v>
      </c>
      <c r="N118">
        <f t="shared" si="5"/>
        <v>78.722222222222229</v>
      </c>
    </row>
    <row r="119" spans="1:14" ht="30" x14ac:dyDescent="0.25">
      <c r="A119" s="3" t="s">
        <v>290</v>
      </c>
      <c r="B119" s="3">
        <v>109</v>
      </c>
      <c r="C119" s="3">
        <v>36.700000000000003</v>
      </c>
      <c r="D119" s="3">
        <v>72.099999999999994</v>
      </c>
      <c r="E119" s="3">
        <v>74.599999999999994</v>
      </c>
      <c r="F119" s="3">
        <v>17.3</v>
      </c>
      <c r="G119" s="3">
        <v>4</v>
      </c>
      <c r="H119" s="3">
        <v>120</v>
      </c>
      <c r="I119" s="3">
        <v>1</v>
      </c>
      <c r="J119" s="3">
        <v>85</v>
      </c>
      <c r="K119" s="3">
        <v>82.4</v>
      </c>
      <c r="L119" t="s">
        <v>3</v>
      </c>
      <c r="M119" t="s">
        <v>72</v>
      </c>
      <c r="N119">
        <f t="shared" si="5"/>
        <v>78.722222222222229</v>
      </c>
    </row>
    <row r="120" spans="1:14" x14ac:dyDescent="0.25">
      <c r="A120" s="3" t="s">
        <v>291</v>
      </c>
      <c r="B120" s="3">
        <v>110</v>
      </c>
      <c r="C120" s="3">
        <v>34.200000000000003</v>
      </c>
      <c r="D120" s="3">
        <v>76.8</v>
      </c>
      <c r="E120" s="3">
        <v>64.900000000000006</v>
      </c>
      <c r="F120" s="3">
        <v>28.7</v>
      </c>
      <c r="G120" s="3">
        <v>4</v>
      </c>
      <c r="H120" s="3">
        <v>148</v>
      </c>
      <c r="I120" s="3">
        <v>2</v>
      </c>
      <c r="J120" s="3"/>
      <c r="K120" s="3">
        <v>77.900000000000006</v>
      </c>
      <c r="L120" t="s">
        <v>3</v>
      </c>
      <c r="M120" t="s">
        <v>72</v>
      </c>
      <c r="N120">
        <f t="shared" si="5"/>
        <v>78.722222222222229</v>
      </c>
    </row>
    <row r="121" spans="1:14" ht="30" x14ac:dyDescent="0.25">
      <c r="A121" s="3" t="s">
        <v>292</v>
      </c>
      <c r="B121" s="3">
        <v>111</v>
      </c>
      <c r="C121" s="3">
        <v>30.4</v>
      </c>
      <c r="D121" s="3">
        <v>77</v>
      </c>
      <c r="E121" s="3">
        <v>66.099999999999994</v>
      </c>
      <c r="F121" s="3">
        <v>16.899999999999999</v>
      </c>
      <c r="G121" s="3">
        <v>3</v>
      </c>
      <c r="H121" s="3">
        <v>99</v>
      </c>
      <c r="I121" s="3">
        <v>3</v>
      </c>
      <c r="J121" s="3">
        <v>73</v>
      </c>
      <c r="K121" s="3">
        <v>77.8</v>
      </c>
      <c r="L121" t="s">
        <v>3</v>
      </c>
      <c r="M121" t="s">
        <v>72</v>
      </c>
      <c r="N121">
        <f t="shared" si="5"/>
        <v>78.722222222222229</v>
      </c>
    </row>
    <row r="122" spans="1:14" ht="45" x14ac:dyDescent="0.25">
      <c r="A122" s="3" t="s">
        <v>293</v>
      </c>
      <c r="B122" s="3">
        <v>1</v>
      </c>
      <c r="C122" s="3">
        <v>100</v>
      </c>
      <c r="D122" s="3">
        <v>93</v>
      </c>
      <c r="E122" s="3">
        <v>74</v>
      </c>
      <c r="F122" s="3"/>
      <c r="G122" s="3">
        <v>9</v>
      </c>
      <c r="H122" s="3">
        <v>219</v>
      </c>
      <c r="I122" s="3">
        <v>8</v>
      </c>
      <c r="J122" s="3">
        <v>92</v>
      </c>
      <c r="K122" s="3">
        <v>94.7</v>
      </c>
      <c r="L122" t="s">
        <v>294</v>
      </c>
      <c r="M122" t="s">
        <v>36</v>
      </c>
      <c r="N122">
        <f>AVERAGE($J$122:$J$141)</f>
        <v>87.05263157894737</v>
      </c>
    </row>
    <row r="123" spans="1:14" ht="45" x14ac:dyDescent="0.25">
      <c r="A123" s="3" t="s">
        <v>295</v>
      </c>
      <c r="B123" s="3">
        <v>2</v>
      </c>
      <c r="C123" s="3">
        <v>99.9</v>
      </c>
      <c r="D123" s="3">
        <v>92.7</v>
      </c>
      <c r="E123" s="3">
        <v>74.599999999999994</v>
      </c>
      <c r="F123" s="3">
        <v>14.2</v>
      </c>
      <c r="G123" s="3">
        <v>10</v>
      </c>
      <c r="H123" s="3">
        <v>225</v>
      </c>
      <c r="I123" s="3">
        <v>3</v>
      </c>
      <c r="J123" s="3">
        <v>95</v>
      </c>
      <c r="K123" s="3">
        <v>99.3</v>
      </c>
      <c r="L123" t="s">
        <v>294</v>
      </c>
      <c r="M123" t="s">
        <v>36</v>
      </c>
      <c r="N123">
        <f t="shared" ref="N123:N141" si="6">AVERAGE($J$122:$J$141)</f>
        <v>87.05263157894737</v>
      </c>
    </row>
    <row r="124" spans="1:14" ht="45" x14ac:dyDescent="0.25">
      <c r="A124" s="3" t="s">
        <v>296</v>
      </c>
      <c r="B124" s="3">
        <v>3</v>
      </c>
      <c r="C124" s="3">
        <v>93.1</v>
      </c>
      <c r="D124" s="3">
        <v>80.7</v>
      </c>
      <c r="E124" s="3">
        <v>77.7</v>
      </c>
      <c r="F124" s="3">
        <v>11.2</v>
      </c>
      <c r="G124" s="3">
        <v>4</v>
      </c>
      <c r="H124" s="3">
        <v>114</v>
      </c>
      <c r="I124" s="3">
        <v>10</v>
      </c>
      <c r="J124" s="3">
        <v>87</v>
      </c>
      <c r="K124" s="3">
        <v>96.2</v>
      </c>
      <c r="L124" t="s">
        <v>294</v>
      </c>
      <c r="M124" t="s">
        <v>36</v>
      </c>
      <c r="N124">
        <f t="shared" si="6"/>
        <v>87.05263157894737</v>
      </c>
    </row>
    <row r="125" spans="1:14" ht="30" x14ac:dyDescent="0.25">
      <c r="A125" s="3" t="s">
        <v>297</v>
      </c>
      <c r="B125" s="3">
        <v>4</v>
      </c>
      <c r="C125" s="3">
        <v>92.4</v>
      </c>
      <c r="D125" s="3">
        <v>92.9</v>
      </c>
      <c r="E125" s="3">
        <v>80.599999999999994</v>
      </c>
      <c r="F125" s="3">
        <v>13.9</v>
      </c>
      <c r="G125" s="3">
        <v>6</v>
      </c>
      <c r="H125" s="3">
        <v>183</v>
      </c>
      <c r="I125" s="3">
        <v>6</v>
      </c>
      <c r="J125" s="3">
        <v>91</v>
      </c>
      <c r="K125" s="3">
        <v>98.3</v>
      </c>
      <c r="L125" t="s">
        <v>294</v>
      </c>
      <c r="M125" t="s">
        <v>36</v>
      </c>
      <c r="N125">
        <f t="shared" si="6"/>
        <v>87.05263157894737</v>
      </c>
    </row>
    <row r="126" spans="1:14" ht="30" x14ac:dyDescent="0.25">
      <c r="A126" s="3" t="s">
        <v>298</v>
      </c>
      <c r="B126" s="3">
        <v>5</v>
      </c>
      <c r="C126" s="3">
        <v>92.2</v>
      </c>
      <c r="D126" s="3">
        <v>91.2</v>
      </c>
      <c r="E126" s="3">
        <v>63.4</v>
      </c>
      <c r="F126" s="3">
        <v>13.7</v>
      </c>
      <c r="G126" s="3">
        <v>10</v>
      </c>
      <c r="H126" s="3">
        <v>194</v>
      </c>
      <c r="I126" s="3">
        <v>7</v>
      </c>
      <c r="J126" s="3">
        <v>92</v>
      </c>
      <c r="K126" s="3">
        <v>96.6</v>
      </c>
      <c r="L126" t="s">
        <v>294</v>
      </c>
      <c r="M126" t="s">
        <v>36</v>
      </c>
      <c r="N126">
        <f t="shared" si="6"/>
        <v>87.05263157894737</v>
      </c>
    </row>
    <row r="127" spans="1:14" ht="30" x14ac:dyDescent="0.25">
      <c r="A127" s="3" t="s">
        <v>299</v>
      </c>
      <c r="B127" s="3">
        <v>6</v>
      </c>
      <c r="C127" s="3">
        <v>88.8</v>
      </c>
      <c r="D127" s="3">
        <v>87.4</v>
      </c>
      <c r="E127" s="3">
        <v>62.3</v>
      </c>
      <c r="F127" s="3">
        <v>10.1</v>
      </c>
      <c r="G127" s="3">
        <v>10</v>
      </c>
      <c r="H127" s="3">
        <v>208</v>
      </c>
      <c r="I127" s="3">
        <v>6</v>
      </c>
      <c r="J127" s="3">
        <v>88</v>
      </c>
      <c r="K127" s="3">
        <v>96.6</v>
      </c>
      <c r="L127" t="s">
        <v>294</v>
      </c>
      <c r="M127" t="s">
        <v>36</v>
      </c>
      <c r="N127">
        <f t="shared" si="6"/>
        <v>87.05263157894737</v>
      </c>
    </row>
    <row r="128" spans="1:14" ht="30" x14ac:dyDescent="0.25">
      <c r="A128" s="3" t="s">
        <v>300</v>
      </c>
      <c r="B128" s="3">
        <v>7</v>
      </c>
      <c r="C128" s="3">
        <v>87.2</v>
      </c>
      <c r="D128" s="3">
        <v>87.8</v>
      </c>
      <c r="E128" s="3">
        <v>84.7</v>
      </c>
      <c r="F128" s="3">
        <v>14.8</v>
      </c>
      <c r="G128" s="3">
        <v>5</v>
      </c>
      <c r="H128" s="3">
        <v>123</v>
      </c>
      <c r="I128" s="3">
        <v>9</v>
      </c>
      <c r="J128" s="3">
        <v>85</v>
      </c>
      <c r="K128" s="3">
        <v>93</v>
      </c>
      <c r="L128" t="s">
        <v>294</v>
      </c>
      <c r="M128" t="s">
        <v>36</v>
      </c>
      <c r="N128">
        <f t="shared" si="6"/>
        <v>87.05263157894737</v>
      </c>
    </row>
    <row r="129" spans="1:14" ht="30" x14ac:dyDescent="0.25">
      <c r="A129" s="3" t="s">
        <v>301</v>
      </c>
      <c r="B129" s="3">
        <v>7</v>
      </c>
      <c r="C129" s="3">
        <v>87.2</v>
      </c>
      <c r="D129" s="3">
        <v>89.2</v>
      </c>
      <c r="E129" s="3">
        <v>69.7</v>
      </c>
      <c r="F129" s="3">
        <v>12.4</v>
      </c>
      <c r="G129" s="3">
        <v>7</v>
      </c>
      <c r="H129" s="3">
        <v>210</v>
      </c>
      <c r="I129" s="3">
        <v>7</v>
      </c>
      <c r="J129" s="3">
        <v>83</v>
      </c>
      <c r="K129" s="3">
        <v>96</v>
      </c>
      <c r="L129" t="s">
        <v>294</v>
      </c>
      <c r="M129" t="s">
        <v>36</v>
      </c>
      <c r="N129">
        <f t="shared" si="6"/>
        <v>87.05263157894737</v>
      </c>
    </row>
    <row r="130" spans="1:14" ht="30" x14ac:dyDescent="0.25">
      <c r="A130" s="3" t="s">
        <v>302</v>
      </c>
      <c r="B130" s="3">
        <v>9</v>
      </c>
      <c r="C130" s="3">
        <v>86.6</v>
      </c>
      <c r="D130" s="3">
        <v>91.5</v>
      </c>
      <c r="E130" s="3">
        <v>89.3</v>
      </c>
      <c r="F130" s="3">
        <v>16.5</v>
      </c>
      <c r="G130" s="3">
        <v>3</v>
      </c>
      <c r="H130" s="3">
        <v>121</v>
      </c>
      <c r="I130" s="3">
        <v>8</v>
      </c>
      <c r="J130" s="3">
        <v>80</v>
      </c>
      <c r="K130" s="3">
        <v>96.6</v>
      </c>
      <c r="L130" t="s">
        <v>294</v>
      </c>
      <c r="M130" t="s">
        <v>36</v>
      </c>
      <c r="N130">
        <f t="shared" si="6"/>
        <v>87.05263157894737</v>
      </c>
    </row>
    <row r="131" spans="1:14" ht="30" x14ac:dyDescent="0.25">
      <c r="A131" s="3" t="s">
        <v>303</v>
      </c>
      <c r="B131" s="3">
        <v>10</v>
      </c>
      <c r="C131" s="3">
        <v>84.9</v>
      </c>
      <c r="D131" s="3">
        <v>90.4</v>
      </c>
      <c r="E131" s="3">
        <v>73.099999999999994</v>
      </c>
      <c r="F131" s="3">
        <v>15.5</v>
      </c>
      <c r="G131" s="3">
        <v>5</v>
      </c>
      <c r="H131" s="3">
        <v>173</v>
      </c>
      <c r="I131" s="3">
        <v>8</v>
      </c>
      <c r="J131" s="3">
        <v>90</v>
      </c>
      <c r="K131" s="3">
        <v>98</v>
      </c>
      <c r="L131" t="s">
        <v>294</v>
      </c>
      <c r="M131" t="s">
        <v>36</v>
      </c>
      <c r="N131">
        <f t="shared" si="6"/>
        <v>87.05263157894737</v>
      </c>
    </row>
    <row r="132" spans="1:14" ht="30" x14ac:dyDescent="0.25">
      <c r="A132" s="3" t="s">
        <v>304</v>
      </c>
      <c r="B132" s="3">
        <v>11</v>
      </c>
      <c r="C132" s="3">
        <v>83.6</v>
      </c>
      <c r="D132" s="3">
        <v>83.7</v>
      </c>
      <c r="E132" s="3">
        <v>65.3</v>
      </c>
      <c r="F132" s="3">
        <v>13</v>
      </c>
      <c r="G132" s="3">
        <v>9</v>
      </c>
      <c r="H132" s="3">
        <v>186</v>
      </c>
      <c r="I132" s="3">
        <v>8</v>
      </c>
      <c r="J132" s="3">
        <v>89</v>
      </c>
      <c r="K132" s="3">
        <v>97</v>
      </c>
      <c r="L132" t="s">
        <v>294</v>
      </c>
      <c r="M132" t="s">
        <v>36</v>
      </c>
      <c r="N132">
        <f t="shared" si="6"/>
        <v>87.05263157894737</v>
      </c>
    </row>
    <row r="133" spans="1:14" ht="30" x14ac:dyDescent="0.25">
      <c r="A133" s="3" t="s">
        <v>305</v>
      </c>
      <c r="B133" s="3">
        <v>12</v>
      </c>
      <c r="C133" s="3">
        <v>83.5</v>
      </c>
      <c r="D133" s="3">
        <v>91.8</v>
      </c>
      <c r="E133" s="3">
        <v>73.3</v>
      </c>
      <c r="F133" s="3">
        <v>14.3</v>
      </c>
      <c r="G133" s="3">
        <v>7</v>
      </c>
      <c r="H133" s="3">
        <v>166</v>
      </c>
      <c r="I133" s="3">
        <v>6</v>
      </c>
      <c r="J133" s="3">
        <v>87</v>
      </c>
      <c r="K133" s="3">
        <v>97.8</v>
      </c>
      <c r="L133" t="s">
        <v>294</v>
      </c>
      <c r="M133" t="s">
        <v>36</v>
      </c>
      <c r="N133">
        <f t="shared" si="6"/>
        <v>87.05263157894737</v>
      </c>
    </row>
    <row r="134" spans="1:14" ht="45" x14ac:dyDescent="0.25">
      <c r="A134" s="3" t="s">
        <v>306</v>
      </c>
      <c r="B134" s="3">
        <v>13</v>
      </c>
      <c r="C134" s="3">
        <v>83.1</v>
      </c>
      <c r="D134" s="3">
        <v>89.9</v>
      </c>
      <c r="E134" s="3">
        <v>76.400000000000006</v>
      </c>
      <c r="F134" s="3">
        <v>13.9</v>
      </c>
      <c r="G134" s="3">
        <v>6</v>
      </c>
      <c r="H134" s="3">
        <v>129</v>
      </c>
      <c r="I134" s="3">
        <v>8</v>
      </c>
      <c r="J134" s="3">
        <v>83</v>
      </c>
      <c r="K134" s="3">
        <v>95.8</v>
      </c>
      <c r="L134" t="s">
        <v>294</v>
      </c>
      <c r="M134" t="s">
        <v>36</v>
      </c>
      <c r="N134">
        <f t="shared" si="6"/>
        <v>87.05263157894737</v>
      </c>
    </row>
    <row r="135" spans="1:14" ht="30" x14ac:dyDescent="0.25">
      <c r="A135" s="3" t="s">
        <v>307</v>
      </c>
      <c r="B135" s="3">
        <v>14</v>
      </c>
      <c r="C135" s="3">
        <v>80.8</v>
      </c>
      <c r="D135" s="3">
        <v>83.5</v>
      </c>
      <c r="E135" s="3">
        <v>72.8</v>
      </c>
      <c r="F135" s="3">
        <v>9.6</v>
      </c>
      <c r="G135" s="3">
        <v>7</v>
      </c>
      <c r="H135" s="3">
        <v>117</v>
      </c>
      <c r="I135" s="3">
        <v>9</v>
      </c>
      <c r="J135" s="3"/>
      <c r="K135" s="3">
        <v>94.1</v>
      </c>
      <c r="L135" t="s">
        <v>294</v>
      </c>
      <c r="M135" t="s">
        <v>36</v>
      </c>
      <c r="N135">
        <f t="shared" si="6"/>
        <v>87.05263157894737</v>
      </c>
    </row>
    <row r="136" spans="1:14" ht="30" x14ac:dyDescent="0.25">
      <c r="A136" s="3" t="s">
        <v>308</v>
      </c>
      <c r="B136" s="3">
        <v>15</v>
      </c>
      <c r="C136" s="3">
        <v>80.3</v>
      </c>
      <c r="D136" s="3">
        <v>90.4</v>
      </c>
      <c r="E136" s="3">
        <v>72.900000000000006</v>
      </c>
      <c r="F136" s="3">
        <v>14.9</v>
      </c>
      <c r="G136" s="3">
        <v>7</v>
      </c>
      <c r="H136" s="3">
        <v>169</v>
      </c>
      <c r="I136" s="3">
        <v>7</v>
      </c>
      <c r="J136" s="3">
        <v>85</v>
      </c>
      <c r="K136" s="3">
        <v>97.3</v>
      </c>
      <c r="L136" t="s">
        <v>294</v>
      </c>
      <c r="M136" t="s">
        <v>36</v>
      </c>
      <c r="N136">
        <f t="shared" si="6"/>
        <v>87.05263157894737</v>
      </c>
    </row>
    <row r="137" spans="1:14" ht="45" x14ac:dyDescent="0.25">
      <c r="A137" s="3" t="s">
        <v>309</v>
      </c>
      <c r="B137" s="3">
        <v>15</v>
      </c>
      <c r="C137" s="3">
        <v>80.3</v>
      </c>
      <c r="D137" s="3">
        <v>84.8</v>
      </c>
      <c r="E137" s="3">
        <v>59.9</v>
      </c>
      <c r="F137" s="3">
        <v>15</v>
      </c>
      <c r="G137" s="3">
        <v>9</v>
      </c>
      <c r="H137" s="3">
        <v>194</v>
      </c>
      <c r="I137" s="3">
        <v>7</v>
      </c>
      <c r="J137" s="3">
        <v>92</v>
      </c>
      <c r="K137" s="3">
        <v>95.1</v>
      </c>
      <c r="L137" t="s">
        <v>294</v>
      </c>
      <c r="M137" t="s">
        <v>36</v>
      </c>
      <c r="N137">
        <f t="shared" si="6"/>
        <v>87.05263157894737</v>
      </c>
    </row>
    <row r="138" spans="1:14" ht="30" x14ac:dyDescent="0.25">
      <c r="A138" s="3" t="s">
        <v>310</v>
      </c>
      <c r="B138" s="3">
        <v>17</v>
      </c>
      <c r="C138" s="3">
        <v>79.599999999999994</v>
      </c>
      <c r="D138" s="3">
        <v>85.7</v>
      </c>
      <c r="E138" s="3">
        <v>68.900000000000006</v>
      </c>
      <c r="F138" s="3">
        <v>10.199999999999999</v>
      </c>
      <c r="G138" s="3">
        <v>9</v>
      </c>
      <c r="H138" s="3">
        <v>148</v>
      </c>
      <c r="I138" s="3">
        <v>7</v>
      </c>
      <c r="J138" s="3">
        <v>81</v>
      </c>
      <c r="K138" s="3">
        <v>96.3</v>
      </c>
      <c r="L138" t="s">
        <v>294</v>
      </c>
      <c r="M138" t="s">
        <v>36</v>
      </c>
      <c r="N138">
        <f t="shared" si="6"/>
        <v>87.05263157894737</v>
      </c>
    </row>
    <row r="139" spans="1:14" ht="30" x14ac:dyDescent="0.25">
      <c r="A139" s="3" t="s">
        <v>311</v>
      </c>
      <c r="B139" s="3">
        <v>18</v>
      </c>
      <c r="C139" s="3">
        <v>79</v>
      </c>
      <c r="D139" s="3">
        <v>90</v>
      </c>
      <c r="E139" s="3">
        <v>70.599999999999994</v>
      </c>
      <c r="F139" s="3">
        <v>13.4</v>
      </c>
      <c r="G139" s="3">
        <v>7</v>
      </c>
      <c r="H139" s="3">
        <v>188</v>
      </c>
      <c r="I139" s="3">
        <v>6</v>
      </c>
      <c r="J139" s="3">
        <v>82</v>
      </c>
      <c r="K139" s="3">
        <v>96.6</v>
      </c>
      <c r="L139" t="s">
        <v>294</v>
      </c>
      <c r="M139" t="s">
        <v>36</v>
      </c>
      <c r="N139">
        <f t="shared" si="6"/>
        <v>87.05263157894737</v>
      </c>
    </row>
    <row r="140" spans="1:14" ht="30" x14ac:dyDescent="0.25">
      <c r="A140" s="3" t="s">
        <v>312</v>
      </c>
      <c r="B140" s="3">
        <v>19</v>
      </c>
      <c r="C140" s="3">
        <v>78.599999999999994</v>
      </c>
      <c r="D140" s="3">
        <v>88.7</v>
      </c>
      <c r="E140" s="3">
        <v>72.400000000000006</v>
      </c>
      <c r="F140" s="3">
        <v>14.2</v>
      </c>
      <c r="G140" s="3">
        <v>9</v>
      </c>
      <c r="H140" s="3">
        <v>162</v>
      </c>
      <c r="I140" s="3">
        <v>5</v>
      </c>
      <c r="J140" s="3">
        <v>84</v>
      </c>
      <c r="K140" s="3">
        <v>97.3</v>
      </c>
      <c r="L140" t="s">
        <v>294</v>
      </c>
      <c r="M140" t="s">
        <v>36</v>
      </c>
      <c r="N140">
        <f t="shared" si="6"/>
        <v>87.05263157894737</v>
      </c>
    </row>
    <row r="141" spans="1:14" ht="30" x14ac:dyDescent="0.25">
      <c r="A141" s="3" t="s">
        <v>313</v>
      </c>
      <c r="B141" s="3">
        <v>20</v>
      </c>
      <c r="C141" s="3">
        <v>77.5</v>
      </c>
      <c r="D141" s="3">
        <v>91.1</v>
      </c>
      <c r="E141" s="3">
        <v>78.2</v>
      </c>
      <c r="F141" s="3">
        <v>19.2</v>
      </c>
      <c r="G141" s="3">
        <v>6</v>
      </c>
      <c r="H141" s="3">
        <v>123</v>
      </c>
      <c r="I141" s="3">
        <v>8</v>
      </c>
      <c r="J141" s="3">
        <v>88</v>
      </c>
      <c r="K141" s="3">
        <v>98</v>
      </c>
      <c r="L141" t="s">
        <v>294</v>
      </c>
      <c r="M141" t="s">
        <v>36</v>
      </c>
      <c r="N141">
        <f t="shared" si="6"/>
        <v>87.05263157894737</v>
      </c>
    </row>
    <row r="142" spans="1:14" ht="45" x14ac:dyDescent="0.25">
      <c r="A142" s="3" t="s">
        <v>314</v>
      </c>
      <c r="B142" s="3">
        <v>67</v>
      </c>
      <c r="C142" s="3">
        <v>58.3</v>
      </c>
      <c r="D142" s="3">
        <v>84</v>
      </c>
      <c r="E142" s="3">
        <v>72.8</v>
      </c>
      <c r="F142" s="3"/>
      <c r="G142" s="3">
        <v>7</v>
      </c>
      <c r="H142" s="3">
        <v>113</v>
      </c>
      <c r="I142" s="3">
        <v>6</v>
      </c>
      <c r="J142" s="3">
        <v>65</v>
      </c>
      <c r="K142" s="3">
        <v>91.9</v>
      </c>
      <c r="L142" t="s">
        <v>294</v>
      </c>
      <c r="M142" t="s">
        <v>72</v>
      </c>
      <c r="N142">
        <f>AVERAGE($J$142:$J$162)</f>
        <v>73.928571428571431</v>
      </c>
    </row>
    <row r="143" spans="1:14" ht="30" x14ac:dyDescent="0.25">
      <c r="A143" s="3" t="s">
        <v>315</v>
      </c>
      <c r="B143" s="3">
        <v>68</v>
      </c>
      <c r="C143" s="3">
        <v>55.7</v>
      </c>
      <c r="D143" s="3">
        <v>80.2</v>
      </c>
      <c r="E143" s="3">
        <v>73.3</v>
      </c>
      <c r="F143" s="3">
        <v>23.5</v>
      </c>
      <c r="G143" s="3">
        <v>4</v>
      </c>
      <c r="H143" s="3">
        <v>132</v>
      </c>
      <c r="I143" s="3">
        <v>6</v>
      </c>
      <c r="J143" s="3">
        <v>85</v>
      </c>
      <c r="K143" s="3">
        <v>93.9</v>
      </c>
      <c r="L143" t="s">
        <v>294</v>
      </c>
      <c r="M143" t="s">
        <v>72</v>
      </c>
      <c r="N143">
        <f t="shared" ref="N143:N162" si="7">AVERAGE($J$142:$J$162)</f>
        <v>73.928571428571431</v>
      </c>
    </row>
    <row r="144" spans="1:14" ht="45" x14ac:dyDescent="0.25">
      <c r="A144" s="3" t="s">
        <v>316</v>
      </c>
      <c r="B144" s="3">
        <v>68</v>
      </c>
      <c r="C144" s="3">
        <v>55.7</v>
      </c>
      <c r="D144" s="3">
        <v>88.8</v>
      </c>
      <c r="E144" s="3">
        <v>75.3</v>
      </c>
      <c r="F144" s="3">
        <v>15.9</v>
      </c>
      <c r="G144" s="3">
        <v>4</v>
      </c>
      <c r="H144" s="3">
        <v>106</v>
      </c>
      <c r="I144" s="3">
        <v>8</v>
      </c>
      <c r="J144" s="3">
        <v>66</v>
      </c>
      <c r="K144" s="3">
        <v>88.1</v>
      </c>
      <c r="L144" t="s">
        <v>294</v>
      </c>
      <c r="M144" t="s">
        <v>72</v>
      </c>
      <c r="N144">
        <f t="shared" si="7"/>
        <v>73.928571428571431</v>
      </c>
    </row>
    <row r="145" spans="1:14" ht="30" x14ac:dyDescent="0.25">
      <c r="A145" s="3" t="s">
        <v>317</v>
      </c>
      <c r="B145" s="3">
        <v>70</v>
      </c>
      <c r="C145" s="3">
        <v>55.6</v>
      </c>
      <c r="D145" s="3">
        <v>74.8</v>
      </c>
      <c r="E145" s="3">
        <v>66.2</v>
      </c>
      <c r="F145" s="3">
        <v>19</v>
      </c>
      <c r="G145" s="3">
        <v>4</v>
      </c>
      <c r="H145" s="3">
        <v>133</v>
      </c>
      <c r="I145" s="3">
        <v>7</v>
      </c>
      <c r="J145" s="3">
        <v>75</v>
      </c>
      <c r="K145" s="3">
        <v>93.6</v>
      </c>
      <c r="L145" t="s">
        <v>294</v>
      </c>
      <c r="M145" t="s">
        <v>72</v>
      </c>
      <c r="N145">
        <f t="shared" si="7"/>
        <v>73.928571428571431</v>
      </c>
    </row>
    <row r="146" spans="1:14" ht="30" x14ac:dyDescent="0.25">
      <c r="A146" s="3" t="s">
        <v>318</v>
      </c>
      <c r="B146" s="3">
        <v>71</v>
      </c>
      <c r="C146" s="3">
        <v>55.4</v>
      </c>
      <c r="D146" s="3">
        <v>84.6</v>
      </c>
      <c r="E146" s="3">
        <v>77.8</v>
      </c>
      <c r="F146" s="3"/>
      <c r="G146" s="3"/>
      <c r="H146" s="3">
        <v>103</v>
      </c>
      <c r="I146" s="3">
        <v>5</v>
      </c>
      <c r="J146" s="3">
        <v>72</v>
      </c>
      <c r="K146" s="3">
        <v>92.2</v>
      </c>
      <c r="L146" t="s">
        <v>294</v>
      </c>
      <c r="M146" t="s">
        <v>72</v>
      </c>
      <c r="N146">
        <f t="shared" si="7"/>
        <v>73.928571428571431</v>
      </c>
    </row>
    <row r="147" spans="1:14" ht="45" x14ac:dyDescent="0.25">
      <c r="A147" s="3" t="s">
        <v>319</v>
      </c>
      <c r="B147" s="3">
        <v>72</v>
      </c>
      <c r="C147" s="3">
        <v>54.3</v>
      </c>
      <c r="D147" s="3">
        <v>85.9</v>
      </c>
      <c r="E147" s="3">
        <v>81.599999999999994</v>
      </c>
      <c r="F147" s="3">
        <v>16.8</v>
      </c>
      <c r="G147" s="3">
        <v>4</v>
      </c>
      <c r="H147" s="3">
        <v>121</v>
      </c>
      <c r="I147" s="3">
        <v>3</v>
      </c>
      <c r="J147" s="3">
        <v>75</v>
      </c>
      <c r="K147" s="3">
        <v>89</v>
      </c>
      <c r="L147" t="s">
        <v>294</v>
      </c>
      <c r="M147" t="s">
        <v>72</v>
      </c>
      <c r="N147">
        <f t="shared" si="7"/>
        <v>73.928571428571431</v>
      </c>
    </row>
    <row r="148" spans="1:14" ht="45" x14ac:dyDescent="0.25">
      <c r="A148" s="3" t="s">
        <v>320</v>
      </c>
      <c r="B148" s="3">
        <v>73</v>
      </c>
      <c r="C148" s="3">
        <v>51.7</v>
      </c>
      <c r="D148" s="3">
        <v>76.8</v>
      </c>
      <c r="E148" s="3">
        <v>67.2</v>
      </c>
      <c r="F148" s="3">
        <v>14.6</v>
      </c>
      <c r="G148" s="3">
        <v>4</v>
      </c>
      <c r="H148" s="3">
        <v>148</v>
      </c>
      <c r="I148" s="3"/>
      <c r="J148" s="3"/>
      <c r="K148" s="3">
        <v>90.8</v>
      </c>
      <c r="L148" t="s">
        <v>294</v>
      </c>
      <c r="M148" t="s">
        <v>72</v>
      </c>
      <c r="N148">
        <f t="shared" si="7"/>
        <v>73.928571428571431</v>
      </c>
    </row>
    <row r="149" spans="1:14" ht="30" x14ac:dyDescent="0.25">
      <c r="A149" s="3" t="s">
        <v>321</v>
      </c>
      <c r="B149" s="3">
        <v>74</v>
      </c>
      <c r="C149" s="3">
        <v>51.6</v>
      </c>
      <c r="D149" s="3"/>
      <c r="E149" s="3"/>
      <c r="F149" s="3">
        <v>19.899999999999999</v>
      </c>
      <c r="G149" s="3">
        <v>4</v>
      </c>
      <c r="H149" s="3">
        <v>136</v>
      </c>
      <c r="I149" s="3">
        <v>4</v>
      </c>
      <c r="J149" s="3"/>
      <c r="K149" s="3">
        <v>93.1</v>
      </c>
      <c r="L149" t="s">
        <v>294</v>
      </c>
      <c r="M149" t="s">
        <v>72</v>
      </c>
      <c r="N149">
        <f t="shared" si="7"/>
        <v>73.928571428571431</v>
      </c>
    </row>
    <row r="150" spans="1:14" ht="45" x14ac:dyDescent="0.25">
      <c r="A150" s="3" t="s">
        <v>322</v>
      </c>
      <c r="B150" s="3">
        <v>75</v>
      </c>
      <c r="C150" s="3">
        <v>51.1</v>
      </c>
      <c r="D150" s="3">
        <v>83.3</v>
      </c>
      <c r="E150" s="3">
        <v>77.400000000000006</v>
      </c>
      <c r="F150" s="3">
        <v>16.399999999999999</v>
      </c>
      <c r="G150" s="3">
        <v>3</v>
      </c>
      <c r="H150" s="3">
        <v>127</v>
      </c>
      <c r="I150" s="3">
        <v>1</v>
      </c>
      <c r="J150" s="3">
        <v>81</v>
      </c>
      <c r="K150" s="3">
        <v>93.6</v>
      </c>
      <c r="L150" t="s">
        <v>294</v>
      </c>
      <c r="M150" t="s">
        <v>72</v>
      </c>
      <c r="N150">
        <f t="shared" si="7"/>
        <v>73.928571428571431</v>
      </c>
    </row>
    <row r="151" spans="1:14" ht="45" x14ac:dyDescent="0.25">
      <c r="A151" s="3" t="s">
        <v>323</v>
      </c>
      <c r="B151" s="3">
        <v>76</v>
      </c>
      <c r="C151" s="3">
        <v>50.6</v>
      </c>
      <c r="D151" s="3">
        <v>77.400000000000006</v>
      </c>
      <c r="E151" s="3">
        <v>63.3</v>
      </c>
      <c r="F151" s="3">
        <v>18.3</v>
      </c>
      <c r="G151" s="3">
        <v>4</v>
      </c>
      <c r="H151" s="3">
        <v>143</v>
      </c>
      <c r="I151" s="3">
        <v>5</v>
      </c>
      <c r="J151" s="3">
        <v>77</v>
      </c>
      <c r="K151" s="3">
        <v>96.4</v>
      </c>
      <c r="L151" t="s">
        <v>294</v>
      </c>
      <c r="M151" t="s">
        <v>72</v>
      </c>
      <c r="N151">
        <f t="shared" si="7"/>
        <v>73.928571428571431</v>
      </c>
    </row>
    <row r="152" spans="1:14" ht="45" x14ac:dyDescent="0.25">
      <c r="A152" s="3" t="s">
        <v>324</v>
      </c>
      <c r="B152" s="3">
        <v>77</v>
      </c>
      <c r="C152" s="3">
        <v>50.4</v>
      </c>
      <c r="D152" s="3">
        <v>91.3</v>
      </c>
      <c r="E152" s="3">
        <v>86.3</v>
      </c>
      <c r="F152" s="3">
        <v>23.7</v>
      </c>
      <c r="G152" s="3">
        <v>3</v>
      </c>
      <c r="H152" s="3">
        <v>105</v>
      </c>
      <c r="I152" s="3">
        <v>9</v>
      </c>
      <c r="J152" s="3">
        <v>76</v>
      </c>
      <c r="K152" s="3">
        <v>79.5</v>
      </c>
      <c r="L152" t="s">
        <v>294</v>
      </c>
      <c r="M152" t="s">
        <v>72</v>
      </c>
      <c r="N152">
        <f t="shared" si="7"/>
        <v>73.928571428571431</v>
      </c>
    </row>
    <row r="153" spans="1:14" ht="45" x14ac:dyDescent="0.25">
      <c r="A153" s="3" t="s">
        <v>325</v>
      </c>
      <c r="B153" s="3">
        <v>78</v>
      </c>
      <c r="C153" s="3">
        <v>49.6</v>
      </c>
      <c r="D153" s="3">
        <v>82.4</v>
      </c>
      <c r="E153" s="3">
        <v>74.5</v>
      </c>
      <c r="F153" s="3">
        <v>15.2</v>
      </c>
      <c r="G153" s="3">
        <v>4</v>
      </c>
      <c r="H153" s="3">
        <v>119</v>
      </c>
      <c r="I153" s="3">
        <v>6</v>
      </c>
      <c r="J153" s="3">
        <v>58</v>
      </c>
      <c r="K153" s="3">
        <v>90.8</v>
      </c>
      <c r="L153" t="s">
        <v>294</v>
      </c>
      <c r="M153" t="s">
        <v>72</v>
      </c>
      <c r="N153">
        <f t="shared" si="7"/>
        <v>73.928571428571431</v>
      </c>
    </row>
    <row r="154" spans="1:14" ht="30" x14ac:dyDescent="0.25">
      <c r="A154" s="3" t="s">
        <v>326</v>
      </c>
      <c r="B154" s="3">
        <v>79</v>
      </c>
      <c r="C154" s="3">
        <v>49.5</v>
      </c>
      <c r="D154" s="3">
        <v>82.4</v>
      </c>
      <c r="E154" s="3">
        <v>69.5</v>
      </c>
      <c r="F154" s="3">
        <v>25.4</v>
      </c>
      <c r="G154" s="3">
        <v>5</v>
      </c>
      <c r="H154" s="3">
        <v>126</v>
      </c>
      <c r="I154" s="3">
        <v>5</v>
      </c>
      <c r="J154" s="3">
        <v>85</v>
      </c>
      <c r="K154" s="3">
        <v>89.1</v>
      </c>
      <c r="L154" t="s">
        <v>294</v>
      </c>
      <c r="M154" t="s">
        <v>72</v>
      </c>
      <c r="N154">
        <f t="shared" si="7"/>
        <v>73.928571428571431</v>
      </c>
    </row>
    <row r="155" spans="1:14" ht="30" x14ac:dyDescent="0.25">
      <c r="A155" s="3" t="s">
        <v>327</v>
      </c>
      <c r="B155" s="3">
        <v>80</v>
      </c>
      <c r="C155" s="3">
        <v>48.2</v>
      </c>
      <c r="D155" s="3">
        <v>77.900000000000006</v>
      </c>
      <c r="E155" s="3">
        <v>78.599999999999994</v>
      </c>
      <c r="F155" s="3">
        <v>16.2</v>
      </c>
      <c r="G155" s="3">
        <v>4</v>
      </c>
      <c r="H155" s="3">
        <v>119</v>
      </c>
      <c r="I155" s="3">
        <v>3</v>
      </c>
      <c r="J155" s="3"/>
      <c r="K155" s="3">
        <v>86.8</v>
      </c>
      <c r="L155" t="s">
        <v>294</v>
      </c>
      <c r="M155" t="s">
        <v>72</v>
      </c>
      <c r="N155">
        <f t="shared" si="7"/>
        <v>73.928571428571431</v>
      </c>
    </row>
    <row r="156" spans="1:14" ht="45" x14ac:dyDescent="0.25">
      <c r="A156" s="3" t="s">
        <v>328</v>
      </c>
      <c r="B156" s="3">
        <v>81</v>
      </c>
      <c r="C156" s="3">
        <v>47.1</v>
      </c>
      <c r="D156" s="3">
        <v>83</v>
      </c>
      <c r="E156" s="3">
        <v>79.7</v>
      </c>
      <c r="F156" s="3">
        <v>24.1</v>
      </c>
      <c r="G156" s="3">
        <v>3</v>
      </c>
      <c r="H156" s="3">
        <v>110</v>
      </c>
      <c r="I156" s="3">
        <v>8</v>
      </c>
      <c r="J156" s="3">
        <v>74</v>
      </c>
      <c r="K156" s="3">
        <v>90</v>
      </c>
      <c r="L156" t="s">
        <v>294</v>
      </c>
      <c r="M156" t="s">
        <v>72</v>
      </c>
      <c r="N156">
        <f t="shared" si="7"/>
        <v>73.928571428571431</v>
      </c>
    </row>
    <row r="157" spans="1:14" ht="30" x14ac:dyDescent="0.25">
      <c r="A157" s="3" t="s">
        <v>329</v>
      </c>
      <c r="B157" s="3">
        <v>82</v>
      </c>
      <c r="C157" s="3">
        <v>45.3</v>
      </c>
      <c r="D157" s="3">
        <v>94.8</v>
      </c>
      <c r="E157" s="3">
        <v>75.3</v>
      </c>
      <c r="F157" s="3">
        <v>21</v>
      </c>
      <c r="G157" s="3">
        <v>3</v>
      </c>
      <c r="H157" s="3">
        <v>122</v>
      </c>
      <c r="I157" s="3">
        <v>4</v>
      </c>
      <c r="J157" s="3">
        <v>79</v>
      </c>
      <c r="K157" s="3">
        <v>83.1</v>
      </c>
      <c r="L157" t="s">
        <v>294</v>
      </c>
      <c r="M157" t="s">
        <v>72</v>
      </c>
      <c r="N157">
        <f t="shared" si="7"/>
        <v>73.928571428571431</v>
      </c>
    </row>
    <row r="158" spans="1:14" ht="45" x14ac:dyDescent="0.25">
      <c r="A158" s="3" t="s">
        <v>330</v>
      </c>
      <c r="B158" s="3">
        <v>83</v>
      </c>
      <c r="C158" s="3">
        <v>43.7</v>
      </c>
      <c r="D158" s="3">
        <v>83.7</v>
      </c>
      <c r="E158" s="3">
        <v>79.8</v>
      </c>
      <c r="F158" s="3">
        <v>25.9</v>
      </c>
      <c r="G158" s="3">
        <v>3</v>
      </c>
      <c r="H158" s="3">
        <v>104</v>
      </c>
      <c r="I158" s="3">
        <v>10</v>
      </c>
      <c r="J158" s="3">
        <v>67</v>
      </c>
      <c r="K158" s="3">
        <v>88.2</v>
      </c>
      <c r="L158" t="s">
        <v>294</v>
      </c>
      <c r="M158" t="s">
        <v>72</v>
      </c>
      <c r="N158">
        <f t="shared" si="7"/>
        <v>73.928571428571431</v>
      </c>
    </row>
    <row r="159" spans="1:14" ht="30" x14ac:dyDescent="0.25">
      <c r="A159" s="3" t="s">
        <v>331</v>
      </c>
      <c r="B159" s="3">
        <v>84</v>
      </c>
      <c r="C159" s="3">
        <v>41.5</v>
      </c>
      <c r="D159" s="3">
        <v>93.5</v>
      </c>
      <c r="E159" s="3">
        <v>84.4</v>
      </c>
      <c r="F159" s="3">
        <v>17.100000000000001</v>
      </c>
      <c r="G159" s="3">
        <v>4</v>
      </c>
      <c r="H159" s="3">
        <v>102</v>
      </c>
      <c r="I159" s="3">
        <v>2</v>
      </c>
      <c r="J159" s="3"/>
      <c r="K159" s="3">
        <v>76.900000000000006</v>
      </c>
      <c r="L159" t="s">
        <v>294</v>
      </c>
      <c r="M159" t="s">
        <v>72</v>
      </c>
      <c r="N159">
        <f t="shared" si="7"/>
        <v>73.928571428571431</v>
      </c>
    </row>
    <row r="160" spans="1:14" ht="45" x14ac:dyDescent="0.25">
      <c r="A160" s="3" t="s">
        <v>332</v>
      </c>
      <c r="B160" s="3">
        <v>85</v>
      </c>
      <c r="C160" s="3">
        <v>37.200000000000003</v>
      </c>
      <c r="D160" s="3">
        <v>86.5</v>
      </c>
      <c r="E160" s="3">
        <v>65</v>
      </c>
      <c r="F160" s="3">
        <v>16.2</v>
      </c>
      <c r="G160" s="3">
        <v>4</v>
      </c>
      <c r="H160" s="3">
        <v>93</v>
      </c>
      <c r="I160" s="3">
        <v>1</v>
      </c>
      <c r="J160" s="3"/>
      <c r="K160" s="3">
        <v>85.7</v>
      </c>
      <c r="L160" t="s">
        <v>294</v>
      </c>
      <c r="M160" t="s">
        <v>72</v>
      </c>
      <c r="N160">
        <f t="shared" si="7"/>
        <v>73.928571428571431</v>
      </c>
    </row>
    <row r="161" spans="1:14" ht="45" x14ac:dyDescent="0.25">
      <c r="A161" s="3" t="s">
        <v>333</v>
      </c>
      <c r="B161" s="3">
        <v>86</v>
      </c>
      <c r="C161" s="3">
        <v>34.200000000000003</v>
      </c>
      <c r="D161" s="3">
        <v>84.7</v>
      </c>
      <c r="E161" s="3">
        <v>77</v>
      </c>
      <c r="F161" s="3">
        <v>24.7</v>
      </c>
      <c r="G161" s="3">
        <v>2</v>
      </c>
      <c r="H161" s="3">
        <v>120</v>
      </c>
      <c r="I161" s="3"/>
      <c r="J161" s="3"/>
      <c r="K161" s="3">
        <v>80.2</v>
      </c>
      <c r="L161" t="s">
        <v>294</v>
      </c>
      <c r="M161" t="s">
        <v>72</v>
      </c>
      <c r="N161">
        <f t="shared" si="7"/>
        <v>73.928571428571431</v>
      </c>
    </row>
    <row r="162" spans="1:14" ht="30" x14ac:dyDescent="0.25">
      <c r="A162" s="3" t="s">
        <v>334</v>
      </c>
      <c r="B162" s="3">
        <v>87</v>
      </c>
      <c r="C162" s="3">
        <v>33.9</v>
      </c>
      <c r="D162" s="3">
        <v>94.2</v>
      </c>
      <c r="E162" s="3">
        <v>81</v>
      </c>
      <c r="F162" s="3">
        <v>23.3</v>
      </c>
      <c r="G162" s="3">
        <v>2</v>
      </c>
      <c r="H162" s="3">
        <v>113</v>
      </c>
      <c r="I162" s="3">
        <v>2</v>
      </c>
      <c r="J162" s="3"/>
      <c r="K162" s="3">
        <v>82.2</v>
      </c>
      <c r="L162" t="s">
        <v>294</v>
      </c>
      <c r="M162" t="s">
        <v>72</v>
      </c>
      <c r="N162">
        <f t="shared" si="7"/>
        <v>73.928571428571431</v>
      </c>
    </row>
    <row r="163" spans="1:14" ht="45" x14ac:dyDescent="0.25">
      <c r="A163" s="3" t="s">
        <v>335</v>
      </c>
      <c r="B163" s="3">
        <v>1</v>
      </c>
      <c r="C163" s="3">
        <v>100</v>
      </c>
      <c r="D163" s="3">
        <v>94.8</v>
      </c>
      <c r="E163" s="3">
        <v>74.400000000000006</v>
      </c>
      <c r="F163" s="3">
        <v>7</v>
      </c>
      <c r="G163" s="3">
        <v>9</v>
      </c>
      <c r="H163" s="3">
        <v>104</v>
      </c>
      <c r="I163" s="3">
        <v>8</v>
      </c>
      <c r="J163" s="3"/>
      <c r="K163" s="3">
        <v>100</v>
      </c>
      <c r="L163" t="s">
        <v>336</v>
      </c>
      <c r="M163" t="s">
        <v>36</v>
      </c>
      <c r="N163">
        <f>AVERAGE($J$163:$J$182)</f>
        <v>76.533333333333331</v>
      </c>
    </row>
    <row r="164" spans="1:14" ht="60" x14ac:dyDescent="0.25">
      <c r="A164" s="3" t="s">
        <v>337</v>
      </c>
      <c r="B164" s="3">
        <v>2</v>
      </c>
      <c r="C164" s="3">
        <v>95.3</v>
      </c>
      <c r="D164" s="3"/>
      <c r="E164" s="3"/>
      <c r="F164" s="3">
        <v>12.2</v>
      </c>
      <c r="G164" s="3"/>
      <c r="H164" s="3">
        <v>135</v>
      </c>
      <c r="I164" s="3">
        <v>9</v>
      </c>
      <c r="J164" s="3">
        <v>88</v>
      </c>
      <c r="K164" s="3">
        <v>95.6</v>
      </c>
      <c r="L164" t="s">
        <v>336</v>
      </c>
      <c r="M164" t="s">
        <v>36</v>
      </c>
      <c r="N164">
        <f t="shared" ref="N164:N182" si="8">AVERAGE($J$163:$J$182)</f>
        <v>76.533333333333331</v>
      </c>
    </row>
    <row r="165" spans="1:14" ht="60" x14ac:dyDescent="0.25">
      <c r="A165" s="3" t="s">
        <v>338</v>
      </c>
      <c r="B165" s="3">
        <v>3</v>
      </c>
      <c r="C165" s="3">
        <v>95.2</v>
      </c>
      <c r="D165" s="3">
        <v>97.9</v>
      </c>
      <c r="E165" s="3">
        <v>83.4</v>
      </c>
      <c r="F165" s="3">
        <v>11.4</v>
      </c>
      <c r="G165" s="3"/>
      <c r="H165" s="3">
        <v>160</v>
      </c>
      <c r="I165" s="3">
        <v>7</v>
      </c>
      <c r="J165" s="3"/>
      <c r="K165" s="3">
        <v>94.5</v>
      </c>
      <c r="L165" t="s">
        <v>336</v>
      </c>
      <c r="M165" t="s">
        <v>36</v>
      </c>
      <c r="N165">
        <f t="shared" si="8"/>
        <v>76.533333333333331</v>
      </c>
    </row>
    <row r="166" spans="1:14" ht="45" x14ac:dyDescent="0.25">
      <c r="A166" s="3" t="s">
        <v>339</v>
      </c>
      <c r="B166" s="3">
        <v>4</v>
      </c>
      <c r="C166" s="3">
        <v>93.1</v>
      </c>
      <c r="D166" s="3">
        <v>83</v>
      </c>
      <c r="E166" s="3">
        <v>75.099999999999994</v>
      </c>
      <c r="F166" s="3">
        <v>7.1</v>
      </c>
      <c r="G166" s="3">
        <v>9</v>
      </c>
      <c r="H166" s="3">
        <v>151</v>
      </c>
      <c r="I166" s="3">
        <v>7</v>
      </c>
      <c r="J166" s="3">
        <v>78</v>
      </c>
      <c r="K166" s="3">
        <v>94.2</v>
      </c>
      <c r="L166" t="s">
        <v>336</v>
      </c>
      <c r="M166" t="s">
        <v>36</v>
      </c>
      <c r="N166">
        <f t="shared" si="8"/>
        <v>76.533333333333331</v>
      </c>
    </row>
    <row r="167" spans="1:14" ht="60" x14ac:dyDescent="0.25">
      <c r="A167" s="3" t="s">
        <v>340</v>
      </c>
      <c r="B167" s="3">
        <v>5</v>
      </c>
      <c r="C167" s="3">
        <v>92.5</v>
      </c>
      <c r="D167" s="3">
        <v>90.7</v>
      </c>
      <c r="E167" s="3">
        <v>85</v>
      </c>
      <c r="F167" s="3">
        <v>9.1</v>
      </c>
      <c r="G167" s="3">
        <v>8</v>
      </c>
      <c r="H167" s="3">
        <v>154</v>
      </c>
      <c r="I167" s="3"/>
      <c r="J167" s="3">
        <v>71</v>
      </c>
      <c r="K167" s="3">
        <v>97.7</v>
      </c>
      <c r="L167" t="s">
        <v>336</v>
      </c>
      <c r="M167" t="s">
        <v>36</v>
      </c>
      <c r="N167">
        <f t="shared" si="8"/>
        <v>76.533333333333331</v>
      </c>
    </row>
    <row r="168" spans="1:14" ht="45" x14ac:dyDescent="0.25">
      <c r="A168" s="3" t="s">
        <v>341</v>
      </c>
      <c r="B168" s="3">
        <v>6</v>
      </c>
      <c r="C168" s="3">
        <v>90.7</v>
      </c>
      <c r="D168" s="3">
        <v>96.4</v>
      </c>
      <c r="E168" s="3">
        <v>84.6</v>
      </c>
      <c r="F168" s="3">
        <v>9.9</v>
      </c>
      <c r="G168" s="3">
        <v>5</v>
      </c>
      <c r="H168" s="3">
        <v>133</v>
      </c>
      <c r="I168" s="3">
        <v>7</v>
      </c>
      <c r="J168" s="3">
        <v>85</v>
      </c>
      <c r="K168" s="3">
        <v>93.5</v>
      </c>
      <c r="L168" t="s">
        <v>336</v>
      </c>
      <c r="M168" t="s">
        <v>36</v>
      </c>
      <c r="N168">
        <f t="shared" si="8"/>
        <v>76.533333333333331</v>
      </c>
    </row>
    <row r="169" spans="1:14" ht="45" x14ac:dyDescent="0.25">
      <c r="A169" s="3" t="s">
        <v>342</v>
      </c>
      <c r="B169" s="3">
        <v>7</v>
      </c>
      <c r="C169" s="3">
        <v>87.3</v>
      </c>
      <c r="D169" s="3">
        <v>91.4</v>
      </c>
      <c r="E169" s="3">
        <v>89</v>
      </c>
      <c r="F169" s="3">
        <v>13.2</v>
      </c>
      <c r="G169" s="3">
        <v>3</v>
      </c>
      <c r="H169" s="3">
        <v>143</v>
      </c>
      <c r="I169" s="3">
        <v>7</v>
      </c>
      <c r="J169" s="3">
        <v>68</v>
      </c>
      <c r="K169" s="3">
        <v>95.3</v>
      </c>
      <c r="L169" t="s">
        <v>336</v>
      </c>
      <c r="M169" t="s">
        <v>36</v>
      </c>
      <c r="N169">
        <f t="shared" si="8"/>
        <v>76.533333333333331</v>
      </c>
    </row>
    <row r="170" spans="1:14" ht="45" x14ac:dyDescent="0.25">
      <c r="A170" s="3" t="s">
        <v>343</v>
      </c>
      <c r="B170" s="3">
        <v>8</v>
      </c>
      <c r="C170" s="3">
        <v>87</v>
      </c>
      <c r="D170" s="3">
        <v>95.5</v>
      </c>
      <c r="E170" s="3">
        <v>80.8</v>
      </c>
      <c r="F170" s="3">
        <v>12.7</v>
      </c>
      <c r="G170" s="3">
        <v>7</v>
      </c>
      <c r="H170" s="3">
        <v>150</v>
      </c>
      <c r="I170" s="3">
        <v>8</v>
      </c>
      <c r="J170" s="3">
        <v>79</v>
      </c>
      <c r="K170" s="3">
        <v>91.1</v>
      </c>
      <c r="L170" t="s">
        <v>336</v>
      </c>
      <c r="M170" t="s">
        <v>36</v>
      </c>
      <c r="N170">
        <f t="shared" si="8"/>
        <v>76.533333333333331</v>
      </c>
    </row>
    <row r="171" spans="1:14" ht="60" x14ac:dyDescent="0.25">
      <c r="A171" s="3" t="s">
        <v>344</v>
      </c>
      <c r="B171" s="3">
        <v>9</v>
      </c>
      <c r="C171" s="3">
        <v>83.3</v>
      </c>
      <c r="D171" s="3">
        <v>91.8</v>
      </c>
      <c r="E171" s="3">
        <v>75.3</v>
      </c>
      <c r="F171" s="3">
        <v>7.8</v>
      </c>
      <c r="G171" s="3"/>
      <c r="H171" s="3">
        <v>135</v>
      </c>
      <c r="I171" s="3">
        <v>5</v>
      </c>
      <c r="J171" s="3">
        <v>75</v>
      </c>
      <c r="K171" s="3">
        <v>94.8</v>
      </c>
      <c r="L171" t="s">
        <v>336</v>
      </c>
      <c r="M171" t="s">
        <v>36</v>
      </c>
      <c r="N171">
        <f t="shared" si="8"/>
        <v>76.533333333333331</v>
      </c>
    </row>
    <row r="172" spans="1:14" ht="45" x14ac:dyDescent="0.25">
      <c r="A172" s="3" t="s">
        <v>345</v>
      </c>
      <c r="B172" s="3">
        <v>10</v>
      </c>
      <c r="C172" s="3">
        <v>82.7</v>
      </c>
      <c r="D172" s="3">
        <v>88.6</v>
      </c>
      <c r="E172" s="3">
        <v>85.9</v>
      </c>
      <c r="F172" s="3">
        <v>10.4</v>
      </c>
      <c r="G172" s="3"/>
      <c r="H172" s="3">
        <v>136</v>
      </c>
      <c r="I172" s="3">
        <v>8</v>
      </c>
      <c r="J172" s="3"/>
      <c r="K172" s="3">
        <v>92</v>
      </c>
      <c r="L172" t="s">
        <v>336</v>
      </c>
      <c r="M172" t="s">
        <v>36</v>
      </c>
      <c r="N172">
        <f t="shared" si="8"/>
        <v>76.533333333333331</v>
      </c>
    </row>
    <row r="173" spans="1:14" ht="45" x14ac:dyDescent="0.25">
      <c r="A173" s="3" t="s">
        <v>346</v>
      </c>
      <c r="B173" s="3">
        <v>11</v>
      </c>
      <c r="C173" s="3">
        <v>81.7</v>
      </c>
      <c r="D173" s="3">
        <v>91.5</v>
      </c>
      <c r="E173" s="3">
        <v>79</v>
      </c>
      <c r="F173" s="3">
        <v>19.7</v>
      </c>
      <c r="G173" s="3">
        <v>2</v>
      </c>
      <c r="H173" s="3">
        <v>187</v>
      </c>
      <c r="I173" s="3">
        <v>9</v>
      </c>
      <c r="J173" s="3">
        <v>67</v>
      </c>
      <c r="K173" s="3">
        <v>95.9</v>
      </c>
      <c r="L173" t="s">
        <v>336</v>
      </c>
      <c r="M173" t="s">
        <v>36</v>
      </c>
      <c r="N173">
        <f t="shared" si="8"/>
        <v>76.533333333333331</v>
      </c>
    </row>
    <row r="174" spans="1:14" ht="45" x14ac:dyDescent="0.25">
      <c r="A174" s="3" t="s">
        <v>347</v>
      </c>
      <c r="B174" s="3">
        <v>12</v>
      </c>
      <c r="C174" s="3">
        <v>81.3</v>
      </c>
      <c r="D174" s="3">
        <v>94</v>
      </c>
      <c r="E174" s="3">
        <v>84.3</v>
      </c>
      <c r="F174" s="3">
        <v>9.6</v>
      </c>
      <c r="G174" s="3"/>
      <c r="H174" s="3">
        <v>155</v>
      </c>
      <c r="I174" s="3">
        <v>3</v>
      </c>
      <c r="J174" s="3">
        <v>77</v>
      </c>
      <c r="K174" s="3">
        <v>92.1</v>
      </c>
      <c r="L174" t="s">
        <v>336</v>
      </c>
      <c r="M174" t="s">
        <v>36</v>
      </c>
      <c r="N174">
        <f t="shared" si="8"/>
        <v>76.533333333333331</v>
      </c>
    </row>
    <row r="175" spans="1:14" ht="45" x14ac:dyDescent="0.25">
      <c r="A175" s="3" t="s">
        <v>348</v>
      </c>
      <c r="B175" s="3">
        <v>13</v>
      </c>
      <c r="C175" s="3">
        <v>80.400000000000006</v>
      </c>
      <c r="D175" s="3">
        <v>89.6</v>
      </c>
      <c r="E175" s="3">
        <v>71.3</v>
      </c>
      <c r="F175" s="3">
        <v>7.9</v>
      </c>
      <c r="G175" s="3"/>
      <c r="H175" s="3">
        <v>167</v>
      </c>
      <c r="I175" s="3">
        <v>5</v>
      </c>
      <c r="J175" s="3"/>
      <c r="K175" s="3"/>
      <c r="L175" t="s">
        <v>336</v>
      </c>
      <c r="M175" t="s">
        <v>36</v>
      </c>
      <c r="N175">
        <f t="shared" si="8"/>
        <v>76.533333333333331</v>
      </c>
    </row>
    <row r="176" spans="1:14" ht="45" x14ac:dyDescent="0.25">
      <c r="A176" s="3" t="s">
        <v>349</v>
      </c>
      <c r="B176" s="3">
        <v>13</v>
      </c>
      <c r="C176" s="3">
        <v>80.400000000000006</v>
      </c>
      <c r="D176" s="3">
        <v>91.7</v>
      </c>
      <c r="E176" s="3">
        <v>85</v>
      </c>
      <c r="F176" s="3">
        <v>12</v>
      </c>
      <c r="G176" s="3"/>
      <c r="H176" s="3">
        <v>129</v>
      </c>
      <c r="I176" s="3">
        <v>9</v>
      </c>
      <c r="J176" s="3">
        <v>63</v>
      </c>
      <c r="K176" s="3">
        <v>96</v>
      </c>
      <c r="L176" t="s">
        <v>336</v>
      </c>
      <c r="M176" t="s">
        <v>36</v>
      </c>
      <c r="N176">
        <f t="shared" si="8"/>
        <v>76.533333333333331</v>
      </c>
    </row>
    <row r="177" spans="1:14" ht="45" x14ac:dyDescent="0.25">
      <c r="A177" s="3" t="s">
        <v>350</v>
      </c>
      <c r="B177" s="3">
        <v>15</v>
      </c>
      <c r="C177" s="3">
        <v>80.3</v>
      </c>
      <c r="D177" s="3">
        <v>88.9</v>
      </c>
      <c r="E177" s="3">
        <v>82.2</v>
      </c>
      <c r="F177" s="3">
        <v>8.1</v>
      </c>
      <c r="G177" s="3">
        <v>8</v>
      </c>
      <c r="H177" s="3">
        <v>131</v>
      </c>
      <c r="I177" s="3">
        <v>7</v>
      </c>
      <c r="J177" s="3">
        <v>78</v>
      </c>
      <c r="K177" s="3">
        <v>90.7</v>
      </c>
      <c r="L177" t="s">
        <v>336</v>
      </c>
      <c r="M177" t="s">
        <v>36</v>
      </c>
      <c r="N177">
        <f t="shared" si="8"/>
        <v>76.533333333333331</v>
      </c>
    </row>
    <row r="178" spans="1:14" ht="45" x14ac:dyDescent="0.25">
      <c r="A178" s="3" t="s">
        <v>351</v>
      </c>
      <c r="B178" s="3">
        <v>16</v>
      </c>
      <c r="C178" s="3">
        <v>78.599999999999994</v>
      </c>
      <c r="D178" s="3">
        <v>88.7</v>
      </c>
      <c r="E178" s="3">
        <v>72.7</v>
      </c>
      <c r="F178" s="3">
        <v>10.5</v>
      </c>
      <c r="G178" s="3">
        <v>3</v>
      </c>
      <c r="H178" s="3">
        <v>151</v>
      </c>
      <c r="I178" s="3">
        <v>7</v>
      </c>
      <c r="J178" s="3">
        <v>77</v>
      </c>
      <c r="K178" s="3">
        <v>92.4</v>
      </c>
      <c r="L178" t="s">
        <v>336</v>
      </c>
      <c r="M178" t="s">
        <v>36</v>
      </c>
      <c r="N178">
        <f t="shared" si="8"/>
        <v>76.533333333333331</v>
      </c>
    </row>
    <row r="179" spans="1:14" ht="45" x14ac:dyDescent="0.25">
      <c r="A179" s="3" t="s">
        <v>352</v>
      </c>
      <c r="B179" s="3">
        <v>17</v>
      </c>
      <c r="C179" s="3">
        <v>78.3</v>
      </c>
      <c r="D179" s="3">
        <v>79.400000000000006</v>
      </c>
      <c r="E179" s="3">
        <v>64.5</v>
      </c>
      <c r="F179" s="3">
        <v>13.4</v>
      </c>
      <c r="G179" s="3">
        <v>7</v>
      </c>
      <c r="H179" s="3">
        <v>148</v>
      </c>
      <c r="I179" s="3">
        <v>7</v>
      </c>
      <c r="J179" s="3">
        <v>90</v>
      </c>
      <c r="K179" s="3">
        <v>94.6</v>
      </c>
      <c r="L179" t="s">
        <v>336</v>
      </c>
      <c r="M179" t="s">
        <v>36</v>
      </c>
      <c r="N179">
        <f t="shared" si="8"/>
        <v>76.533333333333331</v>
      </c>
    </row>
    <row r="180" spans="1:14" ht="45" x14ac:dyDescent="0.25">
      <c r="A180" s="3" t="s">
        <v>353</v>
      </c>
      <c r="B180" s="3">
        <v>18</v>
      </c>
      <c r="C180" s="3">
        <v>77.3</v>
      </c>
      <c r="D180" s="3">
        <v>94.7</v>
      </c>
      <c r="E180" s="3">
        <v>90.4</v>
      </c>
      <c r="F180" s="3">
        <v>19.899999999999999</v>
      </c>
      <c r="G180" s="3">
        <v>10</v>
      </c>
      <c r="H180" s="3">
        <v>129</v>
      </c>
      <c r="I180" s="3">
        <v>6</v>
      </c>
      <c r="J180" s="3">
        <v>80</v>
      </c>
      <c r="K180" s="3">
        <v>92.1</v>
      </c>
      <c r="L180" t="s">
        <v>336</v>
      </c>
      <c r="M180" t="s">
        <v>36</v>
      </c>
      <c r="N180">
        <f t="shared" si="8"/>
        <v>76.533333333333331</v>
      </c>
    </row>
    <row r="181" spans="1:14" ht="45" x14ac:dyDescent="0.25">
      <c r="A181" s="3" t="s">
        <v>354</v>
      </c>
      <c r="B181" s="3">
        <v>19</v>
      </c>
      <c r="C181" s="3">
        <v>76</v>
      </c>
      <c r="D181" s="3">
        <v>92</v>
      </c>
      <c r="E181" s="3">
        <v>80.7</v>
      </c>
      <c r="F181" s="3">
        <v>9.6999999999999993</v>
      </c>
      <c r="G181" s="3">
        <v>5</v>
      </c>
      <c r="H181" s="3">
        <v>128</v>
      </c>
      <c r="I181" s="3">
        <v>8</v>
      </c>
      <c r="J181" s="3">
        <v>72</v>
      </c>
      <c r="K181" s="3">
        <v>94.7</v>
      </c>
      <c r="L181" t="s">
        <v>336</v>
      </c>
      <c r="M181" t="s">
        <v>36</v>
      </c>
      <c r="N181">
        <f t="shared" si="8"/>
        <v>76.533333333333331</v>
      </c>
    </row>
    <row r="182" spans="1:14" ht="45" x14ac:dyDescent="0.25">
      <c r="A182" s="3" t="s">
        <v>355</v>
      </c>
      <c r="B182" s="3">
        <v>20</v>
      </c>
      <c r="C182" s="3">
        <v>75.8</v>
      </c>
      <c r="D182" s="3">
        <v>86.1</v>
      </c>
      <c r="E182" s="3">
        <v>76.400000000000006</v>
      </c>
      <c r="F182" s="3">
        <v>13.1</v>
      </c>
      <c r="G182" s="3"/>
      <c r="H182" s="3">
        <v>122</v>
      </c>
      <c r="I182" s="3"/>
      <c r="J182" s="3"/>
      <c r="K182" s="3">
        <v>95.6</v>
      </c>
      <c r="L182" t="s">
        <v>336</v>
      </c>
      <c r="M182" t="s">
        <v>36</v>
      </c>
      <c r="N182">
        <f t="shared" si="8"/>
        <v>76.533333333333331</v>
      </c>
    </row>
    <row r="183" spans="1:14" ht="60" x14ac:dyDescent="0.25">
      <c r="A183" s="3" t="s">
        <v>356</v>
      </c>
      <c r="B183" s="3">
        <v>64</v>
      </c>
      <c r="C183" s="3">
        <v>57.3</v>
      </c>
      <c r="D183" s="3">
        <v>92.1</v>
      </c>
      <c r="E183" s="3">
        <v>87</v>
      </c>
      <c r="F183" s="3">
        <v>14.3</v>
      </c>
      <c r="G183" s="3">
        <v>2</v>
      </c>
      <c r="H183" s="3">
        <v>122</v>
      </c>
      <c r="I183" s="3">
        <v>1</v>
      </c>
      <c r="J183" s="3"/>
      <c r="K183" s="3">
        <v>90.5</v>
      </c>
      <c r="L183" t="s">
        <v>336</v>
      </c>
      <c r="M183" t="s">
        <v>72</v>
      </c>
      <c r="N183">
        <f>AVERAGE($J$183:$J$202)</f>
        <v>64.769230769230774</v>
      </c>
    </row>
    <row r="184" spans="1:14" ht="45" x14ac:dyDescent="0.25">
      <c r="A184" s="3" t="s">
        <v>357</v>
      </c>
      <c r="B184" s="3">
        <v>65</v>
      </c>
      <c r="C184" s="3">
        <v>57</v>
      </c>
      <c r="D184" s="3">
        <v>92.5</v>
      </c>
      <c r="E184" s="3">
        <v>76.099999999999994</v>
      </c>
      <c r="F184" s="3">
        <v>13.1</v>
      </c>
      <c r="G184" s="3"/>
      <c r="H184" s="3">
        <v>136</v>
      </c>
      <c r="I184" s="3">
        <v>4</v>
      </c>
      <c r="J184" s="3">
        <v>61</v>
      </c>
      <c r="K184" s="3"/>
      <c r="L184" t="s">
        <v>336</v>
      </c>
      <c r="M184" t="s">
        <v>72</v>
      </c>
      <c r="N184">
        <f t="shared" ref="N184:N202" si="9">AVERAGE($J$183:$J$202)</f>
        <v>64.769230769230774</v>
      </c>
    </row>
    <row r="185" spans="1:14" ht="60" x14ac:dyDescent="0.25">
      <c r="A185" s="3" t="s">
        <v>358</v>
      </c>
      <c r="B185" s="3">
        <v>66</v>
      </c>
      <c r="C185" s="3">
        <v>56.4</v>
      </c>
      <c r="D185" s="3">
        <v>81.2</v>
      </c>
      <c r="E185" s="3">
        <v>63</v>
      </c>
      <c r="F185" s="3">
        <v>16.2</v>
      </c>
      <c r="G185" s="3">
        <v>2</v>
      </c>
      <c r="H185" s="3">
        <v>122</v>
      </c>
      <c r="I185" s="3">
        <v>9</v>
      </c>
      <c r="J185" s="3">
        <v>72</v>
      </c>
      <c r="K185" s="3">
        <v>93.5</v>
      </c>
      <c r="L185" t="s">
        <v>336</v>
      </c>
      <c r="M185" t="s">
        <v>72</v>
      </c>
      <c r="N185">
        <f t="shared" si="9"/>
        <v>64.769230769230774</v>
      </c>
    </row>
    <row r="186" spans="1:14" ht="45" x14ac:dyDescent="0.25">
      <c r="A186" s="3" t="s">
        <v>359</v>
      </c>
      <c r="B186" s="3">
        <v>67</v>
      </c>
      <c r="C186" s="3">
        <v>56.1</v>
      </c>
      <c r="D186" s="3">
        <v>88.7</v>
      </c>
      <c r="E186" s="3">
        <v>77.8</v>
      </c>
      <c r="F186" s="3">
        <v>14.1</v>
      </c>
      <c r="G186" s="3">
        <v>4</v>
      </c>
      <c r="H186" s="3">
        <v>127</v>
      </c>
      <c r="I186" s="3">
        <v>8</v>
      </c>
      <c r="J186" s="3">
        <v>58</v>
      </c>
      <c r="K186" s="3">
        <v>92.9</v>
      </c>
      <c r="L186" t="s">
        <v>336</v>
      </c>
      <c r="M186" t="s">
        <v>72</v>
      </c>
      <c r="N186">
        <f t="shared" si="9"/>
        <v>64.769230769230774</v>
      </c>
    </row>
    <row r="187" spans="1:14" ht="45" x14ac:dyDescent="0.25">
      <c r="A187" s="3" t="s">
        <v>360</v>
      </c>
      <c r="B187" s="3">
        <v>68</v>
      </c>
      <c r="C187" s="3">
        <v>55.9</v>
      </c>
      <c r="D187" s="3">
        <v>85.6</v>
      </c>
      <c r="E187" s="3">
        <v>71.3</v>
      </c>
      <c r="F187" s="3">
        <v>11.3</v>
      </c>
      <c r="G187" s="3">
        <v>4</v>
      </c>
      <c r="H187" s="3">
        <v>129</v>
      </c>
      <c r="I187" s="3">
        <v>2</v>
      </c>
      <c r="J187" s="3">
        <v>75</v>
      </c>
      <c r="K187" s="3">
        <v>91.8</v>
      </c>
      <c r="L187" t="s">
        <v>336</v>
      </c>
      <c r="M187" t="s">
        <v>72</v>
      </c>
      <c r="N187">
        <f t="shared" si="9"/>
        <v>64.769230769230774</v>
      </c>
    </row>
    <row r="188" spans="1:14" ht="45" x14ac:dyDescent="0.25">
      <c r="A188" s="3" t="s">
        <v>361</v>
      </c>
      <c r="B188" s="3">
        <v>69</v>
      </c>
      <c r="C188" s="3">
        <v>55.2</v>
      </c>
      <c r="D188" s="3">
        <v>88</v>
      </c>
      <c r="E188" s="3">
        <v>62.3</v>
      </c>
      <c r="F188" s="3">
        <v>12.7</v>
      </c>
      <c r="G188" s="3">
        <v>8</v>
      </c>
      <c r="H188" s="3">
        <v>162</v>
      </c>
      <c r="I188" s="3">
        <v>5</v>
      </c>
      <c r="J188" s="3">
        <v>59</v>
      </c>
      <c r="K188" s="3">
        <v>93.9</v>
      </c>
      <c r="L188" t="s">
        <v>336</v>
      </c>
      <c r="M188" t="s">
        <v>72</v>
      </c>
      <c r="N188">
        <f t="shared" si="9"/>
        <v>64.769230769230774</v>
      </c>
    </row>
    <row r="189" spans="1:14" ht="45" x14ac:dyDescent="0.25">
      <c r="A189" s="3" t="s">
        <v>362</v>
      </c>
      <c r="B189" s="3">
        <v>70</v>
      </c>
      <c r="C189" s="3">
        <v>52.9</v>
      </c>
      <c r="D189" s="3">
        <v>78.7</v>
      </c>
      <c r="E189" s="3">
        <v>80.7</v>
      </c>
      <c r="F189" s="3">
        <v>18.100000000000001</v>
      </c>
      <c r="G189" s="3">
        <v>4</v>
      </c>
      <c r="H189" s="3">
        <v>136</v>
      </c>
      <c r="I189" s="3">
        <v>6</v>
      </c>
      <c r="J189" s="3">
        <v>77</v>
      </c>
      <c r="K189" s="3">
        <v>87</v>
      </c>
      <c r="L189" t="s">
        <v>336</v>
      </c>
      <c r="M189" t="s">
        <v>72</v>
      </c>
      <c r="N189">
        <f t="shared" si="9"/>
        <v>64.769230769230774</v>
      </c>
    </row>
    <row r="190" spans="1:14" ht="45" x14ac:dyDescent="0.25">
      <c r="A190" s="3" t="s">
        <v>363</v>
      </c>
      <c r="B190" s="3">
        <v>71</v>
      </c>
      <c r="C190" s="3">
        <v>52.6</v>
      </c>
      <c r="D190" s="3">
        <v>85.9</v>
      </c>
      <c r="E190" s="3">
        <v>77.900000000000006</v>
      </c>
      <c r="F190" s="3">
        <v>18.399999999999999</v>
      </c>
      <c r="G190" s="3">
        <v>5</v>
      </c>
      <c r="H190" s="3">
        <v>138</v>
      </c>
      <c r="I190" s="3">
        <v>4</v>
      </c>
      <c r="J190" s="3">
        <v>60</v>
      </c>
      <c r="K190" s="3">
        <v>96.2</v>
      </c>
      <c r="L190" t="s">
        <v>336</v>
      </c>
      <c r="M190" t="s">
        <v>72</v>
      </c>
      <c r="N190">
        <f t="shared" si="9"/>
        <v>64.769230769230774</v>
      </c>
    </row>
    <row r="191" spans="1:14" ht="45" x14ac:dyDescent="0.25">
      <c r="A191" s="3" t="s">
        <v>364</v>
      </c>
      <c r="B191" s="3">
        <v>72</v>
      </c>
      <c r="C191" s="3">
        <v>52.5</v>
      </c>
      <c r="D191" s="3">
        <v>91</v>
      </c>
      <c r="E191" s="3">
        <v>72.3</v>
      </c>
      <c r="F191" s="3">
        <v>12.2</v>
      </c>
      <c r="G191" s="3">
        <v>7</v>
      </c>
      <c r="H191" s="3">
        <v>115</v>
      </c>
      <c r="I191" s="3">
        <v>2</v>
      </c>
      <c r="J191" s="3">
        <v>71</v>
      </c>
      <c r="K191" s="3">
        <v>93.3</v>
      </c>
      <c r="L191" t="s">
        <v>336</v>
      </c>
      <c r="M191" t="s">
        <v>72</v>
      </c>
      <c r="N191">
        <f t="shared" si="9"/>
        <v>64.769230769230774</v>
      </c>
    </row>
    <row r="192" spans="1:14" ht="45" x14ac:dyDescent="0.25">
      <c r="A192" s="3" t="s">
        <v>365</v>
      </c>
      <c r="B192" s="3">
        <v>73</v>
      </c>
      <c r="C192" s="3">
        <v>52.4</v>
      </c>
      <c r="D192" s="3">
        <v>88.8</v>
      </c>
      <c r="E192" s="3">
        <v>62.5</v>
      </c>
      <c r="F192" s="3">
        <v>15.4</v>
      </c>
      <c r="G192" s="3">
        <v>7</v>
      </c>
      <c r="H192" s="3">
        <v>160</v>
      </c>
      <c r="I192" s="3">
        <v>1</v>
      </c>
      <c r="J192" s="3">
        <v>74</v>
      </c>
      <c r="K192" s="3">
        <v>97.3</v>
      </c>
      <c r="L192" t="s">
        <v>336</v>
      </c>
      <c r="M192" t="s">
        <v>72</v>
      </c>
      <c r="N192">
        <f t="shared" si="9"/>
        <v>64.769230769230774</v>
      </c>
    </row>
    <row r="193" spans="1:14" ht="45" x14ac:dyDescent="0.25">
      <c r="A193" s="3" t="s">
        <v>366</v>
      </c>
      <c r="B193" s="3">
        <v>74</v>
      </c>
      <c r="C193" s="3">
        <v>50.4</v>
      </c>
      <c r="D193" s="3">
        <v>89.9</v>
      </c>
      <c r="E193" s="3">
        <v>80.7</v>
      </c>
      <c r="F193" s="3">
        <v>11</v>
      </c>
      <c r="G193" s="3">
        <v>7</v>
      </c>
      <c r="H193" s="3">
        <v>159</v>
      </c>
      <c r="I193" s="3">
        <v>1</v>
      </c>
      <c r="J193" s="3">
        <v>53</v>
      </c>
      <c r="K193" s="3">
        <v>87.1</v>
      </c>
      <c r="L193" t="s">
        <v>336</v>
      </c>
      <c r="M193" t="s">
        <v>72</v>
      </c>
      <c r="N193">
        <f t="shared" si="9"/>
        <v>64.769230769230774</v>
      </c>
    </row>
    <row r="194" spans="1:14" ht="45" x14ac:dyDescent="0.25">
      <c r="A194" s="3" t="s">
        <v>367</v>
      </c>
      <c r="B194" s="3">
        <v>75</v>
      </c>
      <c r="C194" s="3">
        <v>49.4</v>
      </c>
      <c r="D194" s="3">
        <v>89.9</v>
      </c>
      <c r="E194" s="3">
        <v>83.9</v>
      </c>
      <c r="F194" s="3">
        <v>15.7</v>
      </c>
      <c r="G194" s="3">
        <v>9</v>
      </c>
      <c r="H194" s="3">
        <v>132</v>
      </c>
      <c r="I194" s="3">
        <v>7</v>
      </c>
      <c r="J194" s="3"/>
      <c r="K194" s="3">
        <v>79.400000000000006</v>
      </c>
      <c r="L194" t="s">
        <v>336</v>
      </c>
      <c r="M194" t="s">
        <v>72</v>
      </c>
      <c r="N194">
        <f t="shared" si="9"/>
        <v>64.769230769230774</v>
      </c>
    </row>
    <row r="195" spans="1:14" ht="60" x14ac:dyDescent="0.25">
      <c r="A195" s="3" t="s">
        <v>368</v>
      </c>
      <c r="B195" s="3">
        <v>76</v>
      </c>
      <c r="C195" s="3">
        <v>47.8</v>
      </c>
      <c r="D195" s="3">
        <v>77.599999999999994</v>
      </c>
      <c r="E195" s="3">
        <v>77</v>
      </c>
      <c r="F195" s="3">
        <v>10.1</v>
      </c>
      <c r="G195" s="3">
        <v>9</v>
      </c>
      <c r="H195" s="3">
        <v>138</v>
      </c>
      <c r="I195" s="3">
        <v>2</v>
      </c>
      <c r="J195" s="3">
        <v>52</v>
      </c>
      <c r="K195" s="3">
        <v>90.5</v>
      </c>
      <c r="L195" t="s">
        <v>336</v>
      </c>
      <c r="M195" t="s">
        <v>72</v>
      </c>
      <c r="N195">
        <f t="shared" si="9"/>
        <v>64.769230769230774</v>
      </c>
    </row>
    <row r="196" spans="1:14" ht="45" x14ac:dyDescent="0.25">
      <c r="A196" s="3" t="s">
        <v>369</v>
      </c>
      <c r="B196" s="3">
        <v>77</v>
      </c>
      <c r="C196" s="3">
        <v>47.6</v>
      </c>
      <c r="D196" s="3">
        <v>88.1</v>
      </c>
      <c r="E196" s="3">
        <v>70.599999999999994</v>
      </c>
      <c r="F196" s="3">
        <v>15.4</v>
      </c>
      <c r="G196" s="3">
        <v>5</v>
      </c>
      <c r="H196" s="3">
        <v>150</v>
      </c>
      <c r="I196" s="3">
        <v>5</v>
      </c>
      <c r="J196" s="3"/>
      <c r="K196" s="3">
        <v>88.9</v>
      </c>
      <c r="L196" t="s">
        <v>336</v>
      </c>
      <c r="M196" t="s">
        <v>72</v>
      </c>
      <c r="N196">
        <f t="shared" si="9"/>
        <v>64.769230769230774</v>
      </c>
    </row>
    <row r="197" spans="1:14" ht="45" x14ac:dyDescent="0.25">
      <c r="A197" s="3" t="s">
        <v>370</v>
      </c>
      <c r="B197" s="3">
        <v>78</v>
      </c>
      <c r="C197" s="3">
        <v>46.1</v>
      </c>
      <c r="D197" s="3">
        <v>67.599999999999994</v>
      </c>
      <c r="E197" s="3">
        <v>66.400000000000006</v>
      </c>
      <c r="F197" s="3">
        <v>20.5</v>
      </c>
      <c r="G197" s="3">
        <v>6</v>
      </c>
      <c r="H197" s="3">
        <v>138</v>
      </c>
      <c r="I197" s="3">
        <v>9</v>
      </c>
      <c r="J197" s="3">
        <v>64</v>
      </c>
      <c r="K197" s="3">
        <v>94.1</v>
      </c>
      <c r="L197" t="s">
        <v>336</v>
      </c>
      <c r="M197" t="s">
        <v>72</v>
      </c>
      <c r="N197">
        <f t="shared" si="9"/>
        <v>64.769230769230774</v>
      </c>
    </row>
    <row r="198" spans="1:14" ht="45" x14ac:dyDescent="0.25">
      <c r="A198" s="3" t="s">
        <v>371</v>
      </c>
      <c r="B198" s="3">
        <v>79</v>
      </c>
      <c r="C198" s="3">
        <v>46</v>
      </c>
      <c r="D198" s="3">
        <v>68.099999999999994</v>
      </c>
      <c r="E198" s="3">
        <v>63.2</v>
      </c>
      <c r="F198" s="3">
        <v>14</v>
      </c>
      <c r="G198" s="3">
        <v>4</v>
      </c>
      <c r="H198" s="3">
        <v>141</v>
      </c>
      <c r="I198" s="3">
        <v>5</v>
      </c>
      <c r="J198" s="3"/>
      <c r="K198" s="3">
        <v>94.3</v>
      </c>
      <c r="L198" t="s">
        <v>336</v>
      </c>
      <c r="M198" t="s">
        <v>72</v>
      </c>
      <c r="N198">
        <f t="shared" si="9"/>
        <v>64.769230769230774</v>
      </c>
    </row>
    <row r="199" spans="1:14" ht="45" x14ac:dyDescent="0.25">
      <c r="A199" s="3" t="s">
        <v>372</v>
      </c>
      <c r="B199" s="3">
        <v>80</v>
      </c>
      <c r="C199" s="3">
        <v>41.3</v>
      </c>
      <c r="D199" s="3">
        <v>93.5</v>
      </c>
      <c r="E199" s="3">
        <v>88.4</v>
      </c>
      <c r="F199" s="3">
        <v>20.3</v>
      </c>
      <c r="G199" s="3">
        <v>3</v>
      </c>
      <c r="H199" s="3">
        <v>125</v>
      </c>
      <c r="I199" s="3">
        <v>3</v>
      </c>
      <c r="J199" s="3"/>
      <c r="K199" s="3">
        <v>87.8</v>
      </c>
      <c r="L199" t="s">
        <v>336</v>
      </c>
      <c r="M199" t="s">
        <v>72</v>
      </c>
      <c r="N199">
        <f t="shared" si="9"/>
        <v>64.769230769230774</v>
      </c>
    </row>
    <row r="200" spans="1:14" ht="45" x14ac:dyDescent="0.25">
      <c r="A200" s="3" t="s">
        <v>373</v>
      </c>
      <c r="B200" s="3">
        <v>81</v>
      </c>
      <c r="C200" s="3">
        <v>41</v>
      </c>
      <c r="D200" s="3">
        <v>82.7</v>
      </c>
      <c r="E200" s="3">
        <v>68.8</v>
      </c>
      <c r="F200" s="3">
        <v>16.5</v>
      </c>
      <c r="G200" s="3">
        <v>3</v>
      </c>
      <c r="H200" s="3">
        <v>120</v>
      </c>
      <c r="I200" s="3">
        <v>1</v>
      </c>
      <c r="J200" s="3"/>
      <c r="K200" s="3">
        <v>94</v>
      </c>
      <c r="L200" t="s">
        <v>336</v>
      </c>
      <c r="M200" t="s">
        <v>72</v>
      </c>
      <c r="N200">
        <f t="shared" si="9"/>
        <v>64.769230769230774</v>
      </c>
    </row>
    <row r="201" spans="1:14" ht="45" x14ac:dyDescent="0.25">
      <c r="A201" s="3" t="s">
        <v>374</v>
      </c>
      <c r="B201" s="3">
        <v>82</v>
      </c>
      <c r="C201" s="3">
        <v>40.9</v>
      </c>
      <c r="D201" s="3">
        <v>83.5</v>
      </c>
      <c r="E201" s="3">
        <v>69.099999999999994</v>
      </c>
      <c r="F201" s="3">
        <v>24.4</v>
      </c>
      <c r="G201" s="3">
        <v>5</v>
      </c>
      <c r="H201" s="3">
        <v>130</v>
      </c>
      <c r="I201" s="3">
        <v>4</v>
      </c>
      <c r="J201" s="3"/>
      <c r="K201" s="3">
        <v>95.4</v>
      </c>
      <c r="L201" t="s">
        <v>336</v>
      </c>
      <c r="M201" t="s">
        <v>72</v>
      </c>
      <c r="N201">
        <f t="shared" si="9"/>
        <v>64.769230769230774</v>
      </c>
    </row>
    <row r="202" spans="1:14" ht="45" x14ac:dyDescent="0.25">
      <c r="A202" s="3" t="s">
        <v>375</v>
      </c>
      <c r="B202" s="3">
        <v>83</v>
      </c>
      <c r="C202" s="3">
        <v>33.299999999999997</v>
      </c>
      <c r="D202" s="3">
        <v>69.3</v>
      </c>
      <c r="E202" s="3">
        <v>67.3</v>
      </c>
      <c r="F202" s="3">
        <v>17.899999999999999</v>
      </c>
      <c r="G202" s="3">
        <v>2</v>
      </c>
      <c r="H202" s="3">
        <v>120</v>
      </c>
      <c r="I202" s="3">
        <v>8</v>
      </c>
      <c r="J202" s="3">
        <v>66</v>
      </c>
      <c r="K202" s="3">
        <v>88</v>
      </c>
      <c r="L202" t="s">
        <v>336</v>
      </c>
      <c r="M202" t="s">
        <v>72</v>
      </c>
      <c r="N202">
        <f t="shared" si="9"/>
        <v>64.769230769230774</v>
      </c>
    </row>
  </sheetData>
  <phoneticPr fontId="6" type="noConversion"/>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DD6E6-76D1-4ED0-84B7-A32451797E68}">
  <sheetPr>
    <tabColor theme="3"/>
  </sheetPr>
  <dimension ref="A1:H111"/>
  <sheetViews>
    <sheetView workbookViewId="0"/>
  </sheetViews>
  <sheetFormatPr defaultColWidth="8.85546875" defaultRowHeight="15" x14ac:dyDescent="0.25"/>
  <cols>
    <col min="1" max="1" width="10" customWidth="1"/>
    <col min="2" max="2" width="10.42578125" customWidth="1"/>
    <col min="3" max="3" width="9.42578125" customWidth="1"/>
    <col min="4" max="4" width="12.42578125" customWidth="1"/>
    <col min="7" max="7" width="12.28515625" customWidth="1"/>
    <col min="8" max="8" width="12" customWidth="1"/>
  </cols>
  <sheetData>
    <row r="1" spans="1:8" ht="60" x14ac:dyDescent="0.25">
      <c r="A1" s="4" t="s">
        <v>376</v>
      </c>
      <c r="B1" s="4" t="s">
        <v>377</v>
      </c>
      <c r="C1" s="4" t="s">
        <v>378</v>
      </c>
      <c r="D1" s="4" t="s">
        <v>379</v>
      </c>
      <c r="E1" s="4" t="s">
        <v>380</v>
      </c>
      <c r="F1" s="4" t="s">
        <v>381</v>
      </c>
      <c r="G1" s="4" t="s">
        <v>382</v>
      </c>
      <c r="H1" s="4" t="s">
        <v>383</v>
      </c>
    </row>
    <row r="2" spans="1:8" ht="30" x14ac:dyDescent="0.25">
      <c r="A2" s="5" t="s">
        <v>384</v>
      </c>
      <c r="B2">
        <v>68.3</v>
      </c>
      <c r="C2" s="6">
        <v>24836</v>
      </c>
      <c r="D2">
        <v>8.4</v>
      </c>
      <c r="E2">
        <v>100</v>
      </c>
      <c r="F2" s="6">
        <v>1695436</v>
      </c>
      <c r="G2">
        <v>9.5</v>
      </c>
      <c r="H2">
        <v>100</v>
      </c>
    </row>
    <row r="3" spans="1:8" x14ac:dyDescent="0.25">
      <c r="A3" t="s">
        <v>385</v>
      </c>
      <c r="B3">
        <v>57.7</v>
      </c>
      <c r="C3" s="6">
        <v>25425</v>
      </c>
      <c r="D3">
        <v>8.5</v>
      </c>
      <c r="E3">
        <v>102.4</v>
      </c>
      <c r="F3" s="6">
        <v>1466758</v>
      </c>
      <c r="G3">
        <v>9.6</v>
      </c>
      <c r="H3">
        <v>86.5</v>
      </c>
    </row>
    <row r="4" spans="1:8" ht="30" x14ac:dyDescent="0.25">
      <c r="A4" s="5" t="s">
        <v>49</v>
      </c>
      <c r="B4">
        <v>2.7</v>
      </c>
      <c r="C4" s="6">
        <v>19977</v>
      </c>
      <c r="D4">
        <v>8.5</v>
      </c>
      <c r="E4">
        <v>80.400000000000006</v>
      </c>
      <c r="F4" s="6">
        <v>54165</v>
      </c>
      <c r="G4">
        <v>9.6</v>
      </c>
      <c r="H4">
        <v>3.2</v>
      </c>
    </row>
    <row r="5" spans="1:8" ht="30" x14ac:dyDescent="0.25">
      <c r="A5" s="5" t="s">
        <v>65</v>
      </c>
      <c r="B5">
        <v>7.6</v>
      </c>
      <c r="C5" s="6">
        <v>21543</v>
      </c>
      <c r="D5">
        <v>8.6</v>
      </c>
      <c r="E5">
        <v>86.7</v>
      </c>
      <c r="F5" s="6">
        <v>163730</v>
      </c>
      <c r="G5">
        <v>9.8000000000000007</v>
      </c>
      <c r="H5">
        <v>9.6999999999999993</v>
      </c>
    </row>
    <row r="6" spans="1:8" ht="45" x14ac:dyDescent="0.25">
      <c r="A6" s="5" t="s">
        <v>55</v>
      </c>
      <c r="B6">
        <v>5.6</v>
      </c>
      <c r="C6" s="6">
        <v>21027</v>
      </c>
      <c r="D6">
        <v>8.5</v>
      </c>
      <c r="E6">
        <v>84.7</v>
      </c>
      <c r="F6" s="6">
        <v>117626</v>
      </c>
      <c r="G6">
        <v>9.6</v>
      </c>
      <c r="H6">
        <v>6.9</v>
      </c>
    </row>
    <row r="7" spans="1:8" ht="30" x14ac:dyDescent="0.25">
      <c r="A7" s="5" t="s">
        <v>75</v>
      </c>
      <c r="B7">
        <v>5</v>
      </c>
      <c r="C7" s="6">
        <v>21656</v>
      </c>
      <c r="D7">
        <v>8.3000000000000007</v>
      </c>
      <c r="E7">
        <v>87.2</v>
      </c>
      <c r="F7" s="6">
        <v>108089</v>
      </c>
      <c r="G7">
        <v>9.5</v>
      </c>
      <c r="H7">
        <v>6.4</v>
      </c>
    </row>
    <row r="8" spans="1:8" ht="30" x14ac:dyDescent="0.25">
      <c r="A8" s="5" t="s">
        <v>58</v>
      </c>
      <c r="B8">
        <v>6.1</v>
      </c>
      <c r="C8" s="6">
        <v>21141</v>
      </c>
      <c r="D8">
        <v>8.4</v>
      </c>
      <c r="E8">
        <v>85.1</v>
      </c>
      <c r="F8" s="6">
        <v>128655</v>
      </c>
      <c r="G8">
        <v>9.6</v>
      </c>
      <c r="H8">
        <v>7.6</v>
      </c>
    </row>
    <row r="9" spans="1:8" x14ac:dyDescent="0.25">
      <c r="A9" t="s">
        <v>35</v>
      </c>
      <c r="B9">
        <v>6.5</v>
      </c>
      <c r="C9" s="6">
        <v>25732</v>
      </c>
      <c r="D9">
        <v>8.5</v>
      </c>
      <c r="E9">
        <v>103.6</v>
      </c>
      <c r="F9" s="6">
        <v>166455</v>
      </c>
      <c r="G9">
        <v>9.6999999999999993</v>
      </c>
      <c r="H9">
        <v>9.8000000000000007</v>
      </c>
    </row>
    <row r="10" spans="1:8" x14ac:dyDescent="0.25">
      <c r="A10" t="s">
        <v>41</v>
      </c>
      <c r="B10">
        <v>8.9</v>
      </c>
      <c r="C10" s="6">
        <v>35361</v>
      </c>
      <c r="D10">
        <v>8.6</v>
      </c>
      <c r="E10">
        <v>142.4</v>
      </c>
      <c r="F10" s="6">
        <v>316319</v>
      </c>
      <c r="G10">
        <v>9.6</v>
      </c>
      <c r="H10">
        <v>18.7</v>
      </c>
    </row>
    <row r="11" spans="1:8" ht="30" x14ac:dyDescent="0.25">
      <c r="A11" s="5" t="s">
        <v>43</v>
      </c>
      <c r="B11">
        <v>9.5</v>
      </c>
      <c r="C11" s="6">
        <v>28187</v>
      </c>
      <c r="D11">
        <v>8.1</v>
      </c>
      <c r="E11">
        <v>113.5</v>
      </c>
      <c r="F11" s="6">
        <v>267287</v>
      </c>
      <c r="G11">
        <v>9.1999999999999993</v>
      </c>
      <c r="H11">
        <v>15.8</v>
      </c>
    </row>
    <row r="12" spans="1:8" ht="30" x14ac:dyDescent="0.25">
      <c r="A12" s="5" t="s">
        <v>61</v>
      </c>
      <c r="B12">
        <v>5.8</v>
      </c>
      <c r="C12" s="6">
        <v>24854</v>
      </c>
      <c r="D12">
        <v>9.3000000000000007</v>
      </c>
      <c r="E12">
        <v>100.1</v>
      </c>
      <c r="F12" s="6">
        <v>144431</v>
      </c>
      <c r="G12">
        <v>10.1</v>
      </c>
      <c r="H12">
        <v>8.5</v>
      </c>
    </row>
    <row r="13" spans="1:8" x14ac:dyDescent="0.25">
      <c r="A13" t="s">
        <v>63</v>
      </c>
      <c r="B13">
        <v>3.2</v>
      </c>
      <c r="C13" s="6">
        <v>20140</v>
      </c>
      <c r="D13">
        <v>6.8</v>
      </c>
      <c r="E13">
        <v>81.099999999999994</v>
      </c>
      <c r="F13" s="6">
        <v>63730</v>
      </c>
      <c r="G13">
        <v>7.9</v>
      </c>
      <c r="H13">
        <v>3.8</v>
      </c>
    </row>
    <row r="14" spans="1:8" x14ac:dyDescent="0.25">
      <c r="A14" t="s">
        <v>53</v>
      </c>
      <c r="B14">
        <v>5.5</v>
      </c>
      <c r="C14" s="6">
        <v>22908</v>
      </c>
      <c r="D14">
        <v>8.4</v>
      </c>
      <c r="E14">
        <v>92.2</v>
      </c>
      <c r="F14" s="6">
        <v>125768</v>
      </c>
      <c r="G14">
        <v>9.3000000000000007</v>
      </c>
      <c r="H14">
        <v>7.4</v>
      </c>
    </row>
    <row r="15" spans="1:8" ht="30" x14ac:dyDescent="0.25">
      <c r="A15" s="5" t="s">
        <v>96</v>
      </c>
      <c r="B15">
        <v>1.9</v>
      </c>
      <c r="C15" s="6">
        <v>20403</v>
      </c>
      <c r="D15">
        <v>7.9</v>
      </c>
      <c r="E15">
        <v>82.2</v>
      </c>
      <c r="F15" s="6">
        <v>39181</v>
      </c>
      <c r="G15">
        <v>8.5</v>
      </c>
      <c r="H15">
        <v>2.2999999999999998</v>
      </c>
    </row>
    <row r="111" spans="1:1" x14ac:dyDescent="0.25">
      <c r="A111" t="s">
        <v>386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99626A-C29D-4917-9207-B155E9863673}">
  <sheetPr>
    <tabColor theme="5"/>
  </sheetPr>
  <dimension ref="A1:N17"/>
  <sheetViews>
    <sheetView tabSelected="1" zoomScale="125" workbookViewId="0">
      <selection activeCell="E12" sqref="E12"/>
    </sheetView>
  </sheetViews>
  <sheetFormatPr defaultColWidth="8.85546875" defaultRowHeight="15" x14ac:dyDescent="0.25"/>
  <cols>
    <col min="1" max="1" width="12.7109375" customWidth="1"/>
    <col min="2" max="2" width="12.140625" customWidth="1"/>
    <col min="3" max="3" width="13.85546875" customWidth="1"/>
    <col min="4" max="4" width="13.28515625" customWidth="1"/>
    <col min="5" max="5" width="14.28515625" customWidth="1"/>
    <col min="6" max="6" width="16" customWidth="1"/>
    <col min="7" max="7" width="11.85546875" customWidth="1"/>
    <col min="9" max="9" width="14.85546875" customWidth="1"/>
    <col min="10" max="12" width="11.42578125" bestFit="1" customWidth="1"/>
    <col min="13" max="13" width="12.140625" customWidth="1"/>
    <col min="14" max="14" width="11.42578125" bestFit="1" customWidth="1"/>
  </cols>
  <sheetData>
    <row r="1" spans="1:14" ht="18.75" x14ac:dyDescent="0.3">
      <c r="A1" s="59" t="s">
        <v>387</v>
      </c>
    </row>
    <row r="3" spans="1:14" x14ac:dyDescent="0.25">
      <c r="B3" s="58" t="s">
        <v>7</v>
      </c>
      <c r="C3" s="58" t="s">
        <v>34</v>
      </c>
      <c r="D3" s="58" t="s">
        <v>44</v>
      </c>
      <c r="E3" s="58" t="s">
        <v>3</v>
      </c>
      <c r="F3" s="58" t="s">
        <v>47</v>
      </c>
      <c r="G3" s="58" t="s">
        <v>388</v>
      </c>
    </row>
    <row r="4" spans="1:14" x14ac:dyDescent="0.25">
      <c r="B4" s="60">
        <v>30</v>
      </c>
      <c r="C4" s="2">
        <f>'YAG 5 regression'!$B$17+('YAG 5 regression'!$B$18*B4)</f>
        <v>27626.561691385759</v>
      </c>
      <c r="D4" s="2">
        <f>'YAG 5 regression'!$B$17+('YAG 5 regression'!$B$18*B4)+('YAG 5 regression'!$B$19)</f>
        <v>20253.279884960801</v>
      </c>
      <c r="E4" s="48">
        <f>'YAG 5 regression'!$B$17+('YAG 5 regression'!$B$18*B4)+('YAG 5 regression'!$B$20)</f>
        <v>36603.022657841109</v>
      </c>
      <c r="F4" s="2">
        <f>'YAG 5 regression'!$B$17+('YAG 5 regression'!$B$18*B4)+('YAG 5 regression'!$B$21)</f>
        <v>21696.704052111796</v>
      </c>
      <c r="G4" s="2">
        <f>'YAG 5 regression'!$B$17+('YAG 5 regression'!$B$18*B4)+('YAG 5 regression'!$B$22)</f>
        <v>14756.105979343709</v>
      </c>
    </row>
    <row r="5" spans="1:14" x14ac:dyDescent="0.25">
      <c r="B5" s="60">
        <v>50</v>
      </c>
      <c r="C5" s="48">
        <f>'YAG 5 regression'!$B$17+('YAG 5 regression'!$B$18*B5)</f>
        <v>33397.806716917919</v>
      </c>
      <c r="D5" s="2">
        <f>'YAG 5 regression'!$B$17+('YAG 5 regression'!$B$18*B5)+('YAG 5 regression'!$B$19)</f>
        <v>26024.524910492961</v>
      </c>
      <c r="E5" s="2">
        <f>'YAG 5 regression'!$B$17+('YAG 5 regression'!$B$18*B5)+('YAG 5 regression'!$B$20)</f>
        <v>42374.267683373269</v>
      </c>
      <c r="F5" s="2">
        <f>'YAG 5 regression'!$B$17+('YAG 5 regression'!$B$18*B5)+('YAG 5 regression'!$B$21)</f>
        <v>27467.949077643956</v>
      </c>
      <c r="G5" s="2">
        <f>'YAG 5 regression'!$B$17+('YAG 5 regression'!$B$18*B5)+('YAG 5 regression'!$B$22)</f>
        <v>20527.351004875869</v>
      </c>
    </row>
    <row r="6" spans="1:14" x14ac:dyDescent="0.25">
      <c r="B6" s="60">
        <v>70</v>
      </c>
      <c r="C6" s="2">
        <f>'YAG 5 regression'!$B$17+('YAG 5 regression'!$B$18*B6)</f>
        <v>39169.051742450072</v>
      </c>
      <c r="D6" s="2">
        <f>'YAG 5 regression'!$B$17+('YAG 5 regression'!$B$18*B6)+('YAG 5 regression'!$B$19)</f>
        <v>31795.769936025114</v>
      </c>
      <c r="E6" s="2">
        <f>'YAG 5 regression'!$B$17+('YAG 5 regression'!$B$18*B6)+('YAG 5 regression'!$B$20)</f>
        <v>48145.512708905422</v>
      </c>
      <c r="F6" s="48">
        <f>'YAG 5 regression'!$B$17+('YAG 5 regression'!$B$18*B6)+('YAG 5 regression'!$B$21)</f>
        <v>33239.194103176109</v>
      </c>
      <c r="G6" s="2">
        <f>'YAG 5 regression'!$B$17+('YAG 5 regression'!$B$18*B6)+('YAG 5 regression'!$B$22)</f>
        <v>26298.596030408022</v>
      </c>
    </row>
    <row r="7" spans="1:14" x14ac:dyDescent="0.25">
      <c r="B7" s="60">
        <v>90</v>
      </c>
      <c r="C7" s="2">
        <f>'YAG 5 regression'!$B$17+('YAG 5 regression'!$B$18*B7)</f>
        <v>44940.296767982232</v>
      </c>
      <c r="D7" s="48">
        <f>'YAG 5 regression'!$B$17+('YAG 5 regression'!$B$18*B7)+('YAG 5 regression'!$B$19)</f>
        <v>37567.014961557274</v>
      </c>
      <c r="E7" s="2">
        <f>'YAG 5 regression'!$B$17+('YAG 5 regression'!$B$18*B7)+('YAG 5 regression'!$B$20)</f>
        <v>53916.757734437582</v>
      </c>
      <c r="F7" s="2">
        <f>'YAG 5 regression'!$B$17+('YAG 5 regression'!$B$18*B7)+('YAG 5 regression'!$B$21)</f>
        <v>39010.439128708269</v>
      </c>
      <c r="G7" s="2">
        <f>'YAG 5 regression'!$B$17+('YAG 5 regression'!$B$18*B7)+('YAG 5 regression'!$B$22)</f>
        <v>32069.841055940182</v>
      </c>
    </row>
    <row r="8" spans="1:14" x14ac:dyDescent="0.25">
      <c r="B8" s="60">
        <v>100</v>
      </c>
      <c r="C8" s="2">
        <f>'YAG 5 regression'!$B$17+('YAG 5 regression'!$B$18*B8)</f>
        <v>47825.919280748305</v>
      </c>
      <c r="D8" s="2">
        <f>'YAG 5 regression'!$B$17+('YAG 5 regression'!$B$18*B8)+('YAG 5 regression'!$B$19)</f>
        <v>40452.637474323346</v>
      </c>
      <c r="E8" s="2">
        <f>'YAG 5 regression'!$B$17+('YAG 5 regression'!$B$18*B8)+('YAG 5 regression'!$B$20)</f>
        <v>56802.380247203655</v>
      </c>
      <c r="F8" s="2">
        <f>'YAG 5 regression'!$B$17+('YAG 5 regression'!$B$18*B8)+('YAG 5 regression'!$B$21)</f>
        <v>41896.061641474342</v>
      </c>
      <c r="G8" s="48">
        <f>'YAG 5 regression'!$B$17+('YAG 5 regression'!$B$18*B8)+('YAG 5 regression'!$B$22)</f>
        <v>34955.463568706255</v>
      </c>
    </row>
    <row r="9" spans="1:14" x14ac:dyDescent="0.25">
      <c r="B9" t="s">
        <v>389</v>
      </c>
    </row>
    <row r="11" spans="1:14" x14ac:dyDescent="0.25">
      <c r="J11" s="57"/>
      <c r="K11" s="57"/>
      <c r="L11" s="57"/>
      <c r="M11" s="57"/>
      <c r="N11" s="57"/>
    </row>
    <row r="12" spans="1:14" x14ac:dyDescent="0.25">
      <c r="J12" s="57"/>
      <c r="K12" s="57"/>
      <c r="L12" s="57"/>
      <c r="M12" s="57"/>
      <c r="N12" s="57"/>
    </row>
    <row r="13" spans="1:14" x14ac:dyDescent="0.25">
      <c r="J13" s="57"/>
      <c r="K13" s="57"/>
      <c r="L13" s="57"/>
      <c r="M13" s="57"/>
      <c r="N13" s="57"/>
    </row>
    <row r="14" spans="1:14" x14ac:dyDescent="0.25">
      <c r="J14" s="57"/>
      <c r="K14" s="57"/>
      <c r="L14" s="57"/>
      <c r="M14" s="57"/>
      <c r="N14" s="57"/>
    </row>
    <row r="15" spans="1:14" x14ac:dyDescent="0.25">
      <c r="J15" s="57"/>
      <c r="K15" s="57"/>
      <c r="L15" s="57"/>
      <c r="M15" s="57"/>
      <c r="N15" s="57"/>
    </row>
    <row r="16" spans="1:14" x14ac:dyDescent="0.25">
      <c r="I16" s="57"/>
      <c r="J16" s="57"/>
      <c r="K16" s="57"/>
      <c r="L16" s="57"/>
      <c r="M16" s="57"/>
    </row>
    <row r="17" spans="9:13" x14ac:dyDescent="0.25">
      <c r="I17" s="57"/>
      <c r="J17" s="57"/>
      <c r="K17" s="57"/>
      <c r="L17" s="57"/>
      <c r="M17" s="57"/>
    </row>
  </sheetData>
  <conditionalFormatting sqref="B3:G8">
    <cfRule type="top10" dxfId="8" priority="8" rank="10"/>
    <cfRule type="top10" dxfId="7" priority="9" rank="1"/>
  </conditionalFormatting>
  <conditionalFormatting sqref="C3:G8">
    <cfRule type="top10" dxfId="6" priority="7" bottom="1" rank="10"/>
  </conditionalFormatting>
  <conditionalFormatting sqref="H16:M17 H12:H15">
    <cfRule type="top10" dxfId="5" priority="5" rank="10"/>
    <cfRule type="top10" dxfId="4" priority="6" rank="1"/>
  </conditionalFormatting>
  <conditionalFormatting sqref="I16:M17">
    <cfRule type="top10" dxfId="3" priority="48" bottom="1" rank="10"/>
  </conditionalFormatting>
  <conditionalFormatting sqref="I10:N15">
    <cfRule type="top10" dxfId="2" priority="59" rank="10"/>
    <cfRule type="top10" dxfId="1" priority="60" rank="1"/>
  </conditionalFormatting>
  <conditionalFormatting sqref="J10:N15">
    <cfRule type="top10" dxfId="0" priority="1" bottom="1" rank="10"/>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1728F-A3B9-406D-9B5C-0CD5E3A651F3}">
  <sheetPr>
    <tabColor theme="5"/>
  </sheetPr>
  <dimension ref="A1:I22"/>
  <sheetViews>
    <sheetView showGridLines="0" workbookViewId="0">
      <selection activeCell="D29" sqref="D29"/>
    </sheetView>
  </sheetViews>
  <sheetFormatPr defaultColWidth="8.85546875" defaultRowHeight="15" x14ac:dyDescent="0.25"/>
  <cols>
    <col min="1" max="1" width="28" customWidth="1"/>
    <col min="2" max="2" width="28.42578125" customWidth="1"/>
    <col min="3" max="3" width="22.28515625" customWidth="1"/>
    <col min="5" max="5" width="26" customWidth="1"/>
    <col min="6" max="6" width="21" customWidth="1"/>
    <col min="7" max="7" width="16.42578125" customWidth="1"/>
    <col min="8" max="8" width="17.85546875" customWidth="1"/>
    <col min="9" max="9" width="34" customWidth="1"/>
  </cols>
  <sheetData>
    <row r="1" spans="1:9" ht="24" x14ac:dyDescent="0.4">
      <c r="A1" s="47" t="s">
        <v>390</v>
      </c>
    </row>
    <row r="3" spans="1:9" x14ac:dyDescent="0.25">
      <c r="A3" s="26" t="s">
        <v>391</v>
      </c>
      <c r="B3" s="28"/>
    </row>
    <row r="4" spans="1:9" x14ac:dyDescent="0.25">
      <c r="A4" s="19" t="s">
        <v>392</v>
      </c>
      <c r="B4" s="17">
        <v>0.72127239287537059</v>
      </c>
    </row>
    <row r="5" spans="1:9" x14ac:dyDescent="0.25">
      <c r="A5" s="38" t="s">
        <v>393</v>
      </c>
      <c r="B5" s="39">
        <v>0.520233864724163</v>
      </c>
    </row>
    <row r="6" spans="1:9" x14ac:dyDescent="0.25">
      <c r="A6" s="19" t="s">
        <v>394</v>
      </c>
      <c r="B6" s="17">
        <v>0.50786875814488885</v>
      </c>
    </row>
    <row r="7" spans="1:9" x14ac:dyDescent="0.25">
      <c r="A7" s="19" t="s">
        <v>395</v>
      </c>
      <c r="B7" s="17">
        <v>4690.2991807760991</v>
      </c>
    </row>
    <row r="8" spans="1:9" x14ac:dyDescent="0.25">
      <c r="A8" s="20" t="s">
        <v>396</v>
      </c>
      <c r="B8" s="22">
        <v>200</v>
      </c>
    </row>
    <row r="10" spans="1:9" x14ac:dyDescent="0.25">
      <c r="A10" t="s">
        <v>397</v>
      </c>
    </row>
    <row r="11" spans="1:9" x14ac:dyDescent="0.25">
      <c r="A11" s="24"/>
      <c r="B11" s="23" t="s">
        <v>398</v>
      </c>
      <c r="C11" s="23" t="s">
        <v>399</v>
      </c>
      <c r="D11" s="23" t="s">
        <v>400</v>
      </c>
      <c r="E11" s="23" t="s">
        <v>401</v>
      </c>
      <c r="F11" s="25" t="s">
        <v>402</v>
      </c>
    </row>
    <row r="12" spans="1:9" x14ac:dyDescent="0.25">
      <c r="A12" s="19" t="s">
        <v>403</v>
      </c>
      <c r="B12" s="16">
        <v>5</v>
      </c>
      <c r="C12" s="16">
        <v>4627770907.3933449</v>
      </c>
      <c r="D12" s="16">
        <v>925554181.47866893</v>
      </c>
      <c r="E12" s="16">
        <v>42.072736000202077</v>
      </c>
      <c r="F12" s="17">
        <v>3.1999463269687033E-29</v>
      </c>
    </row>
    <row r="13" spans="1:9" x14ac:dyDescent="0.25">
      <c r="A13" s="19" t="s">
        <v>404</v>
      </c>
      <c r="B13" s="16">
        <v>194</v>
      </c>
      <c r="C13" s="16">
        <v>4267787842.6066551</v>
      </c>
      <c r="D13" s="16">
        <v>21998906.405188944</v>
      </c>
      <c r="E13" s="16"/>
      <c r="F13" s="17"/>
    </row>
    <row r="14" spans="1:9" x14ac:dyDescent="0.25">
      <c r="A14" s="20" t="s">
        <v>405</v>
      </c>
      <c r="B14" s="21">
        <v>199</v>
      </c>
      <c r="C14" s="21">
        <v>8895558750</v>
      </c>
      <c r="D14" s="21"/>
      <c r="E14" s="21"/>
      <c r="F14" s="22"/>
    </row>
    <row r="16" spans="1:9" x14ac:dyDescent="0.25">
      <c r="A16" s="24"/>
      <c r="B16" s="23" t="s">
        <v>406</v>
      </c>
      <c r="C16" s="23" t="s">
        <v>395</v>
      </c>
      <c r="D16" s="23" t="s">
        <v>407</v>
      </c>
      <c r="E16" s="23" t="s">
        <v>408</v>
      </c>
      <c r="F16" s="23" t="s">
        <v>409</v>
      </c>
      <c r="G16" s="23" t="s">
        <v>410</v>
      </c>
      <c r="H16" s="23" t="s">
        <v>411</v>
      </c>
      <c r="I16" s="25" t="s">
        <v>412</v>
      </c>
    </row>
    <row r="17" spans="1:9" x14ac:dyDescent="0.25">
      <c r="A17" s="19" t="s">
        <v>413</v>
      </c>
      <c r="B17" s="40">
        <v>15455.878843450351</v>
      </c>
      <c r="C17" s="16">
        <v>1278.2976272325614</v>
      </c>
      <c r="D17" s="16">
        <v>12.09098610071851</v>
      </c>
      <c r="E17" s="42">
        <v>1.8946296686194737E-25</v>
      </c>
      <c r="F17" s="16">
        <v>12934.733936282788</v>
      </c>
      <c r="G17" s="16">
        <v>17977.023750617915</v>
      </c>
      <c r="H17" s="16">
        <v>12934.733936282788</v>
      </c>
      <c r="I17" s="17">
        <v>17977.023750617915</v>
      </c>
    </row>
    <row r="18" spans="1:9" x14ac:dyDescent="0.25">
      <c r="A18" s="19" t="s">
        <v>414</v>
      </c>
      <c r="B18" s="40">
        <v>127.74584405396303</v>
      </c>
      <c r="C18" s="16">
        <v>16.478402498180738</v>
      </c>
      <c r="D18" s="16">
        <v>7.7523196843909181</v>
      </c>
      <c r="E18" s="42">
        <v>4.9572051437621378E-13</v>
      </c>
      <c r="F18" s="16">
        <v>95.246025817980779</v>
      </c>
      <c r="G18" s="16">
        <v>160.24566228994527</v>
      </c>
      <c r="H18" s="16">
        <v>95.246025817980779</v>
      </c>
      <c r="I18" s="17">
        <v>160.24566228994527</v>
      </c>
    </row>
    <row r="19" spans="1:9" x14ac:dyDescent="0.25">
      <c r="A19" s="19" t="s">
        <v>17</v>
      </c>
      <c r="B19" s="40">
        <v>-1852.4695899709807</v>
      </c>
      <c r="C19" s="16">
        <v>1048.7988656181215</v>
      </c>
      <c r="D19" s="16">
        <v>-1.7662772631616137</v>
      </c>
      <c r="E19" s="44">
        <v>7.8922077469232854E-2</v>
      </c>
      <c r="F19" s="16">
        <v>-3920.9815408385775</v>
      </c>
      <c r="G19" s="16">
        <v>216.04236089661595</v>
      </c>
      <c r="H19" s="16">
        <v>-3920.9815408385775</v>
      </c>
      <c r="I19" s="17">
        <v>216.04236089661595</v>
      </c>
    </row>
    <row r="20" spans="1:9" x14ac:dyDescent="0.25">
      <c r="A20" s="19" t="s">
        <v>18</v>
      </c>
      <c r="B20" s="40">
        <v>8650.6302622215135</v>
      </c>
      <c r="C20" s="16">
        <v>1048.9510049177261</v>
      </c>
      <c r="D20" s="16">
        <v>8.2469345295112433</v>
      </c>
      <c r="E20" s="42">
        <v>2.4202726440483536E-14</v>
      </c>
      <c r="F20" s="16">
        <v>6581.8182519528764</v>
      </c>
      <c r="G20" s="16">
        <v>10719.442272490151</v>
      </c>
      <c r="H20" s="16">
        <v>6581.8182519528764</v>
      </c>
      <c r="I20" s="17">
        <v>10719.442272490151</v>
      </c>
    </row>
    <row r="21" spans="1:9" x14ac:dyDescent="0.25">
      <c r="A21" s="19" t="s">
        <v>19</v>
      </c>
      <c r="B21" s="40">
        <v>-212.72467655708573</v>
      </c>
      <c r="C21" s="16">
        <v>1050.6874394708648</v>
      </c>
      <c r="D21" s="16">
        <v>-0.20246237707401898</v>
      </c>
      <c r="E21" s="44">
        <v>0.8397674353950878</v>
      </c>
      <c r="F21" s="16">
        <v>-2284.9614003173315</v>
      </c>
      <c r="G21" s="16">
        <v>1859.5120472031599</v>
      </c>
      <c r="H21" s="16">
        <v>-2284.9614003173315</v>
      </c>
      <c r="I21" s="17">
        <v>1859.5120472031599</v>
      </c>
    </row>
    <row r="22" spans="1:9" x14ac:dyDescent="0.25">
      <c r="A22" s="20" t="s">
        <v>20</v>
      </c>
      <c r="B22" s="41">
        <v>-3602.0513038084159</v>
      </c>
      <c r="C22" s="21">
        <v>1050.9013851181974</v>
      </c>
      <c r="D22" s="21">
        <v>-3.4275826017712259</v>
      </c>
      <c r="E22" s="43">
        <v>7.4354451096028196E-4</v>
      </c>
      <c r="F22" s="21">
        <v>-5674.7099856226323</v>
      </c>
      <c r="G22" s="21">
        <v>-1529.3926219941991</v>
      </c>
      <c r="H22" s="21">
        <v>-5674.7099856226323</v>
      </c>
      <c r="I22" s="22">
        <v>-1529.3926219941991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A4F758-8D57-478E-A9A6-6692CEC57F17}">
  <sheetPr>
    <tabColor theme="5"/>
  </sheetPr>
  <dimension ref="A1:I30"/>
  <sheetViews>
    <sheetView showGridLines="0" workbookViewId="0">
      <selection activeCell="D24" sqref="D24"/>
    </sheetView>
  </sheetViews>
  <sheetFormatPr defaultColWidth="8.85546875" defaultRowHeight="15" x14ac:dyDescent="0.25"/>
  <cols>
    <col min="1" max="1" width="26" customWidth="1"/>
    <col min="2" max="2" width="28.42578125" customWidth="1"/>
    <col min="3" max="3" width="26.85546875" customWidth="1"/>
    <col min="4" max="4" width="12.7109375" bestFit="1" customWidth="1"/>
    <col min="5" max="5" width="29.7109375" customWidth="1"/>
    <col min="6" max="6" width="22.85546875" customWidth="1"/>
    <col min="7" max="7" width="25.42578125" customWidth="1"/>
    <col min="8" max="8" width="19.7109375" customWidth="1"/>
    <col min="9" max="9" width="19.42578125" customWidth="1"/>
  </cols>
  <sheetData>
    <row r="1" spans="1:9" ht="24" x14ac:dyDescent="0.4">
      <c r="A1" s="47" t="s">
        <v>415</v>
      </c>
    </row>
    <row r="3" spans="1:9" x14ac:dyDescent="0.25">
      <c r="A3" s="26" t="s">
        <v>391</v>
      </c>
      <c r="B3" s="27"/>
    </row>
    <row r="4" spans="1:9" x14ac:dyDescent="0.25">
      <c r="A4" s="19" t="s">
        <v>392</v>
      </c>
      <c r="B4" s="17">
        <v>0.70655619444370332</v>
      </c>
    </row>
    <row r="5" spans="1:9" x14ac:dyDescent="0.25">
      <c r="A5" s="19" t="s">
        <v>393</v>
      </c>
      <c r="B5" s="39">
        <v>0.49922165590676826</v>
      </c>
    </row>
    <row r="6" spans="1:9" x14ac:dyDescent="0.25">
      <c r="A6" s="19" t="s">
        <v>394</v>
      </c>
      <c r="B6" s="17">
        <v>0.48631499755384994</v>
      </c>
    </row>
    <row r="7" spans="1:9" x14ac:dyDescent="0.25">
      <c r="A7" s="19" t="s">
        <v>395</v>
      </c>
      <c r="B7" s="17">
        <v>6966.7830304125582</v>
      </c>
    </row>
    <row r="8" spans="1:9" x14ac:dyDescent="0.25">
      <c r="A8" s="20" t="s">
        <v>396</v>
      </c>
      <c r="B8" s="22">
        <v>200</v>
      </c>
    </row>
    <row r="10" spans="1:9" x14ac:dyDescent="0.25">
      <c r="A10" t="s">
        <v>397</v>
      </c>
    </row>
    <row r="11" spans="1:9" x14ac:dyDescent="0.25">
      <c r="A11" s="24"/>
      <c r="B11" s="23" t="s">
        <v>398</v>
      </c>
      <c r="C11" s="23" t="s">
        <v>399</v>
      </c>
      <c r="D11" s="23" t="s">
        <v>400</v>
      </c>
      <c r="E11" s="23" t="s">
        <v>401</v>
      </c>
      <c r="F11" s="25" t="s">
        <v>402</v>
      </c>
    </row>
    <row r="12" spans="1:9" x14ac:dyDescent="0.25">
      <c r="A12" s="19" t="s">
        <v>403</v>
      </c>
      <c r="B12" s="16">
        <v>5</v>
      </c>
      <c r="C12" s="16">
        <v>9386726786.1881886</v>
      </c>
      <c r="D12" s="16">
        <v>1877345357.2376378</v>
      </c>
      <c r="E12" s="16">
        <v>38.679388750837163</v>
      </c>
      <c r="F12" s="17">
        <v>1.9256046742720174E-27</v>
      </c>
    </row>
    <row r="13" spans="1:9" x14ac:dyDescent="0.25">
      <c r="A13" s="19" t="s">
        <v>404</v>
      </c>
      <c r="B13" s="16">
        <v>194</v>
      </c>
      <c r="C13" s="16">
        <v>9415996763.8118114</v>
      </c>
      <c r="D13" s="16">
        <v>48536065.792844392</v>
      </c>
      <c r="E13" s="16"/>
      <c r="F13" s="17"/>
    </row>
    <row r="14" spans="1:9" x14ac:dyDescent="0.25">
      <c r="A14" s="20" t="s">
        <v>405</v>
      </c>
      <c r="B14" s="21">
        <v>199</v>
      </c>
      <c r="C14" s="21">
        <v>18802723550</v>
      </c>
      <c r="D14" s="21"/>
      <c r="E14" s="21"/>
      <c r="F14" s="22"/>
    </row>
    <row r="16" spans="1:9" x14ac:dyDescent="0.25">
      <c r="A16" s="24"/>
      <c r="B16" s="23" t="s">
        <v>406</v>
      </c>
      <c r="C16" s="23" t="s">
        <v>395</v>
      </c>
      <c r="D16" s="23" t="s">
        <v>407</v>
      </c>
      <c r="E16" s="23" t="s">
        <v>408</v>
      </c>
      <c r="F16" s="23" t="s">
        <v>409</v>
      </c>
      <c r="G16" s="23" t="s">
        <v>410</v>
      </c>
      <c r="H16" s="23" t="s">
        <v>411</v>
      </c>
      <c r="I16" s="25" t="s">
        <v>412</v>
      </c>
    </row>
    <row r="17" spans="1:9" x14ac:dyDescent="0.25">
      <c r="A17" s="19" t="s">
        <v>413</v>
      </c>
      <c r="B17" s="40">
        <v>17007.690801132994</v>
      </c>
      <c r="C17" s="16">
        <v>1898.7322287928857</v>
      </c>
      <c r="D17" s="16">
        <v>8.9573930137297939</v>
      </c>
      <c r="E17" s="42">
        <v>2.7417078623966398E-16</v>
      </c>
      <c r="F17" s="16">
        <v>13262.882873217468</v>
      </c>
      <c r="G17" s="16">
        <v>20752.498729048519</v>
      </c>
      <c r="H17" s="16">
        <v>13262.882873217468</v>
      </c>
      <c r="I17" s="17">
        <v>20752.498729048519</v>
      </c>
    </row>
    <row r="18" spans="1:9" x14ac:dyDescent="0.25">
      <c r="A18" s="19" t="s">
        <v>414</v>
      </c>
      <c r="B18" s="40">
        <v>205.97941281739332</v>
      </c>
      <c r="C18" s="16">
        <v>24.476360775270926</v>
      </c>
      <c r="D18" s="16">
        <v>8.4154427493771635</v>
      </c>
      <c r="E18" s="42">
        <v>8.483946847286645E-15</v>
      </c>
      <c r="F18" s="16">
        <v>157.70548114455954</v>
      </c>
      <c r="G18" s="16">
        <v>254.25334449022711</v>
      </c>
      <c r="H18" s="16">
        <v>157.70548114455954</v>
      </c>
      <c r="I18" s="17">
        <v>254.25334449022711</v>
      </c>
    </row>
    <row r="19" spans="1:9" x14ac:dyDescent="0.25">
      <c r="A19" s="19" t="s">
        <v>17</v>
      </c>
      <c r="B19" s="40">
        <v>-4092.3922569818528</v>
      </c>
      <c r="C19" s="16">
        <v>1557.8439365343913</v>
      </c>
      <c r="D19" s="16">
        <v>-2.626959068881999</v>
      </c>
      <c r="E19" s="42">
        <v>9.3035513333796175E-3</v>
      </c>
      <c r="F19" s="16">
        <v>-7164.8772738385796</v>
      </c>
      <c r="G19" s="16">
        <v>-1019.907240125126</v>
      </c>
      <c r="H19" s="16">
        <v>-7164.8772738385796</v>
      </c>
      <c r="I19" s="17">
        <v>-1019.907240125126</v>
      </c>
    </row>
    <row r="20" spans="1:9" x14ac:dyDescent="0.25">
      <c r="A20" s="19" t="s">
        <v>18</v>
      </c>
      <c r="B20" s="40">
        <v>9244.8165306118317</v>
      </c>
      <c r="C20" s="16">
        <v>1558.0699181722132</v>
      </c>
      <c r="D20" s="16">
        <v>5.9335055653067323</v>
      </c>
      <c r="E20" s="42">
        <v>1.341468623402544E-8</v>
      </c>
      <c r="F20" s="16">
        <v>6171.8858175078694</v>
      </c>
      <c r="G20" s="16">
        <v>12317.747243715794</v>
      </c>
      <c r="H20" s="16">
        <v>6171.8858175078694</v>
      </c>
      <c r="I20" s="17">
        <v>12317.747243715794</v>
      </c>
    </row>
    <row r="21" spans="1:9" x14ac:dyDescent="0.25">
      <c r="A21" s="19" t="s">
        <v>19</v>
      </c>
      <c r="B21" s="40">
        <v>-2457.9459966867316</v>
      </c>
      <c r="C21" s="16">
        <v>1560.6491486886396</v>
      </c>
      <c r="D21" s="16">
        <v>-1.5749510380036795</v>
      </c>
      <c r="E21" s="44">
        <v>0.11689708999836529</v>
      </c>
      <c r="F21" s="16">
        <v>-5535.963642397287</v>
      </c>
      <c r="G21" s="16">
        <v>620.07164902382374</v>
      </c>
      <c r="H21" s="16">
        <v>-5535.963642397287</v>
      </c>
      <c r="I21" s="17">
        <v>620.07164902382374</v>
      </c>
    </row>
    <row r="22" spans="1:9" x14ac:dyDescent="0.25">
      <c r="A22" s="20" t="s">
        <v>20</v>
      </c>
      <c r="B22" s="41">
        <v>-7941.2016733783867</v>
      </c>
      <c r="C22" s="21">
        <v>1560.966935006275</v>
      </c>
      <c r="D22" s="21">
        <v>-5.0873605938017281</v>
      </c>
      <c r="E22" s="43">
        <v>8.5373749810121773E-7</v>
      </c>
      <c r="F22" s="21">
        <v>-11019.846078725514</v>
      </c>
      <c r="G22" s="21">
        <v>-4862.5572680312598</v>
      </c>
      <c r="H22" s="21">
        <v>-11019.846078725514</v>
      </c>
      <c r="I22" s="22">
        <v>-4862.5572680312598</v>
      </c>
    </row>
    <row r="28" spans="1:9" x14ac:dyDescent="0.25">
      <c r="B28" s="13"/>
      <c r="C28" s="13"/>
    </row>
    <row r="29" spans="1:9" x14ac:dyDescent="0.25">
      <c r="B29" s="13"/>
      <c r="C29" s="13"/>
    </row>
    <row r="30" spans="1:9" x14ac:dyDescent="0.25">
      <c r="B30" s="13"/>
      <c r="C30" s="13"/>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73AE1-3322-453F-B5F1-D1FB4444C6D0}">
  <sheetPr>
    <tabColor theme="5"/>
  </sheetPr>
  <dimension ref="A1:I22"/>
  <sheetViews>
    <sheetView showGridLines="0" workbookViewId="0">
      <selection activeCell="A23" sqref="A23"/>
    </sheetView>
  </sheetViews>
  <sheetFormatPr defaultColWidth="8.85546875" defaultRowHeight="15" x14ac:dyDescent="0.25"/>
  <cols>
    <col min="1" max="1" width="25.140625" customWidth="1"/>
    <col min="2" max="2" width="28.42578125" customWidth="1"/>
    <col min="3" max="3" width="25.7109375" customWidth="1"/>
    <col min="4" max="4" width="12.7109375" bestFit="1" customWidth="1"/>
    <col min="5" max="5" width="31" customWidth="1"/>
    <col min="6" max="9" width="24.85546875" customWidth="1"/>
  </cols>
  <sheetData>
    <row r="1" spans="1:9" ht="24" x14ac:dyDescent="0.4">
      <c r="A1" s="47" t="s">
        <v>416</v>
      </c>
    </row>
    <row r="3" spans="1:9" x14ac:dyDescent="0.25">
      <c r="A3" s="26" t="s">
        <v>391</v>
      </c>
      <c r="B3" s="27"/>
    </row>
    <row r="4" spans="1:9" ht="18" customHeight="1" x14ac:dyDescent="0.25">
      <c r="A4" s="19" t="s">
        <v>392</v>
      </c>
      <c r="B4" s="17">
        <v>0.69462298650323873</v>
      </c>
    </row>
    <row r="5" spans="1:9" x14ac:dyDescent="0.25">
      <c r="A5" s="19" t="s">
        <v>393</v>
      </c>
      <c r="B5" s="39">
        <v>0.48250109337867864</v>
      </c>
    </row>
    <row r="6" spans="1:9" x14ac:dyDescent="0.25">
      <c r="A6" s="19" t="s">
        <v>394</v>
      </c>
      <c r="B6" s="17">
        <v>0.46916349269256213</v>
      </c>
    </row>
    <row r="7" spans="1:9" x14ac:dyDescent="0.25">
      <c r="A7" s="19" t="s">
        <v>395</v>
      </c>
      <c r="B7" s="17">
        <v>9549.4637236988983</v>
      </c>
    </row>
    <row r="8" spans="1:9" x14ac:dyDescent="0.25">
      <c r="A8" s="20" t="s">
        <v>396</v>
      </c>
      <c r="B8" s="22">
        <v>200</v>
      </c>
    </row>
    <row r="10" spans="1:9" x14ac:dyDescent="0.25">
      <c r="A10" t="s">
        <v>397</v>
      </c>
    </row>
    <row r="11" spans="1:9" x14ac:dyDescent="0.25">
      <c r="A11" s="24"/>
      <c r="B11" s="23" t="s">
        <v>398</v>
      </c>
      <c r="C11" s="23" t="s">
        <v>399</v>
      </c>
      <c r="D11" s="23" t="s">
        <v>400</v>
      </c>
      <c r="E11" s="23" t="s">
        <v>401</v>
      </c>
      <c r="F11" s="25" t="s">
        <v>402</v>
      </c>
    </row>
    <row r="12" spans="1:9" x14ac:dyDescent="0.25">
      <c r="A12" s="19" t="s">
        <v>403</v>
      </c>
      <c r="B12" s="16">
        <v>5</v>
      </c>
      <c r="C12" s="16">
        <v>16494857262.4132</v>
      </c>
      <c r="D12" s="16">
        <v>3298971452.4826403</v>
      </c>
      <c r="E12" s="16">
        <v>36.176003820606745</v>
      </c>
      <c r="F12" s="17">
        <v>4.4302818155133357E-26</v>
      </c>
    </row>
    <row r="13" spans="1:9" x14ac:dyDescent="0.25">
      <c r="A13" s="19" t="s">
        <v>404</v>
      </c>
      <c r="B13" s="16">
        <v>194</v>
      </c>
      <c r="C13" s="16">
        <v>17691297937.5868</v>
      </c>
      <c r="D13" s="16">
        <v>91192257.410241231</v>
      </c>
      <c r="E13" s="16"/>
      <c r="F13" s="17"/>
    </row>
    <row r="14" spans="1:9" x14ac:dyDescent="0.25">
      <c r="A14" s="20" t="s">
        <v>405</v>
      </c>
      <c r="B14" s="21">
        <v>199</v>
      </c>
      <c r="C14" s="21">
        <v>34186155200</v>
      </c>
      <c r="D14" s="21"/>
      <c r="E14" s="21"/>
      <c r="F14" s="22"/>
    </row>
    <row r="16" spans="1:9" x14ac:dyDescent="0.25">
      <c r="A16" s="23"/>
      <c r="B16" s="23" t="s">
        <v>406</v>
      </c>
      <c r="C16" s="23" t="s">
        <v>395</v>
      </c>
      <c r="D16" s="23" t="s">
        <v>407</v>
      </c>
      <c r="E16" s="23" t="s">
        <v>408</v>
      </c>
      <c r="F16" s="23" t="s">
        <v>409</v>
      </c>
      <c r="G16" s="23" t="s">
        <v>410</v>
      </c>
      <c r="H16" s="23" t="s">
        <v>411</v>
      </c>
      <c r="I16" s="23" t="s">
        <v>412</v>
      </c>
    </row>
    <row r="17" spans="1:9" x14ac:dyDescent="0.25">
      <c r="A17" s="18" t="s">
        <v>413</v>
      </c>
      <c r="B17" s="45">
        <v>18969.694153087527</v>
      </c>
      <c r="C17" s="14">
        <v>2602.6179458615766</v>
      </c>
      <c r="D17" s="14">
        <v>7.2886972070761447</v>
      </c>
      <c r="E17" s="46">
        <v>7.715614279077486E-12</v>
      </c>
      <c r="F17" s="14">
        <v>13836.635278749125</v>
      </c>
      <c r="G17" s="14">
        <v>24102.753027425926</v>
      </c>
      <c r="H17" s="14">
        <v>13836.635278749125</v>
      </c>
      <c r="I17" s="15">
        <v>24102.753027425926</v>
      </c>
    </row>
    <row r="18" spans="1:9" x14ac:dyDescent="0.25">
      <c r="A18" s="19" t="s">
        <v>414</v>
      </c>
      <c r="B18" s="40">
        <v>288.56225127660781</v>
      </c>
      <c r="C18" s="16">
        <v>33.550078751020756</v>
      </c>
      <c r="D18" s="16">
        <v>8.6009411011539978</v>
      </c>
      <c r="E18" s="42">
        <v>2.6472042092752709E-15</v>
      </c>
      <c r="F18" s="16">
        <v>222.39252024039573</v>
      </c>
      <c r="G18" s="16">
        <v>354.73198231281992</v>
      </c>
      <c r="H18" s="16">
        <v>222.39252024039573</v>
      </c>
      <c r="I18" s="17">
        <v>354.73198231281992</v>
      </c>
    </row>
    <row r="19" spans="1:9" x14ac:dyDescent="0.25">
      <c r="A19" s="19" t="s">
        <v>17</v>
      </c>
      <c r="B19" s="40">
        <v>-7373.2818064249595</v>
      </c>
      <c r="C19" s="16">
        <v>2135.3577532381541</v>
      </c>
      <c r="D19" s="16">
        <v>-3.4529491815803595</v>
      </c>
      <c r="E19" s="42">
        <v>6.8070797302740259E-4</v>
      </c>
      <c r="F19" s="16">
        <v>-11584.77857358411</v>
      </c>
      <c r="G19" s="16">
        <v>-3161.7850392658102</v>
      </c>
      <c r="H19" s="16">
        <v>-11584.77857358411</v>
      </c>
      <c r="I19" s="17">
        <v>-3161.7850392658102</v>
      </c>
    </row>
    <row r="20" spans="1:9" x14ac:dyDescent="0.25">
      <c r="A20" s="19" t="s">
        <v>18</v>
      </c>
      <c r="B20" s="40">
        <v>8976.46096645535</v>
      </c>
      <c r="C20" s="16">
        <v>2135.6675093254585</v>
      </c>
      <c r="D20" s="16">
        <v>4.2031172583088683</v>
      </c>
      <c r="E20" s="42">
        <v>4.0148688299833737E-5</v>
      </c>
      <c r="F20" s="16">
        <v>4764.3532774221903</v>
      </c>
      <c r="G20" s="16">
        <v>13188.568655488511</v>
      </c>
      <c r="H20" s="16">
        <v>4764.3532774221903</v>
      </c>
      <c r="I20" s="17">
        <v>13188.568655488511</v>
      </c>
    </row>
    <row r="21" spans="1:9" x14ac:dyDescent="0.25">
      <c r="A21" s="19" t="s">
        <v>19</v>
      </c>
      <c r="B21" s="40">
        <v>-5929.8576392739642</v>
      </c>
      <c r="C21" s="16">
        <v>2139.2028954777406</v>
      </c>
      <c r="D21" s="16">
        <v>-2.7719940225443973</v>
      </c>
      <c r="E21" s="42">
        <v>6.1141563513424308E-3</v>
      </c>
      <c r="F21" s="16">
        <v>-10148.93805563041</v>
      </c>
      <c r="G21" s="16">
        <v>-1710.777222917518</v>
      </c>
      <c r="H21" s="16">
        <v>-10148.93805563041</v>
      </c>
      <c r="I21" s="17">
        <v>-1710.777222917518</v>
      </c>
    </row>
    <row r="22" spans="1:9" x14ac:dyDescent="0.25">
      <c r="A22" s="20" t="s">
        <v>20</v>
      </c>
      <c r="B22" s="41">
        <v>-12870.45571204205</v>
      </c>
      <c r="C22" s="21">
        <v>2139.6384894813</v>
      </c>
      <c r="D22" s="21">
        <v>-6.0152477978474579</v>
      </c>
      <c r="E22" s="43">
        <v>8.7845770858645088E-9</v>
      </c>
      <c r="F22" s="21">
        <v>-17090.395236309105</v>
      </c>
      <c r="G22" s="21">
        <v>-8650.5161877749961</v>
      </c>
      <c r="H22" s="21">
        <v>-17090.395236309105</v>
      </c>
      <c r="I22" s="22">
        <v>-8650.5161877749961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FCD8E-D818-47C6-B2D9-9AFFE694A0C4}">
  <dimension ref="A2:Z100"/>
  <sheetViews>
    <sheetView showGridLines="0" zoomScale="68" zoomScaleNormal="68" workbookViewId="0">
      <selection activeCell="K64" sqref="K64"/>
    </sheetView>
  </sheetViews>
  <sheetFormatPr defaultColWidth="8.85546875" defaultRowHeight="15" x14ac:dyDescent="0.25"/>
  <cols>
    <col min="1" max="1" width="16.85546875" customWidth="1"/>
    <col min="2" max="2" width="24.140625" bestFit="1" customWidth="1"/>
    <col min="3" max="3" width="25" customWidth="1"/>
    <col min="4" max="4" width="24.7109375" customWidth="1"/>
    <col min="5" max="5" width="13.28515625" bestFit="1" customWidth="1"/>
    <col min="6" max="6" width="24" customWidth="1"/>
    <col min="7" max="7" width="30.42578125" customWidth="1"/>
    <col min="9" max="9" width="11.7109375" customWidth="1"/>
    <col min="10" max="10" width="28" customWidth="1"/>
    <col min="11" max="11" width="25.85546875" customWidth="1"/>
    <col min="12" max="12" width="14.42578125" customWidth="1"/>
    <col min="15" max="15" width="27.85546875" customWidth="1"/>
    <col min="16" max="16" width="23" customWidth="1"/>
    <col min="18" max="18" width="16" customWidth="1"/>
    <col min="19" max="20" width="19.42578125" customWidth="1"/>
    <col min="21" max="21" width="30.42578125" customWidth="1"/>
    <col min="23" max="23" width="18.42578125" customWidth="1"/>
    <col min="24" max="24" width="9" hidden="1" customWidth="1"/>
    <col min="25" max="25" width="35.7109375" customWidth="1"/>
    <col min="26" max="26" width="27.28515625" bestFit="1" customWidth="1"/>
    <col min="27" max="27" width="31.42578125" bestFit="1" customWidth="1"/>
  </cols>
  <sheetData>
    <row r="2" spans="2:26" x14ac:dyDescent="0.25">
      <c r="B2" s="11" t="s">
        <v>6</v>
      </c>
      <c r="C2" t="s">
        <v>417</v>
      </c>
      <c r="E2" t="s">
        <v>418</v>
      </c>
      <c r="F2" t="s">
        <v>6</v>
      </c>
      <c r="G2" t="s">
        <v>417</v>
      </c>
      <c r="J2" t="s">
        <v>419</v>
      </c>
      <c r="K2" t="s">
        <v>6</v>
      </c>
      <c r="L2" t="s">
        <v>418</v>
      </c>
      <c r="M2" t="s">
        <v>420</v>
      </c>
      <c r="P2" t="s">
        <v>421</v>
      </c>
      <c r="Q2" t="s">
        <v>34</v>
      </c>
      <c r="R2" t="s">
        <v>44</v>
      </c>
      <c r="S2" t="s">
        <v>3</v>
      </c>
      <c r="T2" t="s">
        <v>422</v>
      </c>
      <c r="U2" t="s">
        <v>423</v>
      </c>
      <c r="Y2" s="11" t="s">
        <v>424</v>
      </c>
      <c r="Z2" t="s">
        <v>425</v>
      </c>
    </row>
    <row r="3" spans="2:26" x14ac:dyDescent="0.25">
      <c r="B3" t="s">
        <v>49</v>
      </c>
      <c r="C3">
        <v>1.4390260831007284</v>
      </c>
      <c r="E3" t="s">
        <v>385</v>
      </c>
      <c r="F3" t="s">
        <v>426</v>
      </c>
      <c r="G3">
        <v>1.4390260831007284</v>
      </c>
      <c r="J3" t="e" vm="1">
        <v>#VALUE!</v>
      </c>
      <c r="K3" t="e" vm="2">
        <v>#VALUE!</v>
      </c>
      <c r="L3" t="s">
        <v>385</v>
      </c>
      <c r="M3">
        <v>1.4390260831007284</v>
      </c>
      <c r="P3" s="23">
        <v>1</v>
      </c>
      <c r="Q3" s="16">
        <v>15455.878843450351</v>
      </c>
      <c r="R3" s="16">
        <v>-1852.4695899709807</v>
      </c>
      <c r="S3" s="16">
        <v>8650.6302622215135</v>
      </c>
      <c r="T3" s="16">
        <v>-212.72467655708573</v>
      </c>
      <c r="U3" s="21">
        <v>-3602.0513038084159</v>
      </c>
      <c r="Y3" s="33" t="s">
        <v>294</v>
      </c>
      <c r="Z3">
        <v>80.330551989730452</v>
      </c>
    </row>
    <row r="4" spans="2:26" x14ac:dyDescent="0.25">
      <c r="B4" t="s">
        <v>35</v>
      </c>
      <c r="C4">
        <v>1.382112829209744</v>
      </c>
      <c r="E4" t="s">
        <v>385</v>
      </c>
      <c r="F4" t="s">
        <v>75</v>
      </c>
      <c r="G4">
        <v>1.382112829209744</v>
      </c>
      <c r="J4" t="e" vm="3">
        <v>#VALUE!</v>
      </c>
      <c r="K4" t="e" vm="2">
        <v>#VALUE!</v>
      </c>
      <c r="L4" t="s">
        <v>385</v>
      </c>
      <c r="M4">
        <v>1.4390260831007284</v>
      </c>
      <c r="P4" s="23">
        <v>3</v>
      </c>
      <c r="Q4" s="16">
        <v>17007.690801132994</v>
      </c>
      <c r="R4" s="16">
        <v>-4092.3922569818528</v>
      </c>
      <c r="S4" s="16">
        <v>9244.8165306118317</v>
      </c>
      <c r="T4" s="16">
        <v>-2457.9459966867316</v>
      </c>
      <c r="U4" s="21">
        <v>-7941.2016733783867</v>
      </c>
      <c r="Y4" s="34" t="s">
        <v>72</v>
      </c>
      <c r="Z4">
        <v>73.928571428571402</v>
      </c>
    </row>
    <row r="5" spans="2:26" x14ac:dyDescent="0.25">
      <c r="B5" t="s">
        <v>61</v>
      </c>
      <c r="C5">
        <v>1.2407626970046184</v>
      </c>
      <c r="E5" t="s">
        <v>385</v>
      </c>
      <c r="F5" t="s">
        <v>427</v>
      </c>
      <c r="G5">
        <v>1.2407626970046184</v>
      </c>
      <c r="J5" t="e" vm="4">
        <v>#VALUE!</v>
      </c>
      <c r="K5" t="e" vm="2">
        <v>#VALUE!</v>
      </c>
      <c r="L5" t="s">
        <v>385</v>
      </c>
      <c r="M5">
        <v>1.4390260831007284</v>
      </c>
      <c r="P5" s="23">
        <v>5</v>
      </c>
      <c r="Q5" s="14">
        <v>18969.694153087527</v>
      </c>
      <c r="R5" s="16">
        <v>-7373.2818064249595</v>
      </c>
      <c r="S5" s="16">
        <v>8976.46096645535</v>
      </c>
      <c r="T5" s="16">
        <v>-5929.8576392739642</v>
      </c>
      <c r="U5" s="21">
        <v>-12870.45571204205</v>
      </c>
      <c r="Y5" s="34" t="s">
        <v>36</v>
      </c>
      <c r="Z5">
        <v>87.052631578947341</v>
      </c>
    </row>
    <row r="6" spans="2:26" x14ac:dyDescent="0.25">
      <c r="B6" t="s">
        <v>58</v>
      </c>
      <c r="C6">
        <v>1.2339090575044427</v>
      </c>
      <c r="E6" t="s">
        <v>385</v>
      </c>
      <c r="F6" t="s">
        <v>58</v>
      </c>
      <c r="G6">
        <v>1.2339090575044427</v>
      </c>
      <c r="J6" t="e" vm="5">
        <v>#VALUE!</v>
      </c>
      <c r="K6" t="e" vm="6">
        <v>#VALUE!</v>
      </c>
      <c r="L6" t="s">
        <v>385</v>
      </c>
      <c r="M6">
        <v>1.1515758293712373</v>
      </c>
      <c r="Y6" s="33" t="s">
        <v>3</v>
      </c>
      <c r="Z6">
        <v>86.176900584795263</v>
      </c>
    </row>
    <row r="7" spans="2:26" x14ac:dyDescent="0.25">
      <c r="B7" t="s">
        <v>53</v>
      </c>
      <c r="C7">
        <v>1.1901279337839077</v>
      </c>
      <c r="E7" t="s">
        <v>53</v>
      </c>
      <c r="F7" t="s">
        <v>53</v>
      </c>
      <c r="G7">
        <v>1.1901279337839077</v>
      </c>
      <c r="J7" t="e" vm="7">
        <v>#VALUE!</v>
      </c>
      <c r="K7" t="e" vm="6">
        <v>#VALUE!</v>
      </c>
      <c r="L7" t="s">
        <v>385</v>
      </c>
      <c r="M7">
        <v>1.1515758293712373</v>
      </c>
      <c r="Y7" s="34" t="s">
        <v>72</v>
      </c>
      <c r="Z7">
        <v>78.7222222222222</v>
      </c>
    </row>
    <row r="8" spans="2:26" x14ac:dyDescent="0.25">
      <c r="B8" t="s">
        <v>65</v>
      </c>
      <c r="C8">
        <v>1.1515758293712373</v>
      </c>
      <c r="E8" t="s">
        <v>385</v>
      </c>
      <c r="F8" t="s">
        <v>428</v>
      </c>
      <c r="G8">
        <v>1.1515758293712373</v>
      </c>
      <c r="J8" t="e" vm="8">
        <v>#VALUE!</v>
      </c>
      <c r="K8" t="e" vm="6">
        <v>#VALUE!</v>
      </c>
      <c r="L8" t="s">
        <v>385</v>
      </c>
      <c r="M8">
        <v>1.1515758293712373</v>
      </c>
      <c r="Y8" s="34" t="s">
        <v>36</v>
      </c>
      <c r="Z8">
        <v>93.631578947368382</v>
      </c>
    </row>
    <row r="9" spans="2:26" x14ac:dyDescent="0.25">
      <c r="B9" t="s">
        <v>55</v>
      </c>
      <c r="C9">
        <v>1.1208932851233342</v>
      </c>
      <c r="E9" t="s">
        <v>385</v>
      </c>
      <c r="F9" t="s">
        <v>429</v>
      </c>
      <c r="G9">
        <v>1.1208932851233342</v>
      </c>
      <c r="J9" t="e" vm="9">
        <v>#VALUE!</v>
      </c>
      <c r="K9" t="e" vm="6">
        <v>#VALUE!</v>
      </c>
      <c r="L9" t="s">
        <v>385</v>
      </c>
      <c r="M9">
        <v>1.1515758293712373</v>
      </c>
      <c r="Y9" s="33" t="s">
        <v>336</v>
      </c>
      <c r="Z9">
        <v>70.651282051282024</v>
      </c>
    </row>
    <row r="10" spans="2:26" x14ac:dyDescent="0.25">
      <c r="B10" t="s">
        <v>43</v>
      </c>
      <c r="C10">
        <v>1.1155933357627625</v>
      </c>
      <c r="E10" t="s">
        <v>385</v>
      </c>
      <c r="F10" t="s">
        <v>430</v>
      </c>
      <c r="G10">
        <v>1.1155933357627625</v>
      </c>
      <c r="J10" t="e" vm="10">
        <v>#VALUE!</v>
      </c>
      <c r="K10" t="e" vm="6">
        <v>#VALUE!</v>
      </c>
      <c r="L10" t="s">
        <v>385</v>
      </c>
      <c r="M10">
        <v>1.1515758293712373</v>
      </c>
      <c r="Y10" s="34" t="s">
        <v>72</v>
      </c>
      <c r="Z10">
        <v>64.769230769230745</v>
      </c>
    </row>
    <row r="11" spans="2:26" x14ac:dyDescent="0.25">
      <c r="B11" t="s">
        <v>75</v>
      </c>
      <c r="C11">
        <v>1.079680159239224</v>
      </c>
      <c r="E11" t="s">
        <v>385</v>
      </c>
      <c r="F11" t="s">
        <v>75</v>
      </c>
      <c r="G11">
        <v>1.079680159239224</v>
      </c>
      <c r="J11" t="e" vm="11">
        <v>#VALUE!</v>
      </c>
      <c r="K11" t="e" vm="12">
        <v>#VALUE!</v>
      </c>
      <c r="L11" t="s">
        <v>385</v>
      </c>
      <c r="M11">
        <v>1.1208932851233342</v>
      </c>
      <c r="Y11" s="34" t="s">
        <v>36</v>
      </c>
      <c r="Z11">
        <v>76.533333333333317</v>
      </c>
    </row>
    <row r="12" spans="2:26" x14ac:dyDescent="0.25">
      <c r="B12" t="s">
        <v>63</v>
      </c>
      <c r="C12">
        <v>1.0677679994686613</v>
      </c>
      <c r="E12" t="s">
        <v>63</v>
      </c>
      <c r="F12" t="s">
        <v>63</v>
      </c>
      <c r="G12">
        <v>1.0677679994686613</v>
      </c>
      <c r="J12" t="e" vm="13">
        <v>#VALUE!</v>
      </c>
      <c r="K12" t="e" vm="12">
        <v>#VALUE!</v>
      </c>
      <c r="L12" t="s">
        <v>385</v>
      </c>
      <c r="M12">
        <v>1.12089328512333</v>
      </c>
      <c r="Y12" s="33" t="s">
        <v>34</v>
      </c>
      <c r="Z12">
        <v>82.613003095975316</v>
      </c>
    </row>
    <row r="13" spans="2:26" x14ac:dyDescent="0.25">
      <c r="B13" t="s">
        <v>96</v>
      </c>
      <c r="C13">
        <v>1.0661940385337307</v>
      </c>
      <c r="E13" t="s">
        <v>385</v>
      </c>
      <c r="F13" t="s">
        <v>96</v>
      </c>
      <c r="G13">
        <v>1.0661940385337307</v>
      </c>
      <c r="J13" t="e" vm="14">
        <v>#VALUE!</v>
      </c>
      <c r="K13" t="e" vm="12">
        <v>#VALUE!</v>
      </c>
      <c r="L13" t="s">
        <v>385</v>
      </c>
      <c r="M13">
        <v>1.1208932851233342</v>
      </c>
      <c r="Y13" s="34" t="s">
        <v>72</v>
      </c>
      <c r="Z13">
        <v>76.647058823529434</v>
      </c>
    </row>
    <row r="14" spans="2:26" x14ac:dyDescent="0.25">
      <c r="B14" t="s">
        <v>41</v>
      </c>
      <c r="C14">
        <v>1.0255028010430587</v>
      </c>
      <c r="E14" t="s">
        <v>385</v>
      </c>
      <c r="F14" t="s">
        <v>41</v>
      </c>
      <c r="G14">
        <v>1.0661940385337307</v>
      </c>
      <c r="J14" t="e" vm="15">
        <v>#VALUE!</v>
      </c>
      <c r="K14" t="e" vm="12">
        <v>#VALUE!</v>
      </c>
      <c r="L14" t="s">
        <v>385</v>
      </c>
      <c r="M14">
        <v>1.1208932851233342</v>
      </c>
      <c r="Y14" s="34" t="s">
        <v>36</v>
      </c>
      <c r="Z14">
        <v>88.578947368421055</v>
      </c>
    </row>
    <row r="15" spans="2:26" x14ac:dyDescent="0.25">
      <c r="B15" t="s">
        <v>431</v>
      </c>
      <c r="C15">
        <v>1.1530330446629078</v>
      </c>
      <c r="J15" t="e" vm="16">
        <v>#VALUE!</v>
      </c>
      <c r="K15" t="e" vm="17">
        <v>#VALUE!</v>
      </c>
      <c r="L15" t="s">
        <v>385</v>
      </c>
      <c r="M15">
        <v>1.079680159239224</v>
      </c>
      <c r="Y15" s="33" t="s">
        <v>44</v>
      </c>
      <c r="Z15">
        <v>73.625730994152022</v>
      </c>
    </row>
    <row r="16" spans="2:26" x14ac:dyDescent="0.25">
      <c r="J16" t="e" vm="18">
        <v>#VALUE!</v>
      </c>
      <c r="K16" t="e" vm="17">
        <v>#VALUE!</v>
      </c>
      <c r="L16" t="s">
        <v>385</v>
      </c>
      <c r="M16">
        <v>1.079680159239224</v>
      </c>
      <c r="Y16" s="34" t="s">
        <v>72</v>
      </c>
      <c r="Z16">
        <v>65.7777777777778</v>
      </c>
    </row>
    <row r="17" spans="10:26" x14ac:dyDescent="0.25">
      <c r="J17" t="e" vm="19">
        <v>#VALUE!</v>
      </c>
      <c r="K17" t="e" vm="17">
        <v>#VALUE!</v>
      </c>
      <c r="L17" t="s">
        <v>385</v>
      </c>
      <c r="M17">
        <v>1.079680159239224</v>
      </c>
      <c r="Y17" s="34" t="s">
        <v>36</v>
      </c>
      <c r="Z17">
        <v>81.473684210526301</v>
      </c>
    </row>
    <row r="18" spans="10:26" x14ac:dyDescent="0.25">
      <c r="J18" t="e" vm="20">
        <v>#VALUE!</v>
      </c>
      <c r="K18" t="e" vm="17">
        <v>#VALUE!</v>
      </c>
      <c r="L18" t="s">
        <v>385</v>
      </c>
      <c r="M18">
        <v>1.079680159239224</v>
      </c>
      <c r="Y18" s="33" t="s">
        <v>431</v>
      </c>
      <c r="Z18">
        <v>78.687707963319113</v>
      </c>
    </row>
    <row r="19" spans="10:26" x14ac:dyDescent="0.25">
      <c r="J19" t="e" vm="21">
        <v>#VALUE!</v>
      </c>
      <c r="K19" t="e" vm="17">
        <v>#VALUE!</v>
      </c>
      <c r="L19" t="s">
        <v>385</v>
      </c>
      <c r="M19">
        <v>1.079680159239224</v>
      </c>
    </row>
    <row r="20" spans="10:26" x14ac:dyDescent="0.25">
      <c r="J20" t="e" vm="22">
        <v>#VALUE!</v>
      </c>
      <c r="K20" t="e" vm="17">
        <v>#VALUE!</v>
      </c>
      <c r="L20" t="s">
        <v>385</v>
      </c>
      <c r="M20">
        <v>1.079680159239224</v>
      </c>
    </row>
    <row r="21" spans="10:26" x14ac:dyDescent="0.25">
      <c r="J21" t="e" vm="23">
        <v>#VALUE!</v>
      </c>
      <c r="K21" t="e" vm="24">
        <v>#VALUE!</v>
      </c>
      <c r="L21" t="s">
        <v>385</v>
      </c>
      <c r="M21">
        <v>1.2339090575044427</v>
      </c>
    </row>
    <row r="22" spans="10:26" x14ac:dyDescent="0.25">
      <c r="J22" t="e" vm="25">
        <v>#VALUE!</v>
      </c>
      <c r="K22" t="e" vm="24">
        <v>#VALUE!</v>
      </c>
      <c r="L22" t="s">
        <v>385</v>
      </c>
      <c r="M22">
        <v>1.2339090575044427</v>
      </c>
    </row>
    <row r="23" spans="10:26" x14ac:dyDescent="0.25">
      <c r="J23" t="e" vm="26">
        <v>#VALUE!</v>
      </c>
      <c r="K23" t="e" vm="24">
        <v>#VALUE!</v>
      </c>
      <c r="L23" t="s">
        <v>385</v>
      </c>
      <c r="M23">
        <v>1.2339090575044427</v>
      </c>
    </row>
    <row r="24" spans="10:26" x14ac:dyDescent="0.25">
      <c r="J24" t="e" vm="27">
        <v>#VALUE!</v>
      </c>
      <c r="K24" t="e" vm="24">
        <v>#VALUE!</v>
      </c>
      <c r="L24" t="s">
        <v>385</v>
      </c>
      <c r="M24">
        <v>1.2339090575044427</v>
      </c>
    </row>
    <row r="25" spans="10:26" x14ac:dyDescent="0.25">
      <c r="J25" t="e" vm="28">
        <v>#VALUE!</v>
      </c>
      <c r="K25" t="e" vm="24">
        <v>#VALUE!</v>
      </c>
      <c r="L25" t="s">
        <v>385</v>
      </c>
      <c r="M25">
        <v>1.2339090575044427</v>
      </c>
    </row>
    <row r="26" spans="10:26" x14ac:dyDescent="0.25">
      <c r="J26" t="e" vm="29">
        <v>#VALUE!</v>
      </c>
      <c r="K26" t="e" vm="24">
        <v>#VALUE!</v>
      </c>
      <c r="L26" t="s">
        <v>385</v>
      </c>
      <c r="M26">
        <v>1.2339090575044427</v>
      </c>
    </row>
    <row r="27" spans="10:26" x14ac:dyDescent="0.25">
      <c r="J27" t="e" vm="30">
        <v>#VALUE!</v>
      </c>
      <c r="K27" t="e" vm="31">
        <v>#VALUE!</v>
      </c>
      <c r="L27" t="s">
        <v>385</v>
      </c>
      <c r="M27">
        <v>1.1155933357627625</v>
      </c>
    </row>
    <row r="28" spans="10:26" x14ac:dyDescent="0.25">
      <c r="J28" t="e" vm="32">
        <v>#VALUE!</v>
      </c>
      <c r="K28" t="e" vm="31">
        <v>#VALUE!</v>
      </c>
      <c r="L28" t="s">
        <v>385</v>
      </c>
      <c r="M28">
        <v>1.1155933357627625</v>
      </c>
    </row>
    <row r="29" spans="10:26" x14ac:dyDescent="0.25">
      <c r="J29" t="e" vm="33">
        <v>#VALUE!</v>
      </c>
      <c r="K29" t="e" vm="31">
        <v>#VALUE!</v>
      </c>
      <c r="L29" t="s">
        <v>385</v>
      </c>
      <c r="M29">
        <v>1.1155933357627625</v>
      </c>
    </row>
    <row r="30" spans="10:26" x14ac:dyDescent="0.25">
      <c r="J30" t="e" vm="34">
        <v>#VALUE!</v>
      </c>
      <c r="K30" t="e" vm="31">
        <v>#VALUE!</v>
      </c>
      <c r="L30" t="s">
        <v>385</v>
      </c>
      <c r="M30">
        <v>1.1155933357627625</v>
      </c>
    </row>
    <row r="31" spans="10:26" ht="15.75" thickBot="1" x14ac:dyDescent="0.3">
      <c r="J31" t="e" vm="35">
        <v>#VALUE!</v>
      </c>
      <c r="K31" t="e" vm="31">
        <v>#VALUE!</v>
      </c>
      <c r="L31" t="s">
        <v>385</v>
      </c>
      <c r="M31">
        <v>1.1155933357627625</v>
      </c>
    </row>
    <row r="32" spans="10:26" ht="15.75" thickBot="1" x14ac:dyDescent="0.3">
      <c r="J32" t="e" vm="36">
        <v>#VALUE!</v>
      </c>
      <c r="K32" t="e" vm="31">
        <v>#VALUE!</v>
      </c>
      <c r="L32" t="s">
        <v>385</v>
      </c>
      <c r="M32">
        <v>1.1155933357627625</v>
      </c>
      <c r="P32" s="12" t="s">
        <v>432</v>
      </c>
      <c r="Q32" s="12" t="s">
        <v>421</v>
      </c>
    </row>
    <row r="33" spans="10:17" ht="21" customHeight="1" x14ac:dyDescent="0.25">
      <c r="J33" t="e" vm="37">
        <v>#VALUE!</v>
      </c>
      <c r="K33" t="e" vm="31">
        <v>#VALUE!</v>
      </c>
      <c r="L33" t="s">
        <v>385</v>
      </c>
      <c r="M33">
        <v>1.1155933357627625</v>
      </c>
      <c r="P33" s="29">
        <v>0.520233864724163</v>
      </c>
      <c r="Q33" s="9">
        <v>1</v>
      </c>
    </row>
    <row r="34" spans="10:17" x14ac:dyDescent="0.25">
      <c r="J34" t="e" vm="38">
        <v>#VALUE!</v>
      </c>
      <c r="K34" t="e" vm="31">
        <v>#VALUE!</v>
      </c>
      <c r="L34" t="s">
        <v>385</v>
      </c>
      <c r="M34">
        <v>1.1155933357627625</v>
      </c>
      <c r="P34" s="30">
        <v>0.49922165590676826</v>
      </c>
      <c r="Q34">
        <v>3</v>
      </c>
    </row>
    <row r="35" spans="10:17" ht="15.75" thickBot="1" x14ac:dyDescent="0.3">
      <c r="J35" t="e" vm="39">
        <v>#VALUE!</v>
      </c>
      <c r="K35" t="e" vm="31">
        <v>#VALUE!</v>
      </c>
      <c r="L35" t="s">
        <v>385</v>
      </c>
      <c r="M35">
        <v>1.1155933357627625</v>
      </c>
      <c r="P35" s="31">
        <v>0.48250109337867864</v>
      </c>
      <c r="Q35" s="32">
        <v>5</v>
      </c>
    </row>
    <row r="36" spans="10:17" x14ac:dyDescent="0.25">
      <c r="J36" t="e" vm="40">
        <v>#VALUE!</v>
      </c>
      <c r="K36" t="e" vm="41">
        <v>#VALUE!</v>
      </c>
      <c r="L36" t="s">
        <v>385</v>
      </c>
      <c r="M36">
        <v>1.2407626970046184</v>
      </c>
    </row>
    <row r="37" spans="10:17" x14ac:dyDescent="0.25">
      <c r="J37" t="e" vm="42">
        <v>#VALUE!</v>
      </c>
      <c r="K37" t="e" vm="41">
        <v>#VALUE!</v>
      </c>
      <c r="L37" t="s">
        <v>385</v>
      </c>
      <c r="M37">
        <v>1.2407626970046184</v>
      </c>
    </row>
    <row r="38" spans="10:17" x14ac:dyDescent="0.25">
      <c r="J38" t="e" vm="43">
        <v>#VALUE!</v>
      </c>
      <c r="K38" t="e" vm="41">
        <v>#VALUE!</v>
      </c>
      <c r="L38" t="s">
        <v>385</v>
      </c>
      <c r="M38">
        <v>1.2407626970046184</v>
      </c>
    </row>
    <row r="39" spans="10:17" x14ac:dyDescent="0.25">
      <c r="J39" t="e" vm="44">
        <v>#VALUE!</v>
      </c>
      <c r="K39" t="e" vm="41">
        <v>#VALUE!</v>
      </c>
      <c r="L39" t="s">
        <v>385</v>
      </c>
      <c r="M39">
        <v>1.2407626970046184</v>
      </c>
    </row>
    <row r="40" spans="10:17" x14ac:dyDescent="0.25">
      <c r="J40" t="e" vm="45">
        <v>#VALUE!</v>
      </c>
      <c r="K40" t="e" vm="41">
        <v>#VALUE!</v>
      </c>
      <c r="L40" t="s">
        <v>385</v>
      </c>
      <c r="M40">
        <v>1.2407626970046184</v>
      </c>
    </row>
    <row r="41" spans="10:17" x14ac:dyDescent="0.25">
      <c r="J41" t="e" vm="46">
        <v>#VALUE!</v>
      </c>
      <c r="K41" t="e" vm="41">
        <v>#VALUE!</v>
      </c>
      <c r="L41" t="s">
        <v>385</v>
      </c>
      <c r="M41">
        <v>1.2407626970046184</v>
      </c>
    </row>
    <row r="42" spans="10:17" x14ac:dyDescent="0.25">
      <c r="J42" t="e" vm="47">
        <v>#VALUE!</v>
      </c>
      <c r="K42" t="e" vm="41">
        <v>#VALUE!</v>
      </c>
      <c r="L42" t="s">
        <v>385</v>
      </c>
      <c r="M42">
        <v>1.2407626970046184</v>
      </c>
    </row>
    <row r="43" spans="10:17" x14ac:dyDescent="0.25">
      <c r="J43" t="e" vm="48">
        <v>#VALUE!</v>
      </c>
      <c r="K43" t="e" vm="49">
        <v>#VALUE!</v>
      </c>
      <c r="L43" t="s">
        <v>385</v>
      </c>
      <c r="M43">
        <v>1.0255028010430587</v>
      </c>
    </row>
    <row r="44" spans="10:17" x14ac:dyDescent="0.25">
      <c r="J44" t="e" vm="50">
        <v>#VALUE!</v>
      </c>
      <c r="K44" t="e" vm="50">
        <v>#VALUE!</v>
      </c>
      <c r="L44" t="e" vm="50">
        <v>#VALUE!</v>
      </c>
      <c r="M44">
        <v>1.0677679994686613</v>
      </c>
    </row>
    <row r="45" spans="10:17" x14ac:dyDescent="0.25">
      <c r="J45" t="e" vm="51">
        <v>#VALUE!</v>
      </c>
      <c r="K45" t="e" vm="51">
        <v>#VALUE!</v>
      </c>
      <c r="L45" t="e" vm="51">
        <v>#VALUE!</v>
      </c>
      <c r="M45">
        <v>1.0661940385337307</v>
      </c>
    </row>
    <row r="46" spans="10:17" x14ac:dyDescent="0.25">
      <c r="J46" t="e" vm="52">
        <v>#VALUE!</v>
      </c>
      <c r="K46" t="e" vm="52">
        <v>#VALUE!</v>
      </c>
      <c r="L46" t="e" vm="52">
        <v>#VALUE!</v>
      </c>
      <c r="M46">
        <v>1.1901279337839077</v>
      </c>
    </row>
    <row r="47" spans="10:17" x14ac:dyDescent="0.25">
      <c r="J47" t="e" vm="53">
        <v>#VALUE!</v>
      </c>
      <c r="K47" t="e" vm="54">
        <v>#VALUE!</v>
      </c>
      <c r="L47" t="s">
        <v>385</v>
      </c>
      <c r="M47">
        <v>1.382112829</v>
      </c>
    </row>
    <row r="48" spans="10:17" x14ac:dyDescent="0.25">
      <c r="J48" t="e" vm="55">
        <v>#VALUE!</v>
      </c>
      <c r="K48" t="e" vm="54">
        <v>#VALUE!</v>
      </c>
      <c r="L48" t="s">
        <v>385</v>
      </c>
      <c r="M48">
        <v>1.382112829</v>
      </c>
    </row>
    <row r="49" spans="1:13" x14ac:dyDescent="0.25">
      <c r="J49" t="e" vm="56">
        <v>#VALUE!</v>
      </c>
      <c r="K49" t="e" vm="54">
        <v>#VALUE!</v>
      </c>
      <c r="L49" t="s">
        <v>385</v>
      </c>
      <c r="M49">
        <v>1.382112829</v>
      </c>
    </row>
    <row r="50" spans="1:13" x14ac:dyDescent="0.25">
      <c r="J50" t="e" vm="57">
        <v>#VALUE!</v>
      </c>
      <c r="K50" t="e" vm="54">
        <v>#VALUE!</v>
      </c>
      <c r="L50" t="s">
        <v>385</v>
      </c>
      <c r="M50">
        <v>1.382112829</v>
      </c>
    </row>
    <row r="51" spans="1:13" x14ac:dyDescent="0.25">
      <c r="J51" t="e" vm="58">
        <v>#VALUE!</v>
      </c>
      <c r="K51" t="e" vm="54">
        <v>#VALUE!</v>
      </c>
      <c r="L51" t="s">
        <v>385</v>
      </c>
      <c r="M51">
        <v>1.382112829</v>
      </c>
    </row>
    <row r="52" spans="1:13" x14ac:dyDescent="0.25">
      <c r="J52" t="e" vm="59">
        <v>#VALUE!</v>
      </c>
      <c r="K52" t="e" vm="54">
        <v>#VALUE!</v>
      </c>
      <c r="L52" t="s">
        <v>385</v>
      </c>
      <c r="M52">
        <v>1.382112829</v>
      </c>
    </row>
    <row r="59" spans="1:13" x14ac:dyDescent="0.25">
      <c r="A59" t="s">
        <v>433</v>
      </c>
    </row>
    <row r="60" spans="1:13" x14ac:dyDescent="0.25">
      <c r="A60" t="s">
        <v>34</v>
      </c>
      <c r="B60" t="s">
        <v>44</v>
      </c>
      <c r="C60" t="s">
        <v>3</v>
      </c>
      <c r="D60" t="s">
        <v>47</v>
      </c>
      <c r="E60" t="s">
        <v>50</v>
      </c>
    </row>
    <row r="61" spans="1:13" x14ac:dyDescent="0.25">
      <c r="A61" s="9" t="s">
        <v>33</v>
      </c>
      <c r="B61" s="9" t="s">
        <v>42</v>
      </c>
      <c r="C61" s="9" t="s">
        <v>33</v>
      </c>
      <c r="D61" s="9" t="s">
        <v>93</v>
      </c>
      <c r="E61" s="9" t="s">
        <v>147</v>
      </c>
    </row>
    <row r="62" spans="1:13" x14ac:dyDescent="0.25">
      <c r="A62" t="s">
        <v>40</v>
      </c>
      <c r="B62" t="s">
        <v>33</v>
      </c>
      <c r="C62" t="s">
        <v>93</v>
      </c>
      <c r="D62" t="s">
        <v>33</v>
      </c>
      <c r="E62" t="s">
        <v>148</v>
      </c>
    </row>
    <row r="63" spans="1:13" x14ac:dyDescent="0.25">
      <c r="A63" s="9" t="s">
        <v>42</v>
      </c>
      <c r="B63" s="9" t="s">
        <v>93</v>
      </c>
      <c r="C63" s="9" t="s">
        <v>42</v>
      </c>
      <c r="D63" s="9" t="s">
        <v>112</v>
      </c>
      <c r="E63" s="9" t="s">
        <v>149</v>
      </c>
    </row>
    <row r="64" spans="1:13" x14ac:dyDescent="0.25">
      <c r="A64" t="s">
        <v>45</v>
      </c>
      <c r="B64" t="s">
        <v>94</v>
      </c>
      <c r="C64" t="s">
        <v>5</v>
      </c>
      <c r="D64" t="s">
        <v>48</v>
      </c>
      <c r="E64" t="s">
        <v>89</v>
      </c>
    </row>
    <row r="65" spans="1:5" x14ac:dyDescent="0.25">
      <c r="A65" s="9" t="s">
        <v>46</v>
      </c>
      <c r="B65" s="9" t="s">
        <v>52</v>
      </c>
      <c r="C65" s="9" t="s">
        <v>119</v>
      </c>
      <c r="D65" s="9" t="s">
        <v>42</v>
      </c>
      <c r="E65" s="9" t="s">
        <v>150</v>
      </c>
    </row>
    <row r="66" spans="1:5" x14ac:dyDescent="0.25">
      <c r="A66" t="s">
        <v>48</v>
      </c>
      <c r="B66" t="s">
        <v>40</v>
      </c>
      <c r="C66" t="s">
        <v>56</v>
      </c>
      <c r="D66" t="s">
        <v>56</v>
      </c>
      <c r="E66" t="s">
        <v>74</v>
      </c>
    </row>
    <row r="67" spans="1:5" x14ac:dyDescent="0.25">
      <c r="A67" s="9" t="s">
        <v>51</v>
      </c>
      <c r="B67" s="9" t="s">
        <v>95</v>
      </c>
      <c r="C67" s="9" t="s">
        <v>67</v>
      </c>
      <c r="D67" s="9" t="s">
        <v>136</v>
      </c>
      <c r="E67" s="9" t="s">
        <v>133</v>
      </c>
    </row>
    <row r="68" spans="1:5" x14ac:dyDescent="0.25">
      <c r="A68" t="s">
        <v>52</v>
      </c>
      <c r="B68" t="s">
        <v>97</v>
      </c>
      <c r="C68" t="s">
        <v>40</v>
      </c>
      <c r="D68" t="s">
        <v>52</v>
      </c>
      <c r="E68" t="s">
        <v>136</v>
      </c>
    </row>
    <row r="69" spans="1:5" x14ac:dyDescent="0.25">
      <c r="A69" s="9" t="s">
        <v>54</v>
      </c>
      <c r="B69" s="9" t="s">
        <v>98</v>
      </c>
      <c r="C69" s="9" t="s">
        <v>120</v>
      </c>
      <c r="D69" s="9" t="s">
        <v>74</v>
      </c>
      <c r="E69" s="9" t="s">
        <v>151</v>
      </c>
    </row>
    <row r="70" spans="1:5" x14ac:dyDescent="0.25">
      <c r="A70" t="s">
        <v>56</v>
      </c>
      <c r="B70" t="s">
        <v>51</v>
      </c>
      <c r="C70" t="s">
        <v>94</v>
      </c>
      <c r="D70" t="s">
        <v>94</v>
      </c>
      <c r="E70" t="s">
        <v>125</v>
      </c>
    </row>
    <row r="71" spans="1:5" x14ac:dyDescent="0.25">
      <c r="A71" s="9" t="s">
        <v>57</v>
      </c>
      <c r="B71" s="9" t="s">
        <v>99</v>
      </c>
      <c r="C71" s="9" t="s">
        <v>48</v>
      </c>
      <c r="D71" s="9" t="s">
        <v>40</v>
      </c>
      <c r="E71" s="9" t="s">
        <v>115</v>
      </c>
    </row>
    <row r="72" spans="1:5" x14ac:dyDescent="0.25">
      <c r="A72" t="s">
        <v>59</v>
      </c>
      <c r="B72" t="s">
        <v>100</v>
      </c>
      <c r="C72" t="s">
        <v>121</v>
      </c>
      <c r="D72" t="s">
        <v>98</v>
      </c>
      <c r="E72" t="s">
        <v>123</v>
      </c>
    </row>
    <row r="73" spans="1:5" x14ac:dyDescent="0.25">
      <c r="A73" s="9" t="s">
        <v>60</v>
      </c>
      <c r="B73" s="9" t="s">
        <v>101</v>
      </c>
      <c r="C73" s="9" t="s">
        <v>70</v>
      </c>
      <c r="D73" s="9" t="s">
        <v>137</v>
      </c>
      <c r="E73" s="9" t="s">
        <v>70</v>
      </c>
    </row>
    <row r="74" spans="1:5" x14ac:dyDescent="0.25">
      <c r="A74" t="s">
        <v>62</v>
      </c>
      <c r="B74" t="s">
        <v>57</v>
      </c>
      <c r="C74" t="s">
        <v>122</v>
      </c>
      <c r="D74" t="s">
        <v>95</v>
      </c>
      <c r="E74" t="s">
        <v>77</v>
      </c>
    </row>
    <row r="75" spans="1:5" x14ac:dyDescent="0.25">
      <c r="A75" s="9" t="s">
        <v>64</v>
      </c>
      <c r="B75" s="9" t="s">
        <v>48</v>
      </c>
      <c r="C75" s="9" t="s">
        <v>123</v>
      </c>
      <c r="D75" s="9" t="s">
        <v>67</v>
      </c>
      <c r="E75" s="9" t="s">
        <v>152</v>
      </c>
    </row>
    <row r="76" spans="1:5" x14ac:dyDescent="0.25">
      <c r="A76" t="s">
        <v>66</v>
      </c>
      <c r="B76" t="s">
        <v>102</v>
      </c>
      <c r="C76" t="s">
        <v>124</v>
      </c>
      <c r="D76" t="s">
        <v>5</v>
      </c>
      <c r="E76" t="s">
        <v>112</v>
      </c>
    </row>
    <row r="77" spans="1:5" x14ac:dyDescent="0.25">
      <c r="A77" s="9" t="s">
        <v>67</v>
      </c>
      <c r="B77" s="9" t="s">
        <v>103</v>
      </c>
      <c r="C77" s="9" t="s">
        <v>125</v>
      </c>
      <c r="D77" s="9" t="s">
        <v>138</v>
      </c>
      <c r="E77" s="9" t="s">
        <v>103</v>
      </c>
    </row>
    <row r="78" spans="1:5" x14ac:dyDescent="0.25">
      <c r="A78" t="s">
        <v>68</v>
      </c>
      <c r="B78" t="s">
        <v>104</v>
      </c>
      <c r="C78" t="s">
        <v>51</v>
      </c>
      <c r="D78" t="s">
        <v>119</v>
      </c>
      <c r="E78" t="s">
        <v>71</v>
      </c>
    </row>
    <row r="79" spans="1:5" x14ac:dyDescent="0.25">
      <c r="A79" s="9" t="s">
        <v>69</v>
      </c>
      <c r="B79" s="9" t="s">
        <v>105</v>
      </c>
      <c r="C79" s="9" t="s">
        <v>52</v>
      </c>
      <c r="D79" s="9" t="s">
        <v>57</v>
      </c>
      <c r="E79" s="9" t="s">
        <v>153</v>
      </c>
    </row>
    <row r="80" spans="1:5" x14ac:dyDescent="0.25">
      <c r="A80" t="s">
        <v>70</v>
      </c>
      <c r="B80" t="s">
        <v>106</v>
      </c>
      <c r="C80" t="s">
        <v>105</v>
      </c>
      <c r="D80" t="s">
        <v>121</v>
      </c>
      <c r="E80" t="s">
        <v>79</v>
      </c>
    </row>
    <row r="81" spans="1:5" x14ac:dyDescent="0.25">
      <c r="A81" s="9" t="s">
        <v>71</v>
      </c>
      <c r="B81" s="9" t="s">
        <v>107</v>
      </c>
      <c r="C81" s="9" t="s">
        <v>126</v>
      </c>
      <c r="D81" s="9" t="s">
        <v>139</v>
      </c>
      <c r="E81" s="9" t="s">
        <v>135</v>
      </c>
    </row>
    <row r="82" spans="1:5" x14ac:dyDescent="0.25">
      <c r="A82" t="s">
        <v>73</v>
      </c>
      <c r="B82" t="s">
        <v>108</v>
      </c>
      <c r="C82" t="s">
        <v>77</v>
      </c>
      <c r="D82" t="s">
        <v>140</v>
      </c>
      <c r="E82" t="s">
        <v>154</v>
      </c>
    </row>
    <row r="83" spans="1:5" x14ac:dyDescent="0.25">
      <c r="A83" s="9" t="s">
        <v>74</v>
      </c>
      <c r="B83" s="9" t="s">
        <v>109</v>
      </c>
      <c r="C83" s="9" t="s">
        <v>110</v>
      </c>
      <c r="D83" s="9" t="s">
        <v>141</v>
      </c>
      <c r="E83" s="9" t="s">
        <v>155</v>
      </c>
    </row>
    <row r="84" spans="1:5" x14ac:dyDescent="0.25">
      <c r="A84" t="s">
        <v>76</v>
      </c>
      <c r="B84" t="s">
        <v>86</v>
      </c>
      <c r="C84" t="s">
        <v>112</v>
      </c>
      <c r="D84" t="s">
        <v>111</v>
      </c>
      <c r="E84" t="s">
        <v>156</v>
      </c>
    </row>
    <row r="85" spans="1:5" x14ac:dyDescent="0.25">
      <c r="A85" s="9" t="s">
        <v>77</v>
      </c>
      <c r="B85" s="9" t="s">
        <v>110</v>
      </c>
      <c r="C85" s="9" t="s">
        <v>116</v>
      </c>
      <c r="D85" s="9" t="s">
        <v>142</v>
      </c>
      <c r="E85" s="9" t="s">
        <v>92</v>
      </c>
    </row>
    <row r="86" spans="1:5" x14ac:dyDescent="0.25">
      <c r="A86" t="s">
        <v>78</v>
      </c>
      <c r="B86" t="s">
        <v>111</v>
      </c>
      <c r="C86" t="s">
        <v>127</v>
      </c>
      <c r="D86" t="s">
        <v>143</v>
      </c>
      <c r="E86" t="s">
        <v>157</v>
      </c>
    </row>
    <row r="87" spans="1:5" x14ac:dyDescent="0.25">
      <c r="A87" s="9" t="s">
        <v>79</v>
      </c>
      <c r="B87" s="9" t="s">
        <v>78</v>
      </c>
      <c r="C87" s="9" t="s">
        <v>81</v>
      </c>
      <c r="D87" s="9" t="s">
        <v>81</v>
      </c>
      <c r="E87" s="9" t="s">
        <v>111</v>
      </c>
    </row>
    <row r="88" spans="1:5" x14ac:dyDescent="0.25">
      <c r="A88" t="s">
        <v>80</v>
      </c>
      <c r="B88" t="s">
        <v>82</v>
      </c>
      <c r="C88" t="s">
        <v>46</v>
      </c>
      <c r="D88" t="s">
        <v>87</v>
      </c>
      <c r="E88" t="s">
        <v>60</v>
      </c>
    </row>
    <row r="89" spans="1:5" x14ac:dyDescent="0.25">
      <c r="A89" s="9" t="s">
        <v>81</v>
      </c>
      <c r="B89" s="9" t="s">
        <v>112</v>
      </c>
      <c r="C89" s="9" t="s">
        <v>118</v>
      </c>
      <c r="D89" s="9" t="s">
        <v>144</v>
      </c>
      <c r="E89" s="9" t="s">
        <v>129</v>
      </c>
    </row>
    <row r="90" spans="1:5" x14ac:dyDescent="0.25">
      <c r="A90" t="s">
        <v>82</v>
      </c>
      <c r="B90" t="s">
        <v>113</v>
      </c>
      <c r="C90" t="s">
        <v>128</v>
      </c>
      <c r="D90" t="s">
        <v>135</v>
      </c>
      <c r="E90" t="s">
        <v>99</v>
      </c>
    </row>
    <row r="91" spans="1:5" x14ac:dyDescent="0.25">
      <c r="A91" s="9" t="s">
        <v>83</v>
      </c>
      <c r="B91" s="9" t="s">
        <v>81</v>
      </c>
      <c r="C91" s="9" t="s">
        <v>129</v>
      </c>
      <c r="D91" s="9" t="s">
        <v>69</v>
      </c>
      <c r="E91" s="9" t="s">
        <v>105</v>
      </c>
    </row>
    <row r="92" spans="1:5" x14ac:dyDescent="0.25">
      <c r="A92" t="s">
        <v>84</v>
      </c>
      <c r="B92" t="s">
        <v>114</v>
      </c>
      <c r="C92" t="s">
        <v>90</v>
      </c>
      <c r="D92" t="s">
        <v>145</v>
      </c>
      <c r="E92" t="s">
        <v>91</v>
      </c>
    </row>
    <row r="93" spans="1:5" x14ac:dyDescent="0.25">
      <c r="A93" s="9" t="s">
        <v>85</v>
      </c>
      <c r="B93" s="9" t="s">
        <v>115</v>
      </c>
      <c r="C93" s="9" t="s">
        <v>107</v>
      </c>
      <c r="D93" s="9" t="s">
        <v>127</v>
      </c>
      <c r="E93" s="9" t="s">
        <v>158</v>
      </c>
    </row>
    <row r="94" spans="1:5" x14ac:dyDescent="0.25">
      <c r="A94" t="s">
        <v>86</v>
      </c>
      <c r="B94" t="s">
        <v>88</v>
      </c>
      <c r="C94" t="s">
        <v>130</v>
      </c>
      <c r="D94" t="s">
        <v>146</v>
      </c>
      <c r="E94" t="s">
        <v>104</v>
      </c>
    </row>
    <row r="95" spans="1:5" x14ac:dyDescent="0.25">
      <c r="A95" s="9" t="s">
        <v>87</v>
      </c>
      <c r="B95" s="9" t="s">
        <v>116</v>
      </c>
      <c r="C95" s="9" t="s">
        <v>131</v>
      </c>
      <c r="D95" s="9" t="s">
        <v>109</v>
      </c>
      <c r="E95" s="9" t="s">
        <v>130</v>
      </c>
    </row>
    <row r="96" spans="1:5" x14ac:dyDescent="0.25">
      <c r="A96" t="s">
        <v>88</v>
      </c>
      <c r="B96" t="s">
        <v>117</v>
      </c>
      <c r="C96" t="s">
        <v>132</v>
      </c>
      <c r="D96" t="s">
        <v>107</v>
      </c>
      <c r="E96" t="s">
        <v>159</v>
      </c>
    </row>
    <row r="97" spans="1:5" x14ac:dyDescent="0.25">
      <c r="A97" s="9" t="s">
        <v>89</v>
      </c>
      <c r="B97" s="9" t="s">
        <v>54</v>
      </c>
      <c r="C97" s="9" t="s">
        <v>133</v>
      </c>
      <c r="D97" s="9" t="s">
        <v>110</v>
      </c>
      <c r="E97" s="9" t="s">
        <v>160</v>
      </c>
    </row>
    <row r="98" spans="1:5" x14ac:dyDescent="0.25">
      <c r="A98" t="s">
        <v>90</v>
      </c>
      <c r="B98" t="s">
        <v>46</v>
      </c>
      <c r="C98" t="s">
        <v>60</v>
      </c>
      <c r="D98" t="s">
        <v>84</v>
      </c>
      <c r="E98" t="s">
        <v>88</v>
      </c>
    </row>
    <row r="99" spans="1:5" x14ac:dyDescent="0.25">
      <c r="A99" s="9" t="s">
        <v>91</v>
      </c>
      <c r="B99" s="9" t="s">
        <v>92</v>
      </c>
      <c r="C99" s="9" t="s">
        <v>134</v>
      </c>
      <c r="D99" s="9" t="s">
        <v>86</v>
      </c>
      <c r="E99" s="9" t="s">
        <v>95</v>
      </c>
    </row>
    <row r="100" spans="1:5" ht="15.75" thickBot="1" x14ac:dyDescent="0.3">
      <c r="A100" t="s">
        <v>92</v>
      </c>
      <c r="B100" t="s">
        <v>118</v>
      </c>
      <c r="C100" t="s">
        <v>135</v>
      </c>
      <c r="D100" t="s">
        <v>64</v>
      </c>
      <c r="E100" s="37" t="s">
        <v>82</v>
      </c>
    </row>
  </sheetData>
  <phoneticPr fontId="6" type="noConversion"/>
  <pageMargins left="0.7" right="0.7" top="0.75" bottom="0.75" header="0.3" footer="0.3"/>
  <pageSetup paperSize="9" orientation="portrait" verticalDpi="0" r:id="rId3"/>
  <drawing r:id="rId4"/>
  <tableParts count="3">
    <tablePart r:id="rId5"/>
    <tablePart r:id="rId6"/>
    <tablePart r:id="rId7"/>
  </tableParts>
  <extLst>
    <ext xmlns:x15="http://schemas.microsoft.com/office/spreadsheetml/2010/11/main" uri="{3A4CF648-6AED-40f4-86FF-DC5316D8AED3}">
      <x14:slicerList xmlns:x14="http://schemas.microsoft.com/office/spreadsheetml/2009/9/main">
        <x14:slicer r:id="rId8"/>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FC5251-5692-4D9A-B97D-E894102C0A60}">
  <sheetPr>
    <tabColor theme="2" tint="-0.249977111117893"/>
  </sheetPr>
  <dimension ref="A1:AM2121"/>
  <sheetViews>
    <sheetView zoomScale="37" workbookViewId="0">
      <selection activeCell="AS81" sqref="AS81"/>
    </sheetView>
  </sheetViews>
  <sheetFormatPr defaultColWidth="8.85546875" defaultRowHeight="15" x14ac:dyDescent="0.25"/>
  <sheetData>
    <row r="1" spans="1:39" x14ac:dyDescent="0.25">
      <c r="A1" t="s">
        <v>434</v>
      </c>
      <c r="B1" t="s">
        <v>435</v>
      </c>
      <c r="C1" t="s">
        <v>421</v>
      </c>
      <c r="D1" t="s">
        <v>436</v>
      </c>
      <c r="E1" t="s">
        <v>437</v>
      </c>
      <c r="F1" t="s">
        <v>438</v>
      </c>
      <c r="G1" t="s">
        <v>439</v>
      </c>
      <c r="H1" t="s">
        <v>440</v>
      </c>
      <c r="I1" t="s">
        <v>441</v>
      </c>
      <c r="J1" t="s">
        <v>442</v>
      </c>
      <c r="K1" t="s">
        <v>443</v>
      </c>
      <c r="L1" t="s">
        <v>444</v>
      </c>
      <c r="M1" t="s">
        <v>445</v>
      </c>
      <c r="N1" t="s">
        <v>446</v>
      </c>
      <c r="O1" t="s">
        <v>447</v>
      </c>
      <c r="P1" t="s">
        <v>448</v>
      </c>
      <c r="Q1" t="s">
        <v>449</v>
      </c>
      <c r="R1" t="s">
        <v>450</v>
      </c>
      <c r="S1" t="s">
        <v>451</v>
      </c>
      <c r="T1" t="s">
        <v>452</v>
      </c>
      <c r="U1" t="s">
        <v>453</v>
      </c>
      <c r="V1" t="s">
        <v>454</v>
      </c>
      <c r="W1" t="s">
        <v>455</v>
      </c>
      <c r="X1" t="s">
        <v>456</v>
      </c>
      <c r="Y1" t="s">
        <v>457</v>
      </c>
      <c r="Z1" t="s">
        <v>458</v>
      </c>
      <c r="AA1" t="s">
        <v>459</v>
      </c>
      <c r="AB1" t="s">
        <v>460</v>
      </c>
      <c r="AC1" t="s">
        <v>461</v>
      </c>
      <c r="AD1" t="s">
        <v>462</v>
      </c>
      <c r="AE1" t="s">
        <v>463</v>
      </c>
      <c r="AF1" t="s">
        <v>464</v>
      </c>
      <c r="AG1" t="s">
        <v>465</v>
      </c>
      <c r="AH1" t="s">
        <v>466</v>
      </c>
      <c r="AI1" t="s">
        <v>467</v>
      </c>
      <c r="AJ1" t="s">
        <v>468</v>
      </c>
      <c r="AK1" t="s">
        <v>469</v>
      </c>
      <c r="AL1" t="s">
        <v>470</v>
      </c>
      <c r="AM1" t="s">
        <v>471</v>
      </c>
    </row>
    <row r="2" spans="1:39" x14ac:dyDescent="0.25">
      <c r="A2" t="s">
        <v>472</v>
      </c>
      <c r="B2" t="s">
        <v>473</v>
      </c>
      <c r="C2">
        <v>5</v>
      </c>
      <c r="D2" t="s">
        <v>405</v>
      </c>
      <c r="E2" t="s">
        <v>405</v>
      </c>
      <c r="F2">
        <v>10000093</v>
      </c>
      <c r="G2" t="s">
        <v>474</v>
      </c>
      <c r="H2" t="s">
        <v>475</v>
      </c>
      <c r="I2" t="s">
        <v>476</v>
      </c>
      <c r="J2" t="s">
        <v>385</v>
      </c>
      <c r="K2" t="s">
        <v>477</v>
      </c>
      <c r="L2" t="s">
        <v>65</v>
      </c>
      <c r="M2" t="s">
        <v>405</v>
      </c>
      <c r="N2" t="s">
        <v>405</v>
      </c>
      <c r="O2" t="s">
        <v>478</v>
      </c>
      <c r="P2" t="s">
        <v>3</v>
      </c>
      <c r="Q2">
        <v>5</v>
      </c>
      <c r="R2">
        <v>5</v>
      </c>
      <c r="S2">
        <v>5</v>
      </c>
      <c r="T2" t="s">
        <v>479</v>
      </c>
      <c r="U2" t="s">
        <v>479</v>
      </c>
      <c r="V2" t="s">
        <v>479</v>
      </c>
      <c r="W2" t="s">
        <v>479</v>
      </c>
      <c r="X2" t="s">
        <v>479</v>
      </c>
      <c r="Y2" t="s">
        <v>479</v>
      </c>
      <c r="Z2" t="s">
        <v>479</v>
      </c>
      <c r="AA2" t="s">
        <v>480</v>
      </c>
      <c r="AB2" t="s">
        <v>479</v>
      </c>
      <c r="AC2" t="s">
        <v>479</v>
      </c>
      <c r="AD2" t="s">
        <v>479</v>
      </c>
      <c r="AE2" t="s">
        <v>479</v>
      </c>
      <c r="AF2" t="s">
        <v>479</v>
      </c>
      <c r="AG2" t="s">
        <v>479</v>
      </c>
      <c r="AH2" t="s">
        <v>479</v>
      </c>
      <c r="AI2" t="s">
        <v>479</v>
      </c>
      <c r="AJ2" t="s">
        <v>479</v>
      </c>
      <c r="AK2" t="s">
        <v>479</v>
      </c>
      <c r="AL2" t="s">
        <v>481</v>
      </c>
      <c r="AM2" t="s">
        <v>481</v>
      </c>
    </row>
    <row r="3" spans="1:39" x14ac:dyDescent="0.25">
      <c r="A3" t="s">
        <v>472</v>
      </c>
      <c r="B3" t="s">
        <v>473</v>
      </c>
      <c r="C3">
        <v>5</v>
      </c>
      <c r="D3" t="s">
        <v>405</v>
      </c>
      <c r="E3" t="s">
        <v>405</v>
      </c>
      <c r="F3">
        <v>10000291</v>
      </c>
      <c r="G3" t="s">
        <v>77</v>
      </c>
      <c r="H3" t="s">
        <v>482</v>
      </c>
      <c r="I3" t="s">
        <v>476</v>
      </c>
      <c r="J3" t="s">
        <v>385</v>
      </c>
      <c r="K3" t="s">
        <v>483</v>
      </c>
      <c r="L3" t="s">
        <v>484</v>
      </c>
      <c r="M3" t="s">
        <v>405</v>
      </c>
      <c r="N3" t="s">
        <v>405</v>
      </c>
      <c r="O3" t="s">
        <v>485</v>
      </c>
      <c r="P3" t="s">
        <v>47</v>
      </c>
      <c r="Q3">
        <v>170</v>
      </c>
      <c r="R3">
        <v>165</v>
      </c>
      <c r="S3">
        <v>165</v>
      </c>
      <c r="T3">
        <v>5.5</v>
      </c>
      <c r="U3">
        <v>5.5</v>
      </c>
      <c r="V3">
        <v>78.8</v>
      </c>
      <c r="W3">
        <v>86.7</v>
      </c>
      <c r="X3">
        <v>89.1</v>
      </c>
      <c r="Y3">
        <v>10.3</v>
      </c>
      <c r="Z3">
        <v>2.4</v>
      </c>
      <c r="AA3">
        <v>125</v>
      </c>
      <c r="AB3">
        <v>700</v>
      </c>
      <c r="AC3">
        <v>21900</v>
      </c>
      <c r="AD3">
        <v>27700</v>
      </c>
      <c r="AE3">
        <v>32800</v>
      </c>
      <c r="AF3">
        <v>140900</v>
      </c>
      <c r="AG3" t="s">
        <v>479</v>
      </c>
      <c r="AH3" t="s">
        <v>479</v>
      </c>
      <c r="AI3" t="s">
        <v>479</v>
      </c>
      <c r="AJ3" t="s">
        <v>479</v>
      </c>
      <c r="AK3" t="s">
        <v>479</v>
      </c>
      <c r="AL3" t="s">
        <v>481</v>
      </c>
      <c r="AM3" t="s">
        <v>481</v>
      </c>
    </row>
    <row r="4" spans="1:39" x14ac:dyDescent="0.25">
      <c r="A4" t="s">
        <v>472</v>
      </c>
      <c r="B4" t="s">
        <v>473</v>
      </c>
      <c r="C4">
        <v>5</v>
      </c>
      <c r="D4" t="s">
        <v>405</v>
      </c>
      <c r="E4" t="s">
        <v>405</v>
      </c>
      <c r="F4">
        <v>10000291</v>
      </c>
      <c r="G4" t="s">
        <v>77</v>
      </c>
      <c r="H4" t="s">
        <v>482</v>
      </c>
      <c r="I4" t="s">
        <v>476</v>
      </c>
      <c r="J4" t="s">
        <v>385</v>
      </c>
      <c r="K4" t="s">
        <v>483</v>
      </c>
      <c r="L4" t="s">
        <v>484</v>
      </c>
      <c r="M4" t="s">
        <v>405</v>
      </c>
      <c r="N4" t="s">
        <v>405</v>
      </c>
      <c r="O4" t="s">
        <v>486</v>
      </c>
      <c r="P4" t="s">
        <v>44</v>
      </c>
      <c r="Q4">
        <v>140</v>
      </c>
      <c r="R4">
        <v>135</v>
      </c>
      <c r="S4">
        <v>135</v>
      </c>
      <c r="T4">
        <v>2.9</v>
      </c>
      <c r="U4">
        <v>6.6</v>
      </c>
      <c r="V4">
        <v>62.8</v>
      </c>
      <c r="W4">
        <v>84.7</v>
      </c>
      <c r="X4">
        <v>90.5</v>
      </c>
      <c r="Y4">
        <v>27.7</v>
      </c>
      <c r="Z4">
        <v>5.8</v>
      </c>
      <c r="AA4">
        <v>85</v>
      </c>
      <c r="AB4">
        <v>4400</v>
      </c>
      <c r="AC4">
        <v>22300</v>
      </c>
      <c r="AD4">
        <v>26300</v>
      </c>
      <c r="AE4">
        <v>31400</v>
      </c>
      <c r="AF4">
        <v>61700</v>
      </c>
      <c r="AG4" t="s">
        <v>479</v>
      </c>
      <c r="AH4" t="s">
        <v>479</v>
      </c>
      <c r="AI4" t="s">
        <v>479</v>
      </c>
      <c r="AJ4" t="s">
        <v>479</v>
      </c>
      <c r="AK4" t="s">
        <v>479</v>
      </c>
      <c r="AL4" t="s">
        <v>481</v>
      </c>
      <c r="AM4" t="s">
        <v>481</v>
      </c>
    </row>
    <row r="5" spans="1:39" x14ac:dyDescent="0.25">
      <c r="A5" t="s">
        <v>472</v>
      </c>
      <c r="B5" t="s">
        <v>473</v>
      </c>
      <c r="C5">
        <v>5</v>
      </c>
      <c r="D5" t="s">
        <v>405</v>
      </c>
      <c r="E5" t="s">
        <v>405</v>
      </c>
      <c r="F5">
        <v>10000291</v>
      </c>
      <c r="G5" t="s">
        <v>77</v>
      </c>
      <c r="H5" t="s">
        <v>482</v>
      </c>
      <c r="I5" t="s">
        <v>476</v>
      </c>
      <c r="J5" t="s">
        <v>385</v>
      </c>
      <c r="K5" t="s">
        <v>483</v>
      </c>
      <c r="L5" t="s">
        <v>484</v>
      </c>
      <c r="M5" t="s">
        <v>405</v>
      </c>
      <c r="N5" t="s">
        <v>405</v>
      </c>
      <c r="O5" t="s">
        <v>478</v>
      </c>
      <c r="P5" t="s">
        <v>3</v>
      </c>
      <c r="Q5">
        <v>145</v>
      </c>
      <c r="R5">
        <v>140</v>
      </c>
      <c r="S5">
        <v>140</v>
      </c>
      <c r="T5">
        <v>8.5</v>
      </c>
      <c r="U5">
        <v>7.8</v>
      </c>
      <c r="V5">
        <v>82.3</v>
      </c>
      <c r="W5">
        <v>83.7</v>
      </c>
      <c r="X5">
        <v>83.7</v>
      </c>
      <c r="Y5">
        <v>1.4</v>
      </c>
      <c r="Z5" t="s">
        <v>487</v>
      </c>
      <c r="AA5">
        <v>115</v>
      </c>
      <c r="AB5">
        <v>4700</v>
      </c>
      <c r="AC5">
        <v>24800</v>
      </c>
      <c r="AD5">
        <v>33200</v>
      </c>
      <c r="AE5">
        <v>43400</v>
      </c>
      <c r="AF5">
        <v>292700</v>
      </c>
      <c r="AG5" t="s">
        <v>479</v>
      </c>
      <c r="AH5" t="s">
        <v>479</v>
      </c>
      <c r="AI5" t="s">
        <v>479</v>
      </c>
      <c r="AJ5" t="s">
        <v>479</v>
      </c>
      <c r="AK5" t="s">
        <v>479</v>
      </c>
      <c r="AL5" t="s">
        <v>481</v>
      </c>
      <c r="AM5" t="s">
        <v>481</v>
      </c>
    </row>
    <row r="6" spans="1:39" x14ac:dyDescent="0.25">
      <c r="A6" t="s">
        <v>472</v>
      </c>
      <c r="B6" t="s">
        <v>473</v>
      </c>
      <c r="C6">
        <v>5</v>
      </c>
      <c r="D6" t="s">
        <v>405</v>
      </c>
      <c r="E6" t="s">
        <v>405</v>
      </c>
      <c r="F6">
        <v>10000291</v>
      </c>
      <c r="G6" t="s">
        <v>77</v>
      </c>
      <c r="H6" t="s">
        <v>482</v>
      </c>
      <c r="I6" t="s">
        <v>476</v>
      </c>
      <c r="J6" t="s">
        <v>385</v>
      </c>
      <c r="K6" t="s">
        <v>483</v>
      </c>
      <c r="L6" t="s">
        <v>484</v>
      </c>
      <c r="M6" t="s">
        <v>405</v>
      </c>
      <c r="N6" t="s">
        <v>405</v>
      </c>
      <c r="O6" t="s">
        <v>488</v>
      </c>
      <c r="P6" t="s">
        <v>34</v>
      </c>
      <c r="Q6">
        <v>150</v>
      </c>
      <c r="R6">
        <v>150</v>
      </c>
      <c r="S6">
        <v>145</v>
      </c>
      <c r="T6">
        <v>4.0999999999999996</v>
      </c>
      <c r="U6">
        <v>9.6</v>
      </c>
      <c r="V6">
        <v>77.400000000000006</v>
      </c>
      <c r="W6">
        <v>83.6</v>
      </c>
      <c r="X6">
        <v>86.3</v>
      </c>
      <c r="Y6">
        <v>8.9</v>
      </c>
      <c r="Z6">
        <v>2.7</v>
      </c>
      <c r="AA6">
        <v>115</v>
      </c>
      <c r="AB6">
        <v>6600</v>
      </c>
      <c r="AC6">
        <v>23000</v>
      </c>
      <c r="AD6">
        <v>29200</v>
      </c>
      <c r="AE6">
        <v>36900</v>
      </c>
      <c r="AF6">
        <v>96700</v>
      </c>
      <c r="AG6" t="s">
        <v>479</v>
      </c>
      <c r="AH6" t="s">
        <v>479</v>
      </c>
      <c r="AI6" t="s">
        <v>479</v>
      </c>
      <c r="AJ6" t="s">
        <v>479</v>
      </c>
      <c r="AK6" t="s">
        <v>479</v>
      </c>
      <c r="AL6" t="s">
        <v>481</v>
      </c>
      <c r="AM6" t="s">
        <v>481</v>
      </c>
    </row>
    <row r="7" spans="1:39" x14ac:dyDescent="0.25">
      <c r="A7" t="s">
        <v>472</v>
      </c>
      <c r="B7" t="s">
        <v>473</v>
      </c>
      <c r="C7">
        <v>5</v>
      </c>
      <c r="D7" t="s">
        <v>405</v>
      </c>
      <c r="E7" t="s">
        <v>405</v>
      </c>
      <c r="F7">
        <v>10000291</v>
      </c>
      <c r="G7" t="s">
        <v>77</v>
      </c>
      <c r="H7" t="s">
        <v>482</v>
      </c>
      <c r="I7" t="s">
        <v>476</v>
      </c>
      <c r="J7" t="s">
        <v>385</v>
      </c>
      <c r="K7" t="s">
        <v>483</v>
      </c>
      <c r="L7" t="s">
        <v>484</v>
      </c>
      <c r="M7" t="s">
        <v>405</v>
      </c>
      <c r="N7" t="s">
        <v>405</v>
      </c>
      <c r="O7" t="s">
        <v>489</v>
      </c>
      <c r="P7" t="s">
        <v>50</v>
      </c>
      <c r="Q7">
        <v>140</v>
      </c>
      <c r="R7">
        <v>130</v>
      </c>
      <c r="S7">
        <v>130</v>
      </c>
      <c r="T7">
        <v>4.2</v>
      </c>
      <c r="U7">
        <v>10.8</v>
      </c>
      <c r="V7">
        <v>79.599999999999994</v>
      </c>
      <c r="W7">
        <v>82.7</v>
      </c>
      <c r="X7">
        <v>85</v>
      </c>
      <c r="Y7">
        <v>5.4</v>
      </c>
      <c r="Z7">
        <v>2.2999999999999998</v>
      </c>
      <c r="AA7">
        <v>100</v>
      </c>
      <c r="AB7">
        <v>300</v>
      </c>
      <c r="AC7">
        <v>19000</v>
      </c>
      <c r="AD7">
        <v>24100</v>
      </c>
      <c r="AE7">
        <v>29200</v>
      </c>
      <c r="AF7">
        <v>51100</v>
      </c>
      <c r="AG7" t="s">
        <v>479</v>
      </c>
      <c r="AH7" t="s">
        <v>479</v>
      </c>
      <c r="AI7" t="s">
        <v>479</v>
      </c>
      <c r="AJ7" t="s">
        <v>479</v>
      </c>
      <c r="AK7" t="s">
        <v>479</v>
      </c>
      <c r="AL7" t="s">
        <v>481</v>
      </c>
      <c r="AM7" t="s">
        <v>481</v>
      </c>
    </row>
    <row r="8" spans="1:39" x14ac:dyDescent="0.25">
      <c r="A8" t="s">
        <v>472</v>
      </c>
      <c r="B8" t="s">
        <v>473</v>
      </c>
      <c r="C8">
        <v>5</v>
      </c>
      <c r="D8" t="s">
        <v>405</v>
      </c>
      <c r="E8" t="s">
        <v>405</v>
      </c>
      <c r="F8">
        <v>10000385</v>
      </c>
      <c r="G8" t="s">
        <v>490</v>
      </c>
      <c r="H8" t="s">
        <v>482</v>
      </c>
      <c r="I8" t="s">
        <v>476</v>
      </c>
      <c r="J8" t="s">
        <v>385</v>
      </c>
      <c r="K8" t="s">
        <v>491</v>
      </c>
      <c r="L8" t="s">
        <v>61</v>
      </c>
      <c r="M8" t="s">
        <v>405</v>
      </c>
      <c r="N8" t="s">
        <v>405</v>
      </c>
      <c r="O8" t="s">
        <v>489</v>
      </c>
      <c r="P8" t="s">
        <v>50</v>
      </c>
      <c r="Q8">
        <v>545</v>
      </c>
      <c r="R8">
        <v>535</v>
      </c>
      <c r="S8">
        <v>530</v>
      </c>
      <c r="T8">
        <v>3.4</v>
      </c>
      <c r="U8">
        <v>6</v>
      </c>
      <c r="V8">
        <v>86.6</v>
      </c>
      <c r="W8">
        <v>89.6</v>
      </c>
      <c r="X8">
        <v>90.6</v>
      </c>
      <c r="Y8">
        <v>4</v>
      </c>
      <c r="Z8">
        <v>0.9</v>
      </c>
      <c r="AA8">
        <v>445</v>
      </c>
      <c r="AB8">
        <v>400</v>
      </c>
      <c r="AC8">
        <v>20800</v>
      </c>
      <c r="AD8">
        <v>27000</v>
      </c>
      <c r="AE8">
        <v>34300</v>
      </c>
      <c r="AF8">
        <v>94500</v>
      </c>
      <c r="AG8" t="s">
        <v>479</v>
      </c>
      <c r="AH8" t="s">
        <v>479</v>
      </c>
      <c r="AI8" t="s">
        <v>479</v>
      </c>
      <c r="AJ8" t="s">
        <v>479</v>
      </c>
      <c r="AK8" t="s">
        <v>479</v>
      </c>
      <c r="AL8" t="s">
        <v>481</v>
      </c>
      <c r="AM8" t="s">
        <v>481</v>
      </c>
    </row>
    <row r="9" spans="1:39" x14ac:dyDescent="0.25">
      <c r="A9" t="s">
        <v>472</v>
      </c>
      <c r="B9" t="s">
        <v>473</v>
      </c>
      <c r="C9">
        <v>5</v>
      </c>
      <c r="D9" t="s">
        <v>405</v>
      </c>
      <c r="E9" t="s">
        <v>405</v>
      </c>
      <c r="F9">
        <v>10000415</v>
      </c>
      <c r="G9" t="s">
        <v>492</v>
      </c>
      <c r="H9" t="s">
        <v>475</v>
      </c>
      <c r="I9" t="s">
        <v>476</v>
      </c>
      <c r="J9" t="s">
        <v>385</v>
      </c>
      <c r="K9" t="s">
        <v>493</v>
      </c>
      <c r="L9" t="s">
        <v>55</v>
      </c>
      <c r="M9" t="s">
        <v>405</v>
      </c>
      <c r="N9" t="s">
        <v>405</v>
      </c>
      <c r="O9" t="s">
        <v>485</v>
      </c>
      <c r="P9" t="s">
        <v>47</v>
      </c>
      <c r="Q9">
        <v>5</v>
      </c>
      <c r="R9">
        <v>5</v>
      </c>
      <c r="S9">
        <v>5</v>
      </c>
      <c r="T9" t="s">
        <v>479</v>
      </c>
      <c r="U9" t="s">
        <v>479</v>
      </c>
      <c r="V9" t="s">
        <v>479</v>
      </c>
      <c r="W9" t="s">
        <v>479</v>
      </c>
      <c r="X9" t="s">
        <v>479</v>
      </c>
      <c r="Y9" t="s">
        <v>479</v>
      </c>
      <c r="Z9" t="s">
        <v>479</v>
      </c>
      <c r="AA9">
        <v>5</v>
      </c>
      <c r="AB9" t="s">
        <v>479</v>
      </c>
      <c r="AC9" t="s">
        <v>479</v>
      </c>
      <c r="AD9" t="s">
        <v>479</v>
      </c>
      <c r="AE9" t="s">
        <v>479</v>
      </c>
      <c r="AF9" t="s">
        <v>479</v>
      </c>
      <c r="AG9" t="s">
        <v>479</v>
      </c>
      <c r="AH9" t="s">
        <v>479</v>
      </c>
      <c r="AI9" t="s">
        <v>479</v>
      </c>
      <c r="AJ9" t="s">
        <v>479</v>
      </c>
      <c r="AK9" t="s">
        <v>479</v>
      </c>
      <c r="AL9" t="s">
        <v>481</v>
      </c>
      <c r="AM9" t="s">
        <v>481</v>
      </c>
    </row>
    <row r="10" spans="1:39" x14ac:dyDescent="0.25">
      <c r="A10" t="s">
        <v>472</v>
      </c>
      <c r="B10" t="s">
        <v>473</v>
      </c>
      <c r="C10">
        <v>5</v>
      </c>
      <c r="D10" t="s">
        <v>405</v>
      </c>
      <c r="E10" t="s">
        <v>405</v>
      </c>
      <c r="F10">
        <v>10000528</v>
      </c>
      <c r="G10" t="s">
        <v>494</v>
      </c>
      <c r="H10" t="s">
        <v>475</v>
      </c>
      <c r="I10" t="s">
        <v>476</v>
      </c>
      <c r="J10" t="s">
        <v>385</v>
      </c>
      <c r="K10" t="s">
        <v>495</v>
      </c>
      <c r="L10" t="s">
        <v>41</v>
      </c>
      <c r="M10" t="s">
        <v>405</v>
      </c>
      <c r="N10" t="s">
        <v>405</v>
      </c>
      <c r="O10" t="s">
        <v>489</v>
      </c>
      <c r="P10" t="s">
        <v>50</v>
      </c>
      <c r="Q10">
        <v>10</v>
      </c>
      <c r="R10">
        <v>10</v>
      </c>
      <c r="S10">
        <v>10</v>
      </c>
      <c r="T10" t="s">
        <v>479</v>
      </c>
      <c r="U10" t="s">
        <v>479</v>
      </c>
      <c r="V10" t="s">
        <v>479</v>
      </c>
      <c r="W10" t="s">
        <v>479</v>
      </c>
      <c r="X10" t="s">
        <v>479</v>
      </c>
      <c r="Y10" t="s">
        <v>479</v>
      </c>
      <c r="Z10" t="s">
        <v>479</v>
      </c>
      <c r="AA10">
        <v>5</v>
      </c>
      <c r="AB10" t="s">
        <v>479</v>
      </c>
      <c r="AC10" t="s">
        <v>479</v>
      </c>
      <c r="AD10" t="s">
        <v>479</v>
      </c>
      <c r="AE10" t="s">
        <v>479</v>
      </c>
      <c r="AF10" t="s">
        <v>479</v>
      </c>
      <c r="AG10" t="s">
        <v>479</v>
      </c>
      <c r="AH10" t="s">
        <v>479</v>
      </c>
      <c r="AI10" t="s">
        <v>479</v>
      </c>
      <c r="AJ10" t="s">
        <v>479</v>
      </c>
      <c r="AK10" t="s">
        <v>479</v>
      </c>
      <c r="AL10" t="s">
        <v>481</v>
      </c>
      <c r="AM10" t="s">
        <v>481</v>
      </c>
    </row>
    <row r="11" spans="1:39" x14ac:dyDescent="0.25">
      <c r="A11" t="s">
        <v>472</v>
      </c>
      <c r="B11" t="s">
        <v>473</v>
      </c>
      <c r="C11">
        <v>5</v>
      </c>
      <c r="D11" t="s">
        <v>405</v>
      </c>
      <c r="E11" t="s">
        <v>405</v>
      </c>
      <c r="F11">
        <v>10000533</v>
      </c>
      <c r="G11" t="s">
        <v>496</v>
      </c>
      <c r="H11" t="s">
        <v>475</v>
      </c>
      <c r="I11" t="s">
        <v>476</v>
      </c>
      <c r="J11" t="s">
        <v>385</v>
      </c>
      <c r="K11" t="s">
        <v>495</v>
      </c>
      <c r="L11" t="s">
        <v>41</v>
      </c>
      <c r="M11" t="s">
        <v>405</v>
      </c>
      <c r="N11" t="s">
        <v>405</v>
      </c>
      <c r="O11" t="s">
        <v>478</v>
      </c>
      <c r="P11" t="s">
        <v>3</v>
      </c>
      <c r="Q11">
        <v>5</v>
      </c>
      <c r="R11">
        <v>5</v>
      </c>
      <c r="S11">
        <v>5</v>
      </c>
      <c r="T11" t="s">
        <v>479</v>
      </c>
      <c r="U11" t="s">
        <v>479</v>
      </c>
      <c r="V11" t="s">
        <v>479</v>
      </c>
      <c r="W11" t="s">
        <v>479</v>
      </c>
      <c r="X11" t="s">
        <v>479</v>
      </c>
      <c r="Y11" t="s">
        <v>479</v>
      </c>
      <c r="Z11" t="s">
        <v>479</v>
      </c>
      <c r="AA11">
        <v>5</v>
      </c>
      <c r="AB11" t="s">
        <v>479</v>
      </c>
      <c r="AC11" t="s">
        <v>479</v>
      </c>
      <c r="AD11" t="s">
        <v>479</v>
      </c>
      <c r="AE11" t="s">
        <v>479</v>
      </c>
      <c r="AF11" t="s">
        <v>479</v>
      </c>
      <c r="AG11" t="s">
        <v>479</v>
      </c>
      <c r="AH11" t="s">
        <v>479</v>
      </c>
      <c r="AI11" t="s">
        <v>479</v>
      </c>
      <c r="AJ11" t="s">
        <v>479</v>
      </c>
      <c r="AK11" t="s">
        <v>479</v>
      </c>
      <c r="AL11" t="s">
        <v>481</v>
      </c>
      <c r="AM11" t="s">
        <v>481</v>
      </c>
    </row>
    <row r="12" spans="1:39" x14ac:dyDescent="0.25">
      <c r="A12" t="s">
        <v>472</v>
      </c>
      <c r="B12" t="s">
        <v>473</v>
      </c>
      <c r="C12">
        <v>5</v>
      </c>
      <c r="D12" t="s">
        <v>405</v>
      </c>
      <c r="E12" t="s">
        <v>405</v>
      </c>
      <c r="F12">
        <v>10000536</v>
      </c>
      <c r="G12" t="s">
        <v>497</v>
      </c>
      <c r="H12" t="s">
        <v>475</v>
      </c>
      <c r="I12" t="s">
        <v>476</v>
      </c>
      <c r="J12" t="s">
        <v>385</v>
      </c>
      <c r="K12" t="s">
        <v>493</v>
      </c>
      <c r="L12" t="s">
        <v>55</v>
      </c>
      <c r="M12" t="s">
        <v>405</v>
      </c>
      <c r="N12" t="s">
        <v>405</v>
      </c>
      <c r="O12" t="s">
        <v>489</v>
      </c>
      <c r="P12" t="s">
        <v>50</v>
      </c>
      <c r="Q12">
        <v>5</v>
      </c>
      <c r="R12">
        <v>5</v>
      </c>
      <c r="S12">
        <v>5</v>
      </c>
      <c r="T12" t="s">
        <v>479</v>
      </c>
      <c r="U12" t="s">
        <v>479</v>
      </c>
      <c r="V12" t="s">
        <v>479</v>
      </c>
      <c r="W12" t="s">
        <v>479</v>
      </c>
      <c r="X12" t="s">
        <v>479</v>
      </c>
      <c r="Y12" t="s">
        <v>479</v>
      </c>
      <c r="Z12" t="s">
        <v>479</v>
      </c>
      <c r="AA12">
        <v>5</v>
      </c>
      <c r="AB12" t="s">
        <v>479</v>
      </c>
      <c r="AC12" t="s">
        <v>479</v>
      </c>
      <c r="AD12" t="s">
        <v>479</v>
      </c>
      <c r="AE12" t="s">
        <v>479</v>
      </c>
      <c r="AF12" t="s">
        <v>479</v>
      </c>
      <c r="AG12" t="s">
        <v>479</v>
      </c>
      <c r="AH12" t="s">
        <v>479</v>
      </c>
      <c r="AI12" t="s">
        <v>479</v>
      </c>
      <c r="AJ12" t="s">
        <v>479</v>
      </c>
      <c r="AK12" t="s">
        <v>479</v>
      </c>
      <c r="AL12" t="s">
        <v>481</v>
      </c>
      <c r="AM12" t="s">
        <v>481</v>
      </c>
    </row>
    <row r="13" spans="1:39" x14ac:dyDescent="0.25">
      <c r="A13" t="s">
        <v>472</v>
      </c>
      <c r="B13" t="s">
        <v>473</v>
      </c>
      <c r="C13">
        <v>5</v>
      </c>
      <c r="D13" t="s">
        <v>405</v>
      </c>
      <c r="E13" t="s">
        <v>405</v>
      </c>
      <c r="F13">
        <v>10000560</v>
      </c>
      <c r="G13" t="s">
        <v>498</v>
      </c>
      <c r="H13" t="s">
        <v>475</v>
      </c>
      <c r="I13" t="s">
        <v>476</v>
      </c>
      <c r="J13" t="s">
        <v>385</v>
      </c>
      <c r="K13" t="s">
        <v>499</v>
      </c>
      <c r="L13" t="s">
        <v>43</v>
      </c>
      <c r="M13" t="s">
        <v>405</v>
      </c>
      <c r="N13" t="s">
        <v>405</v>
      </c>
      <c r="O13" t="s">
        <v>489</v>
      </c>
      <c r="P13" t="s">
        <v>50</v>
      </c>
      <c r="Q13">
        <v>10</v>
      </c>
      <c r="R13">
        <v>10</v>
      </c>
      <c r="S13">
        <v>10</v>
      </c>
      <c r="T13" t="s">
        <v>479</v>
      </c>
      <c r="U13" t="s">
        <v>479</v>
      </c>
      <c r="V13" t="s">
        <v>479</v>
      </c>
      <c r="W13" t="s">
        <v>479</v>
      </c>
      <c r="X13" t="s">
        <v>479</v>
      </c>
      <c r="Y13" t="s">
        <v>479</v>
      </c>
      <c r="Z13" t="s">
        <v>479</v>
      </c>
      <c r="AA13">
        <v>5</v>
      </c>
      <c r="AB13" t="s">
        <v>479</v>
      </c>
      <c r="AC13" t="s">
        <v>479</v>
      </c>
      <c r="AD13" t="s">
        <v>479</v>
      </c>
      <c r="AE13" t="s">
        <v>479</v>
      </c>
      <c r="AF13" t="s">
        <v>479</v>
      </c>
      <c r="AG13" t="s">
        <v>479</v>
      </c>
      <c r="AH13" t="s">
        <v>479</v>
      </c>
      <c r="AI13" t="s">
        <v>479</v>
      </c>
      <c r="AJ13" t="s">
        <v>479</v>
      </c>
      <c r="AK13" t="s">
        <v>479</v>
      </c>
      <c r="AL13" t="s">
        <v>481</v>
      </c>
      <c r="AM13" t="s">
        <v>481</v>
      </c>
    </row>
    <row r="14" spans="1:39" x14ac:dyDescent="0.25">
      <c r="A14" t="s">
        <v>472</v>
      </c>
      <c r="B14" t="s">
        <v>473</v>
      </c>
      <c r="C14">
        <v>5</v>
      </c>
      <c r="D14" t="s">
        <v>405</v>
      </c>
      <c r="E14" t="s">
        <v>405</v>
      </c>
      <c r="F14">
        <v>10000571</v>
      </c>
      <c r="G14" t="s">
        <v>108</v>
      </c>
      <c r="H14" t="s">
        <v>482</v>
      </c>
      <c r="I14" t="s">
        <v>476</v>
      </c>
      <c r="J14" t="s">
        <v>385</v>
      </c>
      <c r="K14" t="s">
        <v>491</v>
      </c>
      <c r="L14" t="s">
        <v>61</v>
      </c>
      <c r="M14" t="s">
        <v>405</v>
      </c>
      <c r="N14" t="s">
        <v>405</v>
      </c>
      <c r="O14" t="s">
        <v>485</v>
      </c>
      <c r="P14" t="s">
        <v>47</v>
      </c>
      <c r="Q14">
        <v>30</v>
      </c>
      <c r="R14">
        <v>30</v>
      </c>
      <c r="S14">
        <v>30</v>
      </c>
      <c r="T14">
        <v>3.4</v>
      </c>
      <c r="U14">
        <v>6.9</v>
      </c>
      <c r="V14">
        <v>69</v>
      </c>
      <c r="W14">
        <v>86.2</v>
      </c>
      <c r="X14">
        <v>89.7</v>
      </c>
      <c r="Y14">
        <v>20.7</v>
      </c>
      <c r="Z14">
        <v>3.4</v>
      </c>
      <c r="AA14">
        <v>20</v>
      </c>
      <c r="AB14">
        <v>20800</v>
      </c>
      <c r="AC14">
        <v>29900</v>
      </c>
      <c r="AD14">
        <v>34300</v>
      </c>
      <c r="AE14">
        <v>39800</v>
      </c>
      <c r="AF14">
        <v>75600</v>
      </c>
      <c r="AG14" t="s">
        <v>479</v>
      </c>
      <c r="AH14" t="s">
        <v>479</v>
      </c>
      <c r="AI14" t="s">
        <v>479</v>
      </c>
      <c r="AJ14" t="s">
        <v>479</v>
      </c>
      <c r="AK14" t="s">
        <v>479</v>
      </c>
      <c r="AL14" t="s">
        <v>481</v>
      </c>
      <c r="AM14" t="s">
        <v>481</v>
      </c>
    </row>
    <row r="15" spans="1:39" x14ac:dyDescent="0.25">
      <c r="A15" t="s">
        <v>472</v>
      </c>
      <c r="B15" t="s">
        <v>473</v>
      </c>
      <c r="C15">
        <v>5</v>
      </c>
      <c r="D15" t="s">
        <v>405</v>
      </c>
      <c r="E15" t="s">
        <v>405</v>
      </c>
      <c r="F15">
        <v>10000571</v>
      </c>
      <c r="G15" t="s">
        <v>108</v>
      </c>
      <c r="H15" t="s">
        <v>482</v>
      </c>
      <c r="I15" t="s">
        <v>476</v>
      </c>
      <c r="J15" t="s">
        <v>385</v>
      </c>
      <c r="K15" t="s">
        <v>491</v>
      </c>
      <c r="L15" t="s">
        <v>61</v>
      </c>
      <c r="M15" t="s">
        <v>405</v>
      </c>
      <c r="N15" t="s">
        <v>405</v>
      </c>
      <c r="O15" t="s">
        <v>486</v>
      </c>
      <c r="P15" t="s">
        <v>44</v>
      </c>
      <c r="Q15">
        <v>65</v>
      </c>
      <c r="R15">
        <v>65</v>
      </c>
      <c r="S15">
        <v>65</v>
      </c>
      <c r="T15">
        <v>6.9</v>
      </c>
      <c r="U15">
        <v>7.1</v>
      </c>
      <c r="V15">
        <v>66.400000000000006</v>
      </c>
      <c r="W15">
        <v>82.3</v>
      </c>
      <c r="X15">
        <v>86</v>
      </c>
      <c r="Y15">
        <v>19.600000000000001</v>
      </c>
      <c r="Z15">
        <v>3.7</v>
      </c>
      <c r="AA15">
        <v>40</v>
      </c>
      <c r="AB15">
        <v>2900</v>
      </c>
      <c r="AC15">
        <v>21900</v>
      </c>
      <c r="AD15">
        <v>29600</v>
      </c>
      <c r="AE15">
        <v>36100</v>
      </c>
      <c r="AF15">
        <v>61900</v>
      </c>
      <c r="AG15" t="s">
        <v>479</v>
      </c>
      <c r="AH15" t="s">
        <v>479</v>
      </c>
      <c r="AI15" t="s">
        <v>479</v>
      </c>
      <c r="AJ15" t="s">
        <v>479</v>
      </c>
      <c r="AK15" t="s">
        <v>479</v>
      </c>
      <c r="AL15" t="s">
        <v>481</v>
      </c>
      <c r="AM15" t="s">
        <v>481</v>
      </c>
    </row>
    <row r="16" spans="1:39" x14ac:dyDescent="0.25">
      <c r="A16" t="s">
        <v>472</v>
      </c>
      <c r="B16" t="s">
        <v>473</v>
      </c>
      <c r="C16">
        <v>5</v>
      </c>
      <c r="D16" t="s">
        <v>405</v>
      </c>
      <c r="E16" t="s">
        <v>405</v>
      </c>
      <c r="F16">
        <v>10000571</v>
      </c>
      <c r="G16" t="s">
        <v>108</v>
      </c>
      <c r="H16" t="s">
        <v>482</v>
      </c>
      <c r="I16" t="s">
        <v>476</v>
      </c>
      <c r="J16" t="s">
        <v>385</v>
      </c>
      <c r="K16" t="s">
        <v>491</v>
      </c>
      <c r="L16" t="s">
        <v>61</v>
      </c>
      <c r="M16" t="s">
        <v>405</v>
      </c>
      <c r="N16" t="s">
        <v>405</v>
      </c>
      <c r="O16" t="s">
        <v>489</v>
      </c>
      <c r="P16" t="s">
        <v>50</v>
      </c>
      <c r="Q16">
        <v>280</v>
      </c>
      <c r="R16">
        <v>275</v>
      </c>
      <c r="S16">
        <v>275</v>
      </c>
      <c r="T16">
        <v>4</v>
      </c>
      <c r="U16">
        <v>9.8000000000000007</v>
      </c>
      <c r="V16">
        <v>81.5</v>
      </c>
      <c r="W16">
        <v>85.5</v>
      </c>
      <c r="X16">
        <v>86.2</v>
      </c>
      <c r="Y16">
        <v>4.7</v>
      </c>
      <c r="Z16">
        <v>0.7</v>
      </c>
      <c r="AA16">
        <v>215</v>
      </c>
      <c r="AB16">
        <v>2600</v>
      </c>
      <c r="AC16">
        <v>20400</v>
      </c>
      <c r="AD16">
        <v>26600</v>
      </c>
      <c r="AE16">
        <v>31500</v>
      </c>
      <c r="AF16">
        <v>51800</v>
      </c>
      <c r="AG16" t="s">
        <v>479</v>
      </c>
      <c r="AH16" t="s">
        <v>479</v>
      </c>
      <c r="AI16" t="s">
        <v>479</v>
      </c>
      <c r="AJ16" t="s">
        <v>479</v>
      </c>
      <c r="AK16" t="s">
        <v>479</v>
      </c>
      <c r="AL16" t="s">
        <v>481</v>
      </c>
      <c r="AM16" t="s">
        <v>481</v>
      </c>
    </row>
    <row r="17" spans="1:39" x14ac:dyDescent="0.25">
      <c r="A17" t="s">
        <v>472</v>
      </c>
      <c r="B17" t="s">
        <v>473</v>
      </c>
      <c r="C17">
        <v>5</v>
      </c>
      <c r="D17" t="s">
        <v>405</v>
      </c>
      <c r="E17" t="s">
        <v>405</v>
      </c>
      <c r="F17">
        <v>10000721</v>
      </c>
      <c r="G17" t="s">
        <v>500</v>
      </c>
      <c r="H17" t="s">
        <v>475</v>
      </c>
      <c r="I17" t="s">
        <v>476</v>
      </c>
      <c r="J17" t="s">
        <v>385</v>
      </c>
      <c r="K17" t="s">
        <v>493</v>
      </c>
      <c r="L17" t="s">
        <v>55</v>
      </c>
      <c r="M17" t="s">
        <v>405</v>
      </c>
      <c r="N17" t="s">
        <v>405</v>
      </c>
      <c r="O17" t="s">
        <v>485</v>
      </c>
      <c r="P17" t="s">
        <v>47</v>
      </c>
      <c r="Q17">
        <v>25</v>
      </c>
      <c r="R17">
        <v>25</v>
      </c>
      <c r="S17">
        <v>25</v>
      </c>
      <c r="T17" t="s">
        <v>487</v>
      </c>
      <c r="U17">
        <v>7.4</v>
      </c>
      <c r="V17">
        <v>70.400000000000006</v>
      </c>
      <c r="W17">
        <v>92.6</v>
      </c>
      <c r="X17">
        <v>92.6</v>
      </c>
      <c r="Y17">
        <v>22.2</v>
      </c>
      <c r="Z17" t="s">
        <v>487</v>
      </c>
      <c r="AA17">
        <v>15</v>
      </c>
      <c r="AB17">
        <v>7300</v>
      </c>
      <c r="AC17">
        <v>13100</v>
      </c>
      <c r="AD17">
        <v>19000</v>
      </c>
      <c r="AE17">
        <v>20800</v>
      </c>
      <c r="AF17">
        <v>46400</v>
      </c>
      <c r="AG17" t="s">
        <v>479</v>
      </c>
      <c r="AH17" t="s">
        <v>479</v>
      </c>
      <c r="AI17" t="s">
        <v>479</v>
      </c>
      <c r="AJ17" t="s">
        <v>479</v>
      </c>
      <c r="AK17" t="s">
        <v>479</v>
      </c>
      <c r="AL17" t="s">
        <v>481</v>
      </c>
      <c r="AM17" t="s">
        <v>481</v>
      </c>
    </row>
    <row r="18" spans="1:39" x14ac:dyDescent="0.25">
      <c r="A18" t="s">
        <v>472</v>
      </c>
      <c r="B18" t="s">
        <v>473</v>
      </c>
      <c r="C18">
        <v>5</v>
      </c>
      <c r="D18" t="s">
        <v>405</v>
      </c>
      <c r="E18" t="s">
        <v>405</v>
      </c>
      <c r="F18">
        <v>10000721</v>
      </c>
      <c r="G18" t="s">
        <v>500</v>
      </c>
      <c r="H18" t="s">
        <v>475</v>
      </c>
      <c r="I18" t="s">
        <v>476</v>
      </c>
      <c r="J18" t="s">
        <v>385</v>
      </c>
      <c r="K18" t="s">
        <v>493</v>
      </c>
      <c r="L18" t="s">
        <v>55</v>
      </c>
      <c r="M18" t="s">
        <v>405</v>
      </c>
      <c r="N18" t="s">
        <v>405</v>
      </c>
      <c r="O18" t="s">
        <v>489</v>
      </c>
      <c r="P18" t="s">
        <v>50</v>
      </c>
      <c r="Q18">
        <v>5</v>
      </c>
      <c r="R18">
        <v>5</v>
      </c>
      <c r="S18">
        <v>5</v>
      </c>
      <c r="T18" t="s">
        <v>479</v>
      </c>
      <c r="U18" t="s">
        <v>479</v>
      </c>
      <c r="V18" t="s">
        <v>479</v>
      </c>
      <c r="W18" t="s">
        <v>479</v>
      </c>
      <c r="X18" t="s">
        <v>479</v>
      </c>
      <c r="Y18" t="s">
        <v>479</v>
      </c>
      <c r="Z18" t="s">
        <v>479</v>
      </c>
      <c r="AA18">
        <v>5</v>
      </c>
      <c r="AB18" t="s">
        <v>479</v>
      </c>
      <c r="AC18" t="s">
        <v>479</v>
      </c>
      <c r="AD18" t="s">
        <v>479</v>
      </c>
      <c r="AE18" t="s">
        <v>479</v>
      </c>
      <c r="AF18" t="s">
        <v>479</v>
      </c>
      <c r="AG18" t="s">
        <v>479</v>
      </c>
      <c r="AH18" t="s">
        <v>479</v>
      </c>
      <c r="AI18" t="s">
        <v>479</v>
      </c>
      <c r="AJ18" t="s">
        <v>479</v>
      </c>
      <c r="AK18" t="s">
        <v>479</v>
      </c>
      <c r="AL18" t="s">
        <v>481</v>
      </c>
      <c r="AM18" t="s">
        <v>481</v>
      </c>
    </row>
    <row r="19" spans="1:39" x14ac:dyDescent="0.25">
      <c r="A19" t="s">
        <v>472</v>
      </c>
      <c r="B19" t="s">
        <v>473</v>
      </c>
      <c r="C19">
        <v>5</v>
      </c>
      <c r="D19" t="s">
        <v>405</v>
      </c>
      <c r="E19" t="s">
        <v>405</v>
      </c>
      <c r="F19">
        <v>10000747</v>
      </c>
      <c r="G19" t="s">
        <v>501</v>
      </c>
      <c r="H19" t="s">
        <v>475</v>
      </c>
      <c r="I19" t="s">
        <v>476</v>
      </c>
      <c r="J19" t="s">
        <v>385</v>
      </c>
      <c r="K19" t="s">
        <v>477</v>
      </c>
      <c r="L19" t="s">
        <v>65</v>
      </c>
      <c r="M19" t="s">
        <v>405</v>
      </c>
      <c r="N19" t="s">
        <v>405</v>
      </c>
      <c r="O19" t="s">
        <v>486</v>
      </c>
      <c r="P19" t="s">
        <v>44</v>
      </c>
      <c r="Q19">
        <v>20</v>
      </c>
      <c r="R19">
        <v>20</v>
      </c>
      <c r="S19">
        <v>20</v>
      </c>
      <c r="T19">
        <v>5</v>
      </c>
      <c r="U19" t="s">
        <v>487</v>
      </c>
      <c r="V19">
        <v>80</v>
      </c>
      <c r="W19">
        <v>90</v>
      </c>
      <c r="X19">
        <v>95</v>
      </c>
      <c r="Y19">
        <v>15</v>
      </c>
      <c r="Z19">
        <v>5</v>
      </c>
      <c r="AA19">
        <v>15</v>
      </c>
      <c r="AB19">
        <v>700</v>
      </c>
      <c r="AC19">
        <v>17500</v>
      </c>
      <c r="AD19">
        <v>23000</v>
      </c>
      <c r="AE19">
        <v>32100</v>
      </c>
      <c r="AF19">
        <v>41200</v>
      </c>
      <c r="AG19" t="s">
        <v>479</v>
      </c>
      <c r="AH19" t="s">
        <v>479</v>
      </c>
      <c r="AI19" t="s">
        <v>479</v>
      </c>
      <c r="AJ19" t="s">
        <v>479</v>
      </c>
      <c r="AK19" t="s">
        <v>479</v>
      </c>
      <c r="AL19" t="s">
        <v>481</v>
      </c>
      <c r="AM19" t="s">
        <v>481</v>
      </c>
    </row>
    <row r="20" spans="1:39" x14ac:dyDescent="0.25">
      <c r="A20" t="s">
        <v>472</v>
      </c>
      <c r="B20" t="s">
        <v>473</v>
      </c>
      <c r="C20">
        <v>5</v>
      </c>
      <c r="D20" t="s">
        <v>405</v>
      </c>
      <c r="E20" t="s">
        <v>405</v>
      </c>
      <c r="F20">
        <v>10000747</v>
      </c>
      <c r="G20" t="s">
        <v>501</v>
      </c>
      <c r="H20" t="s">
        <v>475</v>
      </c>
      <c r="I20" t="s">
        <v>476</v>
      </c>
      <c r="J20" t="s">
        <v>385</v>
      </c>
      <c r="K20" t="s">
        <v>477</v>
      </c>
      <c r="L20" t="s">
        <v>65</v>
      </c>
      <c r="M20" t="s">
        <v>405</v>
      </c>
      <c r="N20" t="s">
        <v>405</v>
      </c>
      <c r="O20" t="s">
        <v>478</v>
      </c>
      <c r="P20" t="s">
        <v>3</v>
      </c>
      <c r="Q20">
        <v>10</v>
      </c>
      <c r="R20">
        <v>10</v>
      </c>
      <c r="S20">
        <v>10</v>
      </c>
      <c r="T20" t="s">
        <v>479</v>
      </c>
      <c r="U20" t="s">
        <v>479</v>
      </c>
      <c r="V20" t="s">
        <v>479</v>
      </c>
      <c r="W20" t="s">
        <v>479</v>
      </c>
      <c r="X20" t="s">
        <v>479</v>
      </c>
      <c r="Y20" t="s">
        <v>479</v>
      </c>
      <c r="Z20" t="s">
        <v>479</v>
      </c>
      <c r="AA20">
        <v>5</v>
      </c>
      <c r="AB20" t="s">
        <v>479</v>
      </c>
      <c r="AC20" t="s">
        <v>479</v>
      </c>
      <c r="AD20" t="s">
        <v>479</v>
      </c>
      <c r="AE20" t="s">
        <v>479</v>
      </c>
      <c r="AF20" t="s">
        <v>479</v>
      </c>
      <c r="AG20" t="s">
        <v>479</v>
      </c>
      <c r="AH20" t="s">
        <v>479</v>
      </c>
      <c r="AI20" t="s">
        <v>479</v>
      </c>
      <c r="AJ20" t="s">
        <v>479</v>
      </c>
      <c r="AK20" t="s">
        <v>479</v>
      </c>
      <c r="AL20" t="s">
        <v>481</v>
      </c>
      <c r="AM20" t="s">
        <v>481</v>
      </c>
    </row>
    <row r="21" spans="1:39" x14ac:dyDescent="0.25">
      <c r="A21" t="s">
        <v>472</v>
      </c>
      <c r="B21" t="s">
        <v>473</v>
      </c>
      <c r="C21">
        <v>5</v>
      </c>
      <c r="D21" t="s">
        <v>405</v>
      </c>
      <c r="E21" t="s">
        <v>405</v>
      </c>
      <c r="F21">
        <v>10000747</v>
      </c>
      <c r="G21" t="s">
        <v>501</v>
      </c>
      <c r="H21" t="s">
        <v>475</v>
      </c>
      <c r="I21" t="s">
        <v>476</v>
      </c>
      <c r="J21" t="s">
        <v>385</v>
      </c>
      <c r="K21" t="s">
        <v>477</v>
      </c>
      <c r="L21" t="s">
        <v>65</v>
      </c>
      <c r="M21" t="s">
        <v>405</v>
      </c>
      <c r="N21" t="s">
        <v>405</v>
      </c>
      <c r="O21" t="s">
        <v>488</v>
      </c>
      <c r="P21" t="s">
        <v>34</v>
      </c>
      <c r="Q21">
        <v>30</v>
      </c>
      <c r="R21">
        <v>30</v>
      </c>
      <c r="S21">
        <v>30</v>
      </c>
      <c r="T21">
        <v>10.7</v>
      </c>
      <c r="U21">
        <v>10.7</v>
      </c>
      <c r="V21">
        <v>75</v>
      </c>
      <c r="W21">
        <v>78.599999999999994</v>
      </c>
      <c r="X21">
        <v>78.599999999999994</v>
      </c>
      <c r="Y21">
        <v>3.6</v>
      </c>
      <c r="Z21" t="s">
        <v>487</v>
      </c>
      <c r="AA21">
        <v>20</v>
      </c>
      <c r="AB21">
        <v>3600</v>
      </c>
      <c r="AC21">
        <v>10600</v>
      </c>
      <c r="AD21">
        <v>23000</v>
      </c>
      <c r="AE21">
        <v>26300</v>
      </c>
      <c r="AF21">
        <v>36100</v>
      </c>
      <c r="AG21" t="s">
        <v>479</v>
      </c>
      <c r="AH21" t="s">
        <v>479</v>
      </c>
      <c r="AI21" t="s">
        <v>479</v>
      </c>
      <c r="AJ21" t="s">
        <v>479</v>
      </c>
      <c r="AK21" t="s">
        <v>479</v>
      </c>
      <c r="AL21" t="s">
        <v>481</v>
      </c>
      <c r="AM21" t="s">
        <v>481</v>
      </c>
    </row>
    <row r="22" spans="1:39" x14ac:dyDescent="0.25">
      <c r="A22" t="s">
        <v>472</v>
      </c>
      <c r="B22" t="s">
        <v>473</v>
      </c>
      <c r="C22">
        <v>5</v>
      </c>
      <c r="D22" t="s">
        <v>405</v>
      </c>
      <c r="E22" t="s">
        <v>405</v>
      </c>
      <c r="F22">
        <v>10000747</v>
      </c>
      <c r="G22" t="s">
        <v>501</v>
      </c>
      <c r="H22" t="s">
        <v>475</v>
      </c>
      <c r="I22" t="s">
        <v>476</v>
      </c>
      <c r="J22" t="s">
        <v>385</v>
      </c>
      <c r="K22" t="s">
        <v>477</v>
      </c>
      <c r="L22" t="s">
        <v>65</v>
      </c>
      <c r="M22" t="s">
        <v>405</v>
      </c>
      <c r="N22" t="s">
        <v>405</v>
      </c>
      <c r="O22" t="s">
        <v>489</v>
      </c>
      <c r="P22" t="s">
        <v>50</v>
      </c>
      <c r="Q22">
        <v>50</v>
      </c>
      <c r="R22">
        <v>50</v>
      </c>
      <c r="S22">
        <v>50</v>
      </c>
      <c r="T22">
        <v>4.2</v>
      </c>
      <c r="U22">
        <v>20.8</v>
      </c>
      <c r="V22">
        <v>70.8</v>
      </c>
      <c r="W22">
        <v>75</v>
      </c>
      <c r="X22">
        <v>75</v>
      </c>
      <c r="Y22">
        <v>4.2</v>
      </c>
      <c r="Z22" t="s">
        <v>487</v>
      </c>
      <c r="AA22">
        <v>30</v>
      </c>
      <c r="AB22">
        <v>6200</v>
      </c>
      <c r="AC22">
        <v>15800</v>
      </c>
      <c r="AD22">
        <v>20100</v>
      </c>
      <c r="AE22">
        <v>23000</v>
      </c>
      <c r="AF22">
        <v>38700</v>
      </c>
      <c r="AG22" t="s">
        <v>479</v>
      </c>
      <c r="AH22" t="s">
        <v>479</v>
      </c>
      <c r="AI22" t="s">
        <v>479</v>
      </c>
      <c r="AJ22" t="s">
        <v>479</v>
      </c>
      <c r="AK22" t="s">
        <v>479</v>
      </c>
      <c r="AL22" t="s">
        <v>481</v>
      </c>
      <c r="AM22" t="s">
        <v>481</v>
      </c>
    </row>
    <row r="23" spans="1:39" x14ac:dyDescent="0.25">
      <c r="A23" t="s">
        <v>472</v>
      </c>
      <c r="B23" t="s">
        <v>473</v>
      </c>
      <c r="C23">
        <v>5</v>
      </c>
      <c r="D23" t="s">
        <v>405</v>
      </c>
      <c r="E23" t="s">
        <v>405</v>
      </c>
      <c r="F23">
        <v>10000754</v>
      </c>
      <c r="G23" t="s">
        <v>502</v>
      </c>
      <c r="H23" t="s">
        <v>475</v>
      </c>
      <c r="I23" t="s">
        <v>476</v>
      </c>
      <c r="J23" t="s">
        <v>385</v>
      </c>
      <c r="K23" t="s">
        <v>477</v>
      </c>
      <c r="L23" t="s">
        <v>65</v>
      </c>
      <c r="M23" t="s">
        <v>405</v>
      </c>
      <c r="N23" t="s">
        <v>405</v>
      </c>
      <c r="O23" t="s">
        <v>485</v>
      </c>
      <c r="P23" t="s">
        <v>47</v>
      </c>
      <c r="Q23">
        <v>25</v>
      </c>
      <c r="R23">
        <v>25</v>
      </c>
      <c r="S23">
        <v>25</v>
      </c>
      <c r="T23">
        <v>4.2</v>
      </c>
      <c r="U23">
        <v>4.2</v>
      </c>
      <c r="V23">
        <v>70.8</v>
      </c>
      <c r="W23">
        <v>91.7</v>
      </c>
      <c r="X23">
        <v>91.7</v>
      </c>
      <c r="Y23">
        <v>20.8</v>
      </c>
      <c r="Z23" t="s">
        <v>487</v>
      </c>
      <c r="AA23">
        <v>15</v>
      </c>
      <c r="AB23">
        <v>11000</v>
      </c>
      <c r="AC23">
        <v>18200</v>
      </c>
      <c r="AD23">
        <v>22600</v>
      </c>
      <c r="AE23">
        <v>25600</v>
      </c>
      <c r="AF23">
        <v>39100</v>
      </c>
      <c r="AG23" t="s">
        <v>479</v>
      </c>
      <c r="AH23" t="s">
        <v>479</v>
      </c>
      <c r="AI23" t="s">
        <v>479</v>
      </c>
      <c r="AJ23" t="s">
        <v>479</v>
      </c>
      <c r="AK23" t="s">
        <v>479</v>
      </c>
      <c r="AL23" t="s">
        <v>481</v>
      </c>
      <c r="AM23" t="s">
        <v>481</v>
      </c>
    </row>
    <row r="24" spans="1:39" x14ac:dyDescent="0.25">
      <c r="A24" t="s">
        <v>472</v>
      </c>
      <c r="B24" t="s">
        <v>473</v>
      </c>
      <c r="C24">
        <v>5</v>
      </c>
      <c r="D24" t="s">
        <v>405</v>
      </c>
      <c r="E24" t="s">
        <v>405</v>
      </c>
      <c r="F24">
        <v>10000754</v>
      </c>
      <c r="G24" t="s">
        <v>502</v>
      </c>
      <c r="H24" t="s">
        <v>475</v>
      </c>
      <c r="I24" t="s">
        <v>476</v>
      </c>
      <c r="J24" t="s">
        <v>385</v>
      </c>
      <c r="K24" t="s">
        <v>477</v>
      </c>
      <c r="L24" t="s">
        <v>65</v>
      </c>
      <c r="M24" t="s">
        <v>405</v>
      </c>
      <c r="N24" t="s">
        <v>405</v>
      </c>
      <c r="O24" t="s">
        <v>478</v>
      </c>
      <c r="P24" t="s">
        <v>3</v>
      </c>
      <c r="Q24">
        <v>30</v>
      </c>
      <c r="R24">
        <v>30</v>
      </c>
      <c r="S24">
        <v>30</v>
      </c>
      <c r="T24">
        <v>3.6</v>
      </c>
      <c r="U24">
        <v>7.1</v>
      </c>
      <c r="V24">
        <v>82.1</v>
      </c>
      <c r="W24">
        <v>89.3</v>
      </c>
      <c r="X24">
        <v>89.3</v>
      </c>
      <c r="Y24">
        <v>7.1</v>
      </c>
      <c r="Z24" t="s">
        <v>487</v>
      </c>
      <c r="AA24">
        <v>25</v>
      </c>
      <c r="AB24">
        <v>10200</v>
      </c>
      <c r="AC24">
        <v>20100</v>
      </c>
      <c r="AD24">
        <v>27000</v>
      </c>
      <c r="AE24">
        <v>35800</v>
      </c>
      <c r="AF24">
        <v>55800</v>
      </c>
      <c r="AG24" t="s">
        <v>479</v>
      </c>
      <c r="AH24" t="s">
        <v>479</v>
      </c>
      <c r="AI24" t="s">
        <v>479</v>
      </c>
      <c r="AJ24" t="s">
        <v>479</v>
      </c>
      <c r="AK24" t="s">
        <v>479</v>
      </c>
      <c r="AL24" t="s">
        <v>481</v>
      </c>
      <c r="AM24" t="s">
        <v>481</v>
      </c>
    </row>
    <row r="25" spans="1:39" x14ac:dyDescent="0.25">
      <c r="A25" t="s">
        <v>472</v>
      </c>
      <c r="B25" t="s">
        <v>473</v>
      </c>
      <c r="C25">
        <v>5</v>
      </c>
      <c r="D25" t="s">
        <v>405</v>
      </c>
      <c r="E25" t="s">
        <v>405</v>
      </c>
      <c r="F25">
        <v>10000754</v>
      </c>
      <c r="G25" t="s">
        <v>502</v>
      </c>
      <c r="H25" t="s">
        <v>475</v>
      </c>
      <c r="I25" t="s">
        <v>476</v>
      </c>
      <c r="J25" t="s">
        <v>385</v>
      </c>
      <c r="K25" t="s">
        <v>477</v>
      </c>
      <c r="L25" t="s">
        <v>65</v>
      </c>
      <c r="M25" t="s">
        <v>405</v>
      </c>
      <c r="N25" t="s">
        <v>405</v>
      </c>
      <c r="O25" t="s">
        <v>489</v>
      </c>
      <c r="P25" t="s">
        <v>50</v>
      </c>
      <c r="Q25">
        <v>65</v>
      </c>
      <c r="R25">
        <v>65</v>
      </c>
      <c r="S25">
        <v>65</v>
      </c>
      <c r="T25">
        <v>6.3</v>
      </c>
      <c r="U25">
        <v>12.7</v>
      </c>
      <c r="V25">
        <v>77.8</v>
      </c>
      <c r="W25">
        <v>81</v>
      </c>
      <c r="X25">
        <v>81</v>
      </c>
      <c r="Y25">
        <v>3.2</v>
      </c>
      <c r="Z25" t="s">
        <v>487</v>
      </c>
      <c r="AA25">
        <v>45</v>
      </c>
      <c r="AB25">
        <v>600</v>
      </c>
      <c r="AC25">
        <v>13900</v>
      </c>
      <c r="AD25">
        <v>20800</v>
      </c>
      <c r="AE25">
        <v>25900</v>
      </c>
      <c r="AF25">
        <v>43800</v>
      </c>
      <c r="AG25" t="s">
        <v>479</v>
      </c>
      <c r="AH25" t="s">
        <v>479</v>
      </c>
      <c r="AI25" t="s">
        <v>479</v>
      </c>
      <c r="AJ25" t="s">
        <v>479</v>
      </c>
      <c r="AK25" t="s">
        <v>479</v>
      </c>
      <c r="AL25" t="s">
        <v>481</v>
      </c>
      <c r="AM25" t="s">
        <v>481</v>
      </c>
    </row>
    <row r="26" spans="1:39" x14ac:dyDescent="0.25">
      <c r="A26" t="s">
        <v>472</v>
      </c>
      <c r="B26" t="s">
        <v>473</v>
      </c>
      <c r="C26">
        <v>5</v>
      </c>
      <c r="D26" t="s">
        <v>405</v>
      </c>
      <c r="E26" t="s">
        <v>405</v>
      </c>
      <c r="F26">
        <v>10000824</v>
      </c>
      <c r="G26" t="s">
        <v>146</v>
      </c>
      <c r="H26" t="s">
        <v>482</v>
      </c>
      <c r="I26" t="s">
        <v>476</v>
      </c>
      <c r="J26" t="s">
        <v>385</v>
      </c>
      <c r="K26" t="s">
        <v>491</v>
      </c>
      <c r="L26" t="s">
        <v>61</v>
      </c>
      <c r="M26" t="s">
        <v>405</v>
      </c>
      <c r="N26" t="s">
        <v>405</v>
      </c>
      <c r="O26" t="s">
        <v>485</v>
      </c>
      <c r="P26" t="s">
        <v>47</v>
      </c>
      <c r="Q26">
        <v>85</v>
      </c>
      <c r="R26">
        <v>85</v>
      </c>
      <c r="S26">
        <v>85</v>
      </c>
      <c r="T26">
        <v>6</v>
      </c>
      <c r="U26">
        <v>1.2</v>
      </c>
      <c r="V26">
        <v>78.599999999999994</v>
      </c>
      <c r="W26">
        <v>89.3</v>
      </c>
      <c r="X26">
        <v>92.9</v>
      </c>
      <c r="Y26">
        <v>14.3</v>
      </c>
      <c r="Z26">
        <v>3.6</v>
      </c>
      <c r="AA26">
        <v>60</v>
      </c>
      <c r="AB26">
        <v>5100</v>
      </c>
      <c r="AC26">
        <v>23400</v>
      </c>
      <c r="AD26">
        <v>28100</v>
      </c>
      <c r="AE26">
        <v>31400</v>
      </c>
      <c r="AF26">
        <v>66400</v>
      </c>
      <c r="AG26" t="s">
        <v>479</v>
      </c>
      <c r="AH26" t="s">
        <v>479</v>
      </c>
      <c r="AI26" t="s">
        <v>479</v>
      </c>
      <c r="AJ26" t="s">
        <v>479</v>
      </c>
      <c r="AK26" t="s">
        <v>479</v>
      </c>
      <c r="AL26" t="s">
        <v>481</v>
      </c>
      <c r="AM26" t="s">
        <v>481</v>
      </c>
    </row>
    <row r="27" spans="1:39" x14ac:dyDescent="0.25">
      <c r="A27" t="s">
        <v>472</v>
      </c>
      <c r="B27" t="s">
        <v>473</v>
      </c>
      <c r="C27">
        <v>5</v>
      </c>
      <c r="D27" t="s">
        <v>405</v>
      </c>
      <c r="E27" t="s">
        <v>405</v>
      </c>
      <c r="F27">
        <v>10000824</v>
      </c>
      <c r="G27" t="s">
        <v>146</v>
      </c>
      <c r="H27" t="s">
        <v>482</v>
      </c>
      <c r="I27" t="s">
        <v>476</v>
      </c>
      <c r="J27" t="s">
        <v>385</v>
      </c>
      <c r="K27" t="s">
        <v>491</v>
      </c>
      <c r="L27" t="s">
        <v>61</v>
      </c>
      <c r="M27" t="s">
        <v>405</v>
      </c>
      <c r="N27" t="s">
        <v>405</v>
      </c>
      <c r="O27" t="s">
        <v>486</v>
      </c>
      <c r="P27" t="s">
        <v>44</v>
      </c>
      <c r="Q27">
        <v>195</v>
      </c>
      <c r="R27">
        <v>195</v>
      </c>
      <c r="S27">
        <v>195</v>
      </c>
      <c r="T27">
        <v>2.4</v>
      </c>
      <c r="U27">
        <v>2.2000000000000002</v>
      </c>
      <c r="V27">
        <v>78.7</v>
      </c>
      <c r="W27">
        <v>92.8</v>
      </c>
      <c r="X27">
        <v>95.4</v>
      </c>
      <c r="Y27">
        <v>16.7</v>
      </c>
      <c r="Z27">
        <v>2.6</v>
      </c>
      <c r="AA27">
        <v>150</v>
      </c>
      <c r="AB27">
        <v>1100</v>
      </c>
      <c r="AC27">
        <v>24100</v>
      </c>
      <c r="AD27">
        <v>30300</v>
      </c>
      <c r="AE27">
        <v>36100</v>
      </c>
      <c r="AF27">
        <v>120100</v>
      </c>
      <c r="AG27" t="s">
        <v>479</v>
      </c>
      <c r="AH27" t="s">
        <v>479</v>
      </c>
      <c r="AI27" t="s">
        <v>479</v>
      </c>
      <c r="AJ27" t="s">
        <v>479</v>
      </c>
      <c r="AK27" t="s">
        <v>479</v>
      </c>
      <c r="AL27" t="s">
        <v>481</v>
      </c>
      <c r="AM27" t="s">
        <v>481</v>
      </c>
    </row>
    <row r="28" spans="1:39" x14ac:dyDescent="0.25">
      <c r="A28" t="s">
        <v>472</v>
      </c>
      <c r="B28" t="s">
        <v>473</v>
      </c>
      <c r="C28">
        <v>5</v>
      </c>
      <c r="D28" t="s">
        <v>405</v>
      </c>
      <c r="E28" t="s">
        <v>405</v>
      </c>
      <c r="F28">
        <v>10000824</v>
      </c>
      <c r="G28" t="s">
        <v>146</v>
      </c>
      <c r="H28" t="s">
        <v>482</v>
      </c>
      <c r="I28" t="s">
        <v>476</v>
      </c>
      <c r="J28" t="s">
        <v>385</v>
      </c>
      <c r="K28" t="s">
        <v>491</v>
      </c>
      <c r="L28" t="s">
        <v>61</v>
      </c>
      <c r="M28" t="s">
        <v>405</v>
      </c>
      <c r="N28" t="s">
        <v>405</v>
      </c>
      <c r="O28" t="s">
        <v>478</v>
      </c>
      <c r="P28" t="s">
        <v>3</v>
      </c>
      <c r="Q28">
        <v>270</v>
      </c>
      <c r="R28">
        <v>260</v>
      </c>
      <c r="S28">
        <v>255</v>
      </c>
      <c r="T28">
        <v>2.5</v>
      </c>
      <c r="U28">
        <v>4.7</v>
      </c>
      <c r="V28">
        <v>89.3</v>
      </c>
      <c r="W28">
        <v>91.6</v>
      </c>
      <c r="X28">
        <v>92.8</v>
      </c>
      <c r="Y28">
        <v>3.5</v>
      </c>
      <c r="Z28">
        <v>1.2</v>
      </c>
      <c r="AA28">
        <v>220</v>
      </c>
      <c r="AB28">
        <v>2500</v>
      </c>
      <c r="AC28">
        <v>28800</v>
      </c>
      <c r="AD28">
        <v>41200</v>
      </c>
      <c r="AE28">
        <v>55100</v>
      </c>
      <c r="AF28">
        <v>147500</v>
      </c>
      <c r="AG28" t="s">
        <v>479</v>
      </c>
      <c r="AH28" t="s">
        <v>479</v>
      </c>
      <c r="AI28" t="s">
        <v>479</v>
      </c>
      <c r="AJ28" t="s">
        <v>479</v>
      </c>
      <c r="AK28" t="s">
        <v>479</v>
      </c>
      <c r="AL28" t="s">
        <v>481</v>
      </c>
      <c r="AM28" t="s">
        <v>481</v>
      </c>
    </row>
    <row r="29" spans="1:39" x14ac:dyDescent="0.25">
      <c r="A29" t="s">
        <v>472</v>
      </c>
      <c r="B29" t="s">
        <v>473</v>
      </c>
      <c r="C29">
        <v>5</v>
      </c>
      <c r="D29" t="s">
        <v>405</v>
      </c>
      <c r="E29" t="s">
        <v>405</v>
      </c>
      <c r="F29">
        <v>10000824</v>
      </c>
      <c r="G29" t="s">
        <v>146</v>
      </c>
      <c r="H29" t="s">
        <v>482</v>
      </c>
      <c r="I29" t="s">
        <v>476</v>
      </c>
      <c r="J29" t="s">
        <v>385</v>
      </c>
      <c r="K29" t="s">
        <v>491</v>
      </c>
      <c r="L29" t="s">
        <v>61</v>
      </c>
      <c r="M29" t="s">
        <v>405</v>
      </c>
      <c r="N29" t="s">
        <v>405</v>
      </c>
      <c r="O29" t="s">
        <v>488</v>
      </c>
      <c r="P29" t="s">
        <v>34</v>
      </c>
      <c r="Q29">
        <v>35</v>
      </c>
      <c r="R29">
        <v>35</v>
      </c>
      <c r="S29">
        <v>35</v>
      </c>
      <c r="T29">
        <v>2.7</v>
      </c>
      <c r="U29">
        <v>2.7</v>
      </c>
      <c r="V29">
        <v>87.7</v>
      </c>
      <c r="W29">
        <v>93.2</v>
      </c>
      <c r="X29">
        <v>94.5</v>
      </c>
      <c r="Y29">
        <v>6.8</v>
      </c>
      <c r="Z29">
        <v>1.4</v>
      </c>
      <c r="AA29">
        <v>30</v>
      </c>
      <c r="AB29">
        <v>9500</v>
      </c>
      <c r="AC29">
        <v>26600</v>
      </c>
      <c r="AD29">
        <v>34300</v>
      </c>
      <c r="AE29">
        <v>45200</v>
      </c>
      <c r="AF29">
        <v>92300</v>
      </c>
      <c r="AG29" t="s">
        <v>479</v>
      </c>
      <c r="AH29" t="s">
        <v>479</v>
      </c>
      <c r="AI29" t="s">
        <v>479</v>
      </c>
      <c r="AJ29" t="s">
        <v>479</v>
      </c>
      <c r="AK29" t="s">
        <v>479</v>
      </c>
      <c r="AL29" t="s">
        <v>481</v>
      </c>
      <c r="AM29" t="s">
        <v>481</v>
      </c>
    </row>
    <row r="30" spans="1:39" x14ac:dyDescent="0.25">
      <c r="A30" t="s">
        <v>472</v>
      </c>
      <c r="B30" t="s">
        <v>473</v>
      </c>
      <c r="C30">
        <v>5</v>
      </c>
      <c r="D30" t="s">
        <v>405</v>
      </c>
      <c r="E30" t="s">
        <v>405</v>
      </c>
      <c r="F30">
        <v>10000824</v>
      </c>
      <c r="G30" t="s">
        <v>146</v>
      </c>
      <c r="H30" t="s">
        <v>482</v>
      </c>
      <c r="I30" t="s">
        <v>476</v>
      </c>
      <c r="J30" t="s">
        <v>385</v>
      </c>
      <c r="K30" t="s">
        <v>491</v>
      </c>
      <c r="L30" t="s">
        <v>61</v>
      </c>
      <c r="M30" t="s">
        <v>405</v>
      </c>
      <c r="N30" t="s">
        <v>405</v>
      </c>
      <c r="O30" t="s">
        <v>489</v>
      </c>
      <c r="P30" t="s">
        <v>50</v>
      </c>
      <c r="Q30">
        <v>175</v>
      </c>
      <c r="R30">
        <v>165</v>
      </c>
      <c r="S30">
        <v>160</v>
      </c>
      <c r="T30">
        <v>6.8</v>
      </c>
      <c r="U30">
        <v>3.7</v>
      </c>
      <c r="V30">
        <v>86.4</v>
      </c>
      <c r="W30">
        <v>88.3</v>
      </c>
      <c r="X30">
        <v>89.5</v>
      </c>
      <c r="Y30">
        <v>3.1</v>
      </c>
      <c r="Z30">
        <v>1.2</v>
      </c>
      <c r="AA30">
        <v>140</v>
      </c>
      <c r="AB30">
        <v>3600</v>
      </c>
      <c r="AC30">
        <v>28500</v>
      </c>
      <c r="AD30">
        <v>36100</v>
      </c>
      <c r="AE30">
        <v>45300</v>
      </c>
      <c r="AF30">
        <v>140500</v>
      </c>
      <c r="AG30" t="s">
        <v>479</v>
      </c>
      <c r="AH30" t="s">
        <v>479</v>
      </c>
      <c r="AI30" t="s">
        <v>479</v>
      </c>
      <c r="AJ30" t="s">
        <v>479</v>
      </c>
      <c r="AK30" t="s">
        <v>479</v>
      </c>
      <c r="AL30" t="s">
        <v>481</v>
      </c>
      <c r="AM30" t="s">
        <v>481</v>
      </c>
    </row>
    <row r="31" spans="1:39" x14ac:dyDescent="0.25">
      <c r="A31" t="s">
        <v>472</v>
      </c>
      <c r="B31" t="s">
        <v>473</v>
      </c>
      <c r="C31">
        <v>5</v>
      </c>
      <c r="D31" t="s">
        <v>405</v>
      </c>
      <c r="E31" t="s">
        <v>405</v>
      </c>
      <c r="F31">
        <v>10000840</v>
      </c>
      <c r="G31" t="s">
        <v>503</v>
      </c>
      <c r="H31" t="s">
        <v>475</v>
      </c>
      <c r="I31" t="s">
        <v>476</v>
      </c>
      <c r="J31" t="s">
        <v>385</v>
      </c>
      <c r="K31" t="s">
        <v>493</v>
      </c>
      <c r="L31" t="s">
        <v>55</v>
      </c>
      <c r="M31" t="s">
        <v>405</v>
      </c>
      <c r="N31" t="s">
        <v>405</v>
      </c>
      <c r="O31" t="s">
        <v>478</v>
      </c>
      <c r="P31" t="s">
        <v>3</v>
      </c>
      <c r="Q31">
        <v>15</v>
      </c>
      <c r="R31">
        <v>15</v>
      </c>
      <c r="S31">
        <v>15</v>
      </c>
      <c r="T31">
        <v>0.8</v>
      </c>
      <c r="U31">
        <v>1.6</v>
      </c>
      <c r="V31">
        <v>97.6</v>
      </c>
      <c r="W31">
        <v>97.6</v>
      </c>
      <c r="X31">
        <v>97.6</v>
      </c>
      <c r="Y31" t="s">
        <v>487</v>
      </c>
      <c r="Z31" t="s">
        <v>487</v>
      </c>
      <c r="AA31">
        <v>10</v>
      </c>
      <c r="AB31">
        <v>15300</v>
      </c>
      <c r="AC31">
        <v>19300</v>
      </c>
      <c r="AD31">
        <v>24800</v>
      </c>
      <c r="AE31">
        <v>28500</v>
      </c>
      <c r="AF31">
        <v>45600</v>
      </c>
      <c r="AG31" t="s">
        <v>479</v>
      </c>
      <c r="AH31" t="s">
        <v>479</v>
      </c>
      <c r="AI31" t="s">
        <v>479</v>
      </c>
      <c r="AJ31" t="s">
        <v>479</v>
      </c>
      <c r="AK31" t="s">
        <v>479</v>
      </c>
      <c r="AL31" t="s">
        <v>481</v>
      </c>
      <c r="AM31" t="s">
        <v>481</v>
      </c>
    </row>
    <row r="32" spans="1:39" x14ac:dyDescent="0.25">
      <c r="A32" t="s">
        <v>472</v>
      </c>
      <c r="B32" t="s">
        <v>473</v>
      </c>
      <c r="C32">
        <v>5</v>
      </c>
      <c r="D32" t="s">
        <v>405</v>
      </c>
      <c r="E32" t="s">
        <v>405</v>
      </c>
      <c r="F32">
        <v>10000840</v>
      </c>
      <c r="G32" t="s">
        <v>503</v>
      </c>
      <c r="H32" t="s">
        <v>475</v>
      </c>
      <c r="I32" t="s">
        <v>476</v>
      </c>
      <c r="J32" t="s">
        <v>385</v>
      </c>
      <c r="K32" t="s">
        <v>493</v>
      </c>
      <c r="L32" t="s">
        <v>55</v>
      </c>
      <c r="M32" t="s">
        <v>405</v>
      </c>
      <c r="N32" t="s">
        <v>405</v>
      </c>
      <c r="O32" t="s">
        <v>488</v>
      </c>
      <c r="P32" t="s">
        <v>34</v>
      </c>
      <c r="Q32">
        <v>30</v>
      </c>
      <c r="R32">
        <v>30</v>
      </c>
      <c r="S32">
        <v>25</v>
      </c>
      <c r="T32">
        <v>15.4</v>
      </c>
      <c r="U32">
        <v>19.2</v>
      </c>
      <c r="V32">
        <v>57.7</v>
      </c>
      <c r="W32">
        <v>61.5</v>
      </c>
      <c r="X32">
        <v>65.400000000000006</v>
      </c>
      <c r="Y32">
        <v>7.7</v>
      </c>
      <c r="Z32">
        <v>3.8</v>
      </c>
      <c r="AA32">
        <v>15</v>
      </c>
      <c r="AB32">
        <v>11000</v>
      </c>
      <c r="AC32">
        <v>18200</v>
      </c>
      <c r="AD32">
        <v>22600</v>
      </c>
      <c r="AE32">
        <v>31000</v>
      </c>
      <c r="AF32">
        <v>38700</v>
      </c>
      <c r="AG32" t="s">
        <v>479</v>
      </c>
      <c r="AH32" t="s">
        <v>479</v>
      </c>
      <c r="AI32" t="s">
        <v>479</v>
      </c>
      <c r="AJ32" t="s">
        <v>479</v>
      </c>
      <c r="AK32" t="s">
        <v>479</v>
      </c>
      <c r="AL32" t="s">
        <v>481</v>
      </c>
      <c r="AM32" t="s">
        <v>481</v>
      </c>
    </row>
    <row r="33" spans="1:39" x14ac:dyDescent="0.25">
      <c r="A33" t="s">
        <v>472</v>
      </c>
      <c r="B33" t="s">
        <v>473</v>
      </c>
      <c r="C33">
        <v>5</v>
      </c>
      <c r="D33" t="s">
        <v>405</v>
      </c>
      <c r="E33" t="s">
        <v>405</v>
      </c>
      <c r="F33">
        <v>10000840</v>
      </c>
      <c r="G33" t="s">
        <v>503</v>
      </c>
      <c r="H33" t="s">
        <v>475</v>
      </c>
      <c r="I33" t="s">
        <v>476</v>
      </c>
      <c r="J33" t="s">
        <v>385</v>
      </c>
      <c r="K33" t="s">
        <v>493</v>
      </c>
      <c r="L33" t="s">
        <v>55</v>
      </c>
      <c r="M33" t="s">
        <v>405</v>
      </c>
      <c r="N33" t="s">
        <v>405</v>
      </c>
      <c r="O33" t="s">
        <v>489</v>
      </c>
      <c r="P33" t="s">
        <v>50</v>
      </c>
      <c r="Q33">
        <v>65</v>
      </c>
      <c r="R33">
        <v>65</v>
      </c>
      <c r="S33">
        <v>65</v>
      </c>
      <c r="T33">
        <v>13.2</v>
      </c>
      <c r="U33">
        <v>19</v>
      </c>
      <c r="V33">
        <v>63.4</v>
      </c>
      <c r="W33">
        <v>66.3</v>
      </c>
      <c r="X33">
        <v>67.8</v>
      </c>
      <c r="Y33">
        <v>4.5</v>
      </c>
      <c r="Z33">
        <v>1.5</v>
      </c>
      <c r="AA33">
        <v>40</v>
      </c>
      <c r="AB33">
        <v>6200</v>
      </c>
      <c r="AC33">
        <v>15200</v>
      </c>
      <c r="AD33">
        <v>21300</v>
      </c>
      <c r="AE33">
        <v>27000</v>
      </c>
      <c r="AF33">
        <v>44200</v>
      </c>
      <c r="AG33" t="s">
        <v>479</v>
      </c>
      <c r="AH33" t="s">
        <v>479</v>
      </c>
      <c r="AI33" t="s">
        <v>479</v>
      </c>
      <c r="AJ33" t="s">
        <v>479</v>
      </c>
      <c r="AK33" t="s">
        <v>479</v>
      </c>
      <c r="AL33" t="s">
        <v>481</v>
      </c>
      <c r="AM33" t="s">
        <v>481</v>
      </c>
    </row>
    <row r="34" spans="1:39" x14ac:dyDescent="0.25">
      <c r="A34" t="s">
        <v>472</v>
      </c>
      <c r="B34" t="s">
        <v>473</v>
      </c>
      <c r="C34">
        <v>5</v>
      </c>
      <c r="D34" t="s">
        <v>405</v>
      </c>
      <c r="E34" t="s">
        <v>405</v>
      </c>
      <c r="F34">
        <v>10000878</v>
      </c>
      <c r="G34" t="s">
        <v>504</v>
      </c>
      <c r="H34" t="s">
        <v>475</v>
      </c>
      <c r="I34" t="s">
        <v>476</v>
      </c>
      <c r="J34" t="s">
        <v>385</v>
      </c>
      <c r="K34" t="s">
        <v>491</v>
      </c>
      <c r="L34" t="s">
        <v>61</v>
      </c>
      <c r="M34" t="s">
        <v>405</v>
      </c>
      <c r="N34" t="s">
        <v>405</v>
      </c>
      <c r="O34" t="s">
        <v>478</v>
      </c>
      <c r="P34" t="s">
        <v>3</v>
      </c>
      <c r="Q34">
        <v>25</v>
      </c>
      <c r="R34">
        <v>25</v>
      </c>
      <c r="S34">
        <v>25</v>
      </c>
      <c r="T34">
        <v>4.3</v>
      </c>
      <c r="U34" t="s">
        <v>487</v>
      </c>
      <c r="V34">
        <v>95.7</v>
      </c>
      <c r="W34">
        <v>95.7</v>
      </c>
      <c r="X34">
        <v>95.7</v>
      </c>
      <c r="Y34" t="s">
        <v>487</v>
      </c>
      <c r="Z34" t="s">
        <v>487</v>
      </c>
      <c r="AA34">
        <v>20</v>
      </c>
      <c r="AB34">
        <v>14200</v>
      </c>
      <c r="AC34">
        <v>24800</v>
      </c>
      <c r="AD34">
        <v>29600</v>
      </c>
      <c r="AE34">
        <v>36100</v>
      </c>
      <c r="AF34">
        <v>76300</v>
      </c>
      <c r="AG34" t="s">
        <v>479</v>
      </c>
      <c r="AH34" t="s">
        <v>479</v>
      </c>
      <c r="AI34" t="s">
        <v>479</v>
      </c>
      <c r="AJ34" t="s">
        <v>479</v>
      </c>
      <c r="AK34" t="s">
        <v>479</v>
      </c>
      <c r="AL34" t="s">
        <v>481</v>
      </c>
      <c r="AM34" t="s">
        <v>481</v>
      </c>
    </row>
    <row r="35" spans="1:39" x14ac:dyDescent="0.25">
      <c r="A35" t="s">
        <v>472</v>
      </c>
      <c r="B35" t="s">
        <v>473</v>
      </c>
      <c r="C35">
        <v>5</v>
      </c>
      <c r="D35" t="s">
        <v>405</v>
      </c>
      <c r="E35" t="s">
        <v>405</v>
      </c>
      <c r="F35">
        <v>10000878</v>
      </c>
      <c r="G35" t="s">
        <v>504</v>
      </c>
      <c r="H35" t="s">
        <v>475</v>
      </c>
      <c r="I35" t="s">
        <v>476</v>
      </c>
      <c r="J35" t="s">
        <v>385</v>
      </c>
      <c r="K35" t="s">
        <v>491</v>
      </c>
      <c r="L35" t="s">
        <v>61</v>
      </c>
      <c r="M35" t="s">
        <v>405</v>
      </c>
      <c r="N35" t="s">
        <v>405</v>
      </c>
      <c r="O35" t="s">
        <v>489</v>
      </c>
      <c r="P35" t="s">
        <v>50</v>
      </c>
      <c r="Q35">
        <v>10</v>
      </c>
      <c r="R35">
        <v>10</v>
      </c>
      <c r="S35">
        <v>10</v>
      </c>
      <c r="T35" t="s">
        <v>479</v>
      </c>
      <c r="U35" t="s">
        <v>479</v>
      </c>
      <c r="V35" t="s">
        <v>479</v>
      </c>
      <c r="W35" t="s">
        <v>479</v>
      </c>
      <c r="X35" t="s">
        <v>479</v>
      </c>
      <c r="Y35" t="s">
        <v>479</v>
      </c>
      <c r="Z35" t="s">
        <v>479</v>
      </c>
      <c r="AA35">
        <v>5</v>
      </c>
      <c r="AB35" t="s">
        <v>479</v>
      </c>
      <c r="AC35" t="s">
        <v>479</v>
      </c>
      <c r="AD35" t="s">
        <v>479</v>
      </c>
      <c r="AE35" t="s">
        <v>479</v>
      </c>
      <c r="AF35" t="s">
        <v>479</v>
      </c>
      <c r="AG35" t="s">
        <v>479</v>
      </c>
      <c r="AH35" t="s">
        <v>479</v>
      </c>
      <c r="AI35" t="s">
        <v>479</v>
      </c>
      <c r="AJ35" t="s">
        <v>479</v>
      </c>
      <c r="AK35" t="s">
        <v>479</v>
      </c>
      <c r="AL35" t="s">
        <v>481</v>
      </c>
      <c r="AM35" t="s">
        <v>481</v>
      </c>
    </row>
    <row r="36" spans="1:39" x14ac:dyDescent="0.25">
      <c r="A36" t="s">
        <v>472</v>
      </c>
      <c r="B36" t="s">
        <v>473</v>
      </c>
      <c r="C36">
        <v>5</v>
      </c>
      <c r="D36" t="s">
        <v>405</v>
      </c>
      <c r="E36" t="s">
        <v>405</v>
      </c>
      <c r="F36">
        <v>10000886</v>
      </c>
      <c r="G36" t="s">
        <v>85</v>
      </c>
      <c r="H36" t="s">
        <v>482</v>
      </c>
      <c r="I36" t="s">
        <v>476</v>
      </c>
      <c r="J36" t="s">
        <v>385</v>
      </c>
      <c r="K36" t="s">
        <v>499</v>
      </c>
      <c r="L36" t="s">
        <v>43</v>
      </c>
      <c r="M36" t="s">
        <v>405</v>
      </c>
      <c r="N36" t="s">
        <v>405</v>
      </c>
      <c r="O36" t="s">
        <v>485</v>
      </c>
      <c r="P36" t="s">
        <v>47</v>
      </c>
      <c r="Q36">
        <v>50</v>
      </c>
      <c r="R36">
        <v>45</v>
      </c>
      <c r="S36">
        <v>45</v>
      </c>
      <c r="T36">
        <v>10.9</v>
      </c>
      <c r="U36">
        <v>2.2000000000000002</v>
      </c>
      <c r="V36">
        <v>65.2</v>
      </c>
      <c r="W36">
        <v>78.3</v>
      </c>
      <c r="X36">
        <v>87</v>
      </c>
      <c r="Y36">
        <v>21.7</v>
      </c>
      <c r="Z36">
        <v>8.6999999999999993</v>
      </c>
      <c r="AA36">
        <v>30</v>
      </c>
      <c r="AB36">
        <v>9100</v>
      </c>
      <c r="AC36">
        <v>25200</v>
      </c>
      <c r="AD36">
        <v>28500</v>
      </c>
      <c r="AE36">
        <v>36100</v>
      </c>
      <c r="AF36">
        <v>75200</v>
      </c>
      <c r="AG36" t="s">
        <v>479</v>
      </c>
      <c r="AH36" t="s">
        <v>479</v>
      </c>
      <c r="AI36" t="s">
        <v>479</v>
      </c>
      <c r="AJ36" t="s">
        <v>479</v>
      </c>
      <c r="AK36" t="s">
        <v>479</v>
      </c>
      <c r="AL36" t="s">
        <v>481</v>
      </c>
      <c r="AM36" t="s">
        <v>481</v>
      </c>
    </row>
    <row r="37" spans="1:39" x14ac:dyDescent="0.25">
      <c r="A37" t="s">
        <v>472</v>
      </c>
      <c r="B37" t="s">
        <v>473</v>
      </c>
      <c r="C37">
        <v>5</v>
      </c>
      <c r="D37" t="s">
        <v>405</v>
      </c>
      <c r="E37" t="s">
        <v>405</v>
      </c>
      <c r="F37">
        <v>10000886</v>
      </c>
      <c r="G37" t="s">
        <v>85</v>
      </c>
      <c r="H37" t="s">
        <v>482</v>
      </c>
      <c r="I37" t="s">
        <v>476</v>
      </c>
      <c r="J37" t="s">
        <v>385</v>
      </c>
      <c r="K37" t="s">
        <v>499</v>
      </c>
      <c r="L37" t="s">
        <v>43</v>
      </c>
      <c r="M37" t="s">
        <v>405</v>
      </c>
      <c r="N37" t="s">
        <v>405</v>
      </c>
      <c r="O37" t="s">
        <v>486</v>
      </c>
      <c r="P37" t="s">
        <v>44</v>
      </c>
      <c r="Q37">
        <v>50</v>
      </c>
      <c r="R37">
        <v>45</v>
      </c>
      <c r="S37">
        <v>45</v>
      </c>
      <c r="T37">
        <v>3.2</v>
      </c>
      <c r="U37">
        <v>5.4</v>
      </c>
      <c r="V37">
        <v>72</v>
      </c>
      <c r="W37">
        <v>91.4</v>
      </c>
      <c r="X37">
        <v>91.4</v>
      </c>
      <c r="Y37">
        <v>19.399999999999999</v>
      </c>
      <c r="Z37" t="s">
        <v>487</v>
      </c>
      <c r="AA37">
        <v>35</v>
      </c>
      <c r="AB37">
        <v>8800</v>
      </c>
      <c r="AC37">
        <v>23000</v>
      </c>
      <c r="AD37">
        <v>27900</v>
      </c>
      <c r="AE37">
        <v>34700</v>
      </c>
      <c r="AF37">
        <v>81400</v>
      </c>
      <c r="AG37" t="s">
        <v>479</v>
      </c>
      <c r="AH37" t="s">
        <v>479</v>
      </c>
      <c r="AI37" t="s">
        <v>479</v>
      </c>
      <c r="AJ37" t="s">
        <v>479</v>
      </c>
      <c r="AK37" t="s">
        <v>479</v>
      </c>
      <c r="AL37" t="s">
        <v>481</v>
      </c>
      <c r="AM37" t="s">
        <v>481</v>
      </c>
    </row>
    <row r="38" spans="1:39" x14ac:dyDescent="0.25">
      <c r="A38" t="s">
        <v>472</v>
      </c>
      <c r="B38" t="s">
        <v>473</v>
      </c>
      <c r="C38">
        <v>5</v>
      </c>
      <c r="D38" t="s">
        <v>405</v>
      </c>
      <c r="E38" t="s">
        <v>405</v>
      </c>
      <c r="F38">
        <v>10000886</v>
      </c>
      <c r="G38" t="s">
        <v>85</v>
      </c>
      <c r="H38" t="s">
        <v>482</v>
      </c>
      <c r="I38" t="s">
        <v>476</v>
      </c>
      <c r="J38" t="s">
        <v>385</v>
      </c>
      <c r="K38" t="s">
        <v>499</v>
      </c>
      <c r="L38" t="s">
        <v>43</v>
      </c>
      <c r="M38" t="s">
        <v>405</v>
      </c>
      <c r="N38" t="s">
        <v>405</v>
      </c>
      <c r="O38" t="s">
        <v>478</v>
      </c>
      <c r="P38" t="s">
        <v>3</v>
      </c>
      <c r="Q38">
        <v>115</v>
      </c>
      <c r="R38">
        <v>115</v>
      </c>
      <c r="S38">
        <v>115</v>
      </c>
      <c r="T38">
        <v>5.3</v>
      </c>
      <c r="U38">
        <v>7.5</v>
      </c>
      <c r="V38">
        <v>78.400000000000006</v>
      </c>
      <c r="W38">
        <v>86.3</v>
      </c>
      <c r="X38">
        <v>87.2</v>
      </c>
      <c r="Y38">
        <v>8.8000000000000007</v>
      </c>
      <c r="Z38">
        <v>0.9</v>
      </c>
      <c r="AA38">
        <v>85</v>
      </c>
      <c r="AB38">
        <v>6900</v>
      </c>
      <c r="AC38">
        <v>27000</v>
      </c>
      <c r="AD38">
        <v>41600</v>
      </c>
      <c r="AE38">
        <v>57300</v>
      </c>
      <c r="AF38">
        <v>105800</v>
      </c>
      <c r="AG38" t="s">
        <v>479</v>
      </c>
      <c r="AH38" t="s">
        <v>479</v>
      </c>
      <c r="AI38" t="s">
        <v>479</v>
      </c>
      <c r="AJ38" t="s">
        <v>479</v>
      </c>
      <c r="AK38" t="s">
        <v>479</v>
      </c>
      <c r="AL38" t="s">
        <v>481</v>
      </c>
      <c r="AM38" t="s">
        <v>481</v>
      </c>
    </row>
    <row r="39" spans="1:39" x14ac:dyDescent="0.25">
      <c r="A39" t="s">
        <v>472</v>
      </c>
      <c r="B39" t="s">
        <v>473</v>
      </c>
      <c r="C39">
        <v>5</v>
      </c>
      <c r="D39" t="s">
        <v>405</v>
      </c>
      <c r="E39" t="s">
        <v>405</v>
      </c>
      <c r="F39">
        <v>10000886</v>
      </c>
      <c r="G39" t="s">
        <v>85</v>
      </c>
      <c r="H39" t="s">
        <v>482</v>
      </c>
      <c r="I39" t="s">
        <v>476</v>
      </c>
      <c r="J39" t="s">
        <v>385</v>
      </c>
      <c r="K39" t="s">
        <v>499</v>
      </c>
      <c r="L39" t="s">
        <v>43</v>
      </c>
      <c r="M39" t="s">
        <v>405</v>
      </c>
      <c r="N39" t="s">
        <v>405</v>
      </c>
      <c r="O39" t="s">
        <v>488</v>
      </c>
      <c r="P39" t="s">
        <v>34</v>
      </c>
      <c r="Q39">
        <v>45</v>
      </c>
      <c r="R39">
        <v>45</v>
      </c>
      <c r="S39">
        <v>45</v>
      </c>
      <c r="T39">
        <v>11.9</v>
      </c>
      <c r="U39">
        <v>9</v>
      </c>
      <c r="V39">
        <v>73.099999999999994</v>
      </c>
      <c r="W39">
        <v>79.099999999999994</v>
      </c>
      <c r="X39">
        <v>79.099999999999994</v>
      </c>
      <c r="Y39">
        <v>6</v>
      </c>
      <c r="Z39" t="s">
        <v>487</v>
      </c>
      <c r="AA39">
        <v>30</v>
      </c>
      <c r="AB39">
        <v>18500</v>
      </c>
      <c r="AC39">
        <v>25600</v>
      </c>
      <c r="AD39">
        <v>30800</v>
      </c>
      <c r="AE39">
        <v>40600</v>
      </c>
      <c r="AF39">
        <v>100400</v>
      </c>
      <c r="AG39" t="s">
        <v>479</v>
      </c>
      <c r="AH39" t="s">
        <v>479</v>
      </c>
      <c r="AI39" t="s">
        <v>479</v>
      </c>
      <c r="AJ39" t="s">
        <v>479</v>
      </c>
      <c r="AK39" t="s">
        <v>479</v>
      </c>
      <c r="AL39" t="s">
        <v>481</v>
      </c>
      <c r="AM39" t="s">
        <v>481</v>
      </c>
    </row>
    <row r="40" spans="1:39" x14ac:dyDescent="0.25">
      <c r="A40" t="s">
        <v>472</v>
      </c>
      <c r="B40" t="s">
        <v>473</v>
      </c>
      <c r="C40">
        <v>5</v>
      </c>
      <c r="D40" t="s">
        <v>405</v>
      </c>
      <c r="E40" t="s">
        <v>405</v>
      </c>
      <c r="F40">
        <v>10000886</v>
      </c>
      <c r="G40" t="s">
        <v>85</v>
      </c>
      <c r="H40" t="s">
        <v>482</v>
      </c>
      <c r="I40" t="s">
        <v>476</v>
      </c>
      <c r="J40" t="s">
        <v>385</v>
      </c>
      <c r="K40" t="s">
        <v>499</v>
      </c>
      <c r="L40" t="s">
        <v>43</v>
      </c>
      <c r="M40" t="s">
        <v>405</v>
      </c>
      <c r="N40" t="s">
        <v>405</v>
      </c>
      <c r="O40" t="s">
        <v>489</v>
      </c>
      <c r="P40" t="s">
        <v>50</v>
      </c>
      <c r="Q40">
        <v>405</v>
      </c>
      <c r="R40">
        <v>390</v>
      </c>
      <c r="S40">
        <v>385</v>
      </c>
      <c r="T40">
        <v>7.8</v>
      </c>
      <c r="U40">
        <v>7.7</v>
      </c>
      <c r="V40">
        <v>76.599999999999994</v>
      </c>
      <c r="W40">
        <v>83.7</v>
      </c>
      <c r="X40">
        <v>84.5</v>
      </c>
      <c r="Y40">
        <v>7.9</v>
      </c>
      <c r="Z40">
        <v>0.8</v>
      </c>
      <c r="AA40">
        <v>275</v>
      </c>
      <c r="AB40">
        <v>400</v>
      </c>
      <c r="AC40">
        <v>20100</v>
      </c>
      <c r="AD40">
        <v>27000</v>
      </c>
      <c r="AE40">
        <v>33600</v>
      </c>
      <c r="AF40">
        <v>173000</v>
      </c>
      <c r="AG40" t="s">
        <v>479</v>
      </c>
      <c r="AH40" t="s">
        <v>479</v>
      </c>
      <c r="AI40" t="s">
        <v>479</v>
      </c>
      <c r="AJ40" t="s">
        <v>479</v>
      </c>
      <c r="AK40" t="s">
        <v>479</v>
      </c>
      <c r="AL40" t="s">
        <v>481</v>
      </c>
      <c r="AM40" t="s">
        <v>481</v>
      </c>
    </row>
    <row r="41" spans="1:39" x14ac:dyDescent="0.25">
      <c r="A41" t="s">
        <v>472</v>
      </c>
      <c r="B41" t="s">
        <v>473</v>
      </c>
      <c r="C41">
        <v>5</v>
      </c>
      <c r="D41" t="s">
        <v>405</v>
      </c>
      <c r="E41" t="s">
        <v>405</v>
      </c>
      <c r="F41">
        <v>10000939</v>
      </c>
      <c r="G41" t="s">
        <v>505</v>
      </c>
      <c r="H41" t="s">
        <v>506</v>
      </c>
      <c r="I41" t="s">
        <v>476</v>
      </c>
      <c r="J41" t="s">
        <v>385</v>
      </c>
      <c r="K41" t="s">
        <v>495</v>
      </c>
      <c r="L41" t="s">
        <v>41</v>
      </c>
      <c r="M41" t="s">
        <v>405</v>
      </c>
      <c r="N41" t="s">
        <v>405</v>
      </c>
      <c r="O41" t="s">
        <v>489</v>
      </c>
      <c r="P41" t="s">
        <v>50</v>
      </c>
      <c r="Q41">
        <v>5</v>
      </c>
      <c r="R41">
        <v>5</v>
      </c>
      <c r="S41">
        <v>5</v>
      </c>
      <c r="T41" t="s">
        <v>479</v>
      </c>
      <c r="U41" t="s">
        <v>479</v>
      </c>
      <c r="V41" t="s">
        <v>479</v>
      </c>
      <c r="W41" t="s">
        <v>479</v>
      </c>
      <c r="X41" t="s">
        <v>479</v>
      </c>
      <c r="Y41" t="s">
        <v>479</v>
      </c>
      <c r="Z41" t="s">
        <v>479</v>
      </c>
      <c r="AA41">
        <v>5</v>
      </c>
      <c r="AB41" t="s">
        <v>479</v>
      </c>
      <c r="AC41" t="s">
        <v>479</v>
      </c>
      <c r="AD41" t="s">
        <v>479</v>
      </c>
      <c r="AE41" t="s">
        <v>479</v>
      </c>
      <c r="AF41" t="s">
        <v>479</v>
      </c>
      <c r="AG41" t="s">
        <v>479</v>
      </c>
      <c r="AH41" t="s">
        <v>479</v>
      </c>
      <c r="AI41" t="s">
        <v>479</v>
      </c>
      <c r="AJ41" t="s">
        <v>479</v>
      </c>
      <c r="AK41" t="s">
        <v>479</v>
      </c>
      <c r="AL41" t="s">
        <v>481</v>
      </c>
      <c r="AM41" t="s">
        <v>481</v>
      </c>
    </row>
    <row r="42" spans="1:39" x14ac:dyDescent="0.25">
      <c r="A42" t="s">
        <v>472</v>
      </c>
      <c r="B42" t="s">
        <v>473</v>
      </c>
      <c r="C42">
        <v>5</v>
      </c>
      <c r="D42" t="s">
        <v>405</v>
      </c>
      <c r="E42" t="s">
        <v>405</v>
      </c>
      <c r="F42">
        <v>10000952</v>
      </c>
      <c r="G42" t="s">
        <v>507</v>
      </c>
      <c r="H42" t="s">
        <v>475</v>
      </c>
      <c r="I42" t="s">
        <v>476</v>
      </c>
      <c r="J42" t="s">
        <v>385</v>
      </c>
      <c r="K42" t="s">
        <v>508</v>
      </c>
      <c r="L42" t="s">
        <v>75</v>
      </c>
      <c r="M42" t="s">
        <v>405</v>
      </c>
      <c r="N42" t="s">
        <v>405</v>
      </c>
      <c r="O42" t="s">
        <v>485</v>
      </c>
      <c r="P42" t="s">
        <v>47</v>
      </c>
      <c r="Q42">
        <v>5</v>
      </c>
      <c r="R42">
        <v>5</v>
      </c>
      <c r="S42">
        <v>5</v>
      </c>
      <c r="T42" t="s">
        <v>479</v>
      </c>
      <c r="U42" t="s">
        <v>479</v>
      </c>
      <c r="V42" t="s">
        <v>479</v>
      </c>
      <c r="W42" t="s">
        <v>479</v>
      </c>
      <c r="X42" t="s">
        <v>479</v>
      </c>
      <c r="Y42" t="s">
        <v>479</v>
      </c>
      <c r="Z42" t="s">
        <v>479</v>
      </c>
      <c r="AA42">
        <v>5</v>
      </c>
      <c r="AB42" t="s">
        <v>479</v>
      </c>
      <c r="AC42" t="s">
        <v>479</v>
      </c>
      <c r="AD42" t="s">
        <v>479</v>
      </c>
      <c r="AE42" t="s">
        <v>479</v>
      </c>
      <c r="AF42" t="s">
        <v>479</v>
      </c>
      <c r="AG42" t="s">
        <v>479</v>
      </c>
      <c r="AH42" t="s">
        <v>479</v>
      </c>
      <c r="AI42" t="s">
        <v>479</v>
      </c>
      <c r="AJ42" t="s">
        <v>479</v>
      </c>
      <c r="AK42" t="s">
        <v>479</v>
      </c>
      <c r="AL42" t="s">
        <v>481</v>
      </c>
      <c r="AM42" t="s">
        <v>481</v>
      </c>
    </row>
    <row r="43" spans="1:39" x14ac:dyDescent="0.25">
      <c r="A43" t="s">
        <v>472</v>
      </c>
      <c r="B43" t="s">
        <v>473</v>
      </c>
      <c r="C43">
        <v>5</v>
      </c>
      <c r="D43" t="s">
        <v>405</v>
      </c>
      <c r="E43" t="s">
        <v>405</v>
      </c>
      <c r="F43">
        <v>10000952</v>
      </c>
      <c r="G43" t="s">
        <v>507</v>
      </c>
      <c r="H43" t="s">
        <v>475</v>
      </c>
      <c r="I43" t="s">
        <v>476</v>
      </c>
      <c r="J43" t="s">
        <v>385</v>
      </c>
      <c r="K43" t="s">
        <v>508</v>
      </c>
      <c r="L43" t="s">
        <v>75</v>
      </c>
      <c r="M43" t="s">
        <v>405</v>
      </c>
      <c r="N43" t="s">
        <v>405</v>
      </c>
      <c r="O43" t="s">
        <v>489</v>
      </c>
      <c r="P43" t="s">
        <v>50</v>
      </c>
      <c r="Q43">
        <v>10</v>
      </c>
      <c r="R43">
        <v>10</v>
      </c>
      <c r="S43">
        <v>10</v>
      </c>
      <c r="T43" t="s">
        <v>479</v>
      </c>
      <c r="U43" t="s">
        <v>479</v>
      </c>
      <c r="V43" t="s">
        <v>479</v>
      </c>
      <c r="W43" t="s">
        <v>479</v>
      </c>
      <c r="X43" t="s">
        <v>479</v>
      </c>
      <c r="Y43" t="s">
        <v>479</v>
      </c>
      <c r="Z43" t="s">
        <v>479</v>
      </c>
      <c r="AA43">
        <v>10</v>
      </c>
      <c r="AB43" t="s">
        <v>479</v>
      </c>
      <c r="AC43" t="s">
        <v>479</v>
      </c>
      <c r="AD43" t="s">
        <v>479</v>
      </c>
      <c r="AE43" t="s">
        <v>479</v>
      </c>
      <c r="AF43" t="s">
        <v>479</v>
      </c>
      <c r="AG43" t="s">
        <v>479</v>
      </c>
      <c r="AH43" t="s">
        <v>479</v>
      </c>
      <c r="AI43" t="s">
        <v>479</v>
      </c>
      <c r="AJ43" t="s">
        <v>479</v>
      </c>
      <c r="AK43" t="s">
        <v>479</v>
      </c>
      <c r="AL43" t="s">
        <v>481</v>
      </c>
      <c r="AM43" t="s">
        <v>481</v>
      </c>
    </row>
    <row r="44" spans="1:39" x14ac:dyDescent="0.25">
      <c r="A44" t="s">
        <v>472</v>
      </c>
      <c r="B44" t="s">
        <v>473</v>
      </c>
      <c r="C44">
        <v>5</v>
      </c>
      <c r="D44" t="s">
        <v>405</v>
      </c>
      <c r="E44" t="s">
        <v>405</v>
      </c>
      <c r="F44">
        <v>10000961</v>
      </c>
      <c r="G44" t="s">
        <v>81</v>
      </c>
      <c r="H44" t="s">
        <v>482</v>
      </c>
      <c r="I44" t="s">
        <v>476</v>
      </c>
      <c r="J44" t="s">
        <v>385</v>
      </c>
      <c r="K44" t="s">
        <v>495</v>
      </c>
      <c r="L44" t="s">
        <v>41</v>
      </c>
      <c r="M44" t="s">
        <v>405</v>
      </c>
      <c r="N44" t="s">
        <v>405</v>
      </c>
      <c r="O44" t="s">
        <v>485</v>
      </c>
      <c r="P44" t="s">
        <v>47</v>
      </c>
      <c r="Q44">
        <v>95</v>
      </c>
      <c r="R44">
        <v>95</v>
      </c>
      <c r="S44">
        <v>95</v>
      </c>
      <c r="T44">
        <v>2.2000000000000002</v>
      </c>
      <c r="U44">
        <v>5.4</v>
      </c>
      <c r="V44">
        <v>69.900000000000006</v>
      </c>
      <c r="W44">
        <v>89.2</v>
      </c>
      <c r="X44">
        <v>92.5</v>
      </c>
      <c r="Y44">
        <v>22.6</v>
      </c>
      <c r="Z44">
        <v>3.2</v>
      </c>
      <c r="AA44">
        <v>65</v>
      </c>
      <c r="AB44">
        <v>9100</v>
      </c>
      <c r="AC44">
        <v>33600</v>
      </c>
      <c r="AD44">
        <v>40000</v>
      </c>
      <c r="AE44">
        <v>49700</v>
      </c>
      <c r="AF44">
        <v>692000</v>
      </c>
      <c r="AG44" t="s">
        <v>479</v>
      </c>
      <c r="AH44" t="s">
        <v>479</v>
      </c>
      <c r="AI44" t="s">
        <v>479</v>
      </c>
      <c r="AJ44" t="s">
        <v>479</v>
      </c>
      <c r="AK44" t="s">
        <v>479</v>
      </c>
      <c r="AL44" t="s">
        <v>481</v>
      </c>
      <c r="AM44" t="s">
        <v>481</v>
      </c>
    </row>
    <row r="45" spans="1:39" x14ac:dyDescent="0.25">
      <c r="A45" t="s">
        <v>472</v>
      </c>
      <c r="B45" t="s">
        <v>473</v>
      </c>
      <c r="C45">
        <v>5</v>
      </c>
      <c r="D45" t="s">
        <v>405</v>
      </c>
      <c r="E45" t="s">
        <v>405</v>
      </c>
      <c r="F45">
        <v>10000961</v>
      </c>
      <c r="G45" t="s">
        <v>81</v>
      </c>
      <c r="H45" t="s">
        <v>482</v>
      </c>
      <c r="I45" t="s">
        <v>476</v>
      </c>
      <c r="J45" t="s">
        <v>385</v>
      </c>
      <c r="K45" t="s">
        <v>495</v>
      </c>
      <c r="L45" t="s">
        <v>41</v>
      </c>
      <c r="M45" t="s">
        <v>405</v>
      </c>
      <c r="N45" t="s">
        <v>405</v>
      </c>
      <c r="O45" t="s">
        <v>486</v>
      </c>
      <c r="P45" t="s">
        <v>44</v>
      </c>
      <c r="Q45">
        <v>130</v>
      </c>
      <c r="R45">
        <v>130</v>
      </c>
      <c r="S45">
        <v>130</v>
      </c>
      <c r="T45">
        <v>7</v>
      </c>
      <c r="U45">
        <v>7.8</v>
      </c>
      <c r="V45">
        <v>69.3</v>
      </c>
      <c r="W45">
        <v>83.7</v>
      </c>
      <c r="X45">
        <v>85.2</v>
      </c>
      <c r="Y45">
        <v>16</v>
      </c>
      <c r="Z45">
        <v>1.6</v>
      </c>
      <c r="AA45">
        <v>85</v>
      </c>
      <c r="AB45">
        <v>2300</v>
      </c>
      <c r="AC45">
        <v>25600</v>
      </c>
      <c r="AD45">
        <v>31400</v>
      </c>
      <c r="AE45">
        <v>36900</v>
      </c>
      <c r="AF45">
        <v>99300</v>
      </c>
      <c r="AG45" t="s">
        <v>479</v>
      </c>
      <c r="AH45" t="s">
        <v>479</v>
      </c>
      <c r="AI45" t="s">
        <v>479</v>
      </c>
      <c r="AJ45" t="s">
        <v>479</v>
      </c>
      <c r="AK45" t="s">
        <v>479</v>
      </c>
      <c r="AL45" t="s">
        <v>481</v>
      </c>
      <c r="AM45" t="s">
        <v>481</v>
      </c>
    </row>
    <row r="46" spans="1:39" x14ac:dyDescent="0.25">
      <c r="A46" t="s">
        <v>472</v>
      </c>
      <c r="B46" t="s">
        <v>473</v>
      </c>
      <c r="C46">
        <v>5</v>
      </c>
      <c r="D46" t="s">
        <v>405</v>
      </c>
      <c r="E46" t="s">
        <v>405</v>
      </c>
      <c r="F46">
        <v>10000961</v>
      </c>
      <c r="G46" t="s">
        <v>81</v>
      </c>
      <c r="H46" t="s">
        <v>482</v>
      </c>
      <c r="I46" t="s">
        <v>476</v>
      </c>
      <c r="J46" t="s">
        <v>385</v>
      </c>
      <c r="K46" t="s">
        <v>495</v>
      </c>
      <c r="L46" t="s">
        <v>41</v>
      </c>
      <c r="M46" t="s">
        <v>405</v>
      </c>
      <c r="N46" t="s">
        <v>405</v>
      </c>
      <c r="O46" t="s">
        <v>478</v>
      </c>
      <c r="P46" t="s">
        <v>3</v>
      </c>
      <c r="Q46">
        <v>130</v>
      </c>
      <c r="R46">
        <v>125</v>
      </c>
      <c r="S46">
        <v>125</v>
      </c>
      <c r="T46">
        <v>6</v>
      </c>
      <c r="U46">
        <v>6</v>
      </c>
      <c r="V46">
        <v>83.3</v>
      </c>
      <c r="W46">
        <v>88.1</v>
      </c>
      <c r="X46">
        <v>88.1</v>
      </c>
      <c r="Y46">
        <v>4.8</v>
      </c>
      <c r="Z46" t="s">
        <v>487</v>
      </c>
      <c r="AA46">
        <v>105</v>
      </c>
      <c r="AB46">
        <v>2200</v>
      </c>
      <c r="AC46">
        <v>37200</v>
      </c>
      <c r="AD46">
        <v>55100</v>
      </c>
      <c r="AE46">
        <v>78100</v>
      </c>
      <c r="AF46">
        <v>187600</v>
      </c>
      <c r="AG46" t="s">
        <v>479</v>
      </c>
      <c r="AH46" t="s">
        <v>479</v>
      </c>
      <c r="AI46" t="s">
        <v>479</v>
      </c>
      <c r="AJ46" t="s">
        <v>479</v>
      </c>
      <c r="AK46" t="s">
        <v>479</v>
      </c>
      <c r="AL46" t="s">
        <v>481</v>
      </c>
      <c r="AM46" t="s">
        <v>481</v>
      </c>
    </row>
    <row r="47" spans="1:39" x14ac:dyDescent="0.25">
      <c r="A47" t="s">
        <v>472</v>
      </c>
      <c r="B47" t="s">
        <v>473</v>
      </c>
      <c r="C47">
        <v>5</v>
      </c>
      <c r="D47" t="s">
        <v>405</v>
      </c>
      <c r="E47" t="s">
        <v>405</v>
      </c>
      <c r="F47">
        <v>10000961</v>
      </c>
      <c r="G47" t="s">
        <v>81</v>
      </c>
      <c r="H47" t="s">
        <v>482</v>
      </c>
      <c r="I47" t="s">
        <v>476</v>
      </c>
      <c r="J47" t="s">
        <v>385</v>
      </c>
      <c r="K47" t="s">
        <v>495</v>
      </c>
      <c r="L47" t="s">
        <v>41</v>
      </c>
      <c r="M47" t="s">
        <v>405</v>
      </c>
      <c r="N47" t="s">
        <v>405</v>
      </c>
      <c r="O47" t="s">
        <v>488</v>
      </c>
      <c r="P47" t="s">
        <v>34</v>
      </c>
      <c r="Q47">
        <v>90</v>
      </c>
      <c r="R47">
        <v>90</v>
      </c>
      <c r="S47">
        <v>90</v>
      </c>
      <c r="T47">
        <v>2.2999999999999998</v>
      </c>
      <c r="U47">
        <v>5.7</v>
      </c>
      <c r="V47">
        <v>77.3</v>
      </c>
      <c r="W47">
        <v>89.8</v>
      </c>
      <c r="X47">
        <v>92</v>
      </c>
      <c r="Y47">
        <v>14.8</v>
      </c>
      <c r="Z47">
        <v>2.2999999999999998</v>
      </c>
      <c r="AA47">
        <v>65</v>
      </c>
      <c r="AB47">
        <v>5100</v>
      </c>
      <c r="AC47">
        <v>27400</v>
      </c>
      <c r="AD47">
        <v>34700</v>
      </c>
      <c r="AE47">
        <v>43400</v>
      </c>
      <c r="AF47">
        <v>80300</v>
      </c>
      <c r="AG47" t="s">
        <v>479</v>
      </c>
      <c r="AH47" t="s">
        <v>479</v>
      </c>
      <c r="AI47" t="s">
        <v>479</v>
      </c>
      <c r="AJ47" t="s">
        <v>479</v>
      </c>
      <c r="AK47" t="s">
        <v>479</v>
      </c>
      <c r="AL47" t="s">
        <v>481</v>
      </c>
      <c r="AM47" t="s">
        <v>481</v>
      </c>
    </row>
    <row r="48" spans="1:39" x14ac:dyDescent="0.25">
      <c r="A48" t="s">
        <v>472</v>
      </c>
      <c r="B48" t="s">
        <v>473</v>
      </c>
      <c r="C48">
        <v>5</v>
      </c>
      <c r="D48" t="s">
        <v>405</v>
      </c>
      <c r="E48" t="s">
        <v>405</v>
      </c>
      <c r="F48">
        <v>10000961</v>
      </c>
      <c r="G48" t="s">
        <v>81</v>
      </c>
      <c r="H48" t="s">
        <v>482</v>
      </c>
      <c r="I48" t="s">
        <v>476</v>
      </c>
      <c r="J48" t="s">
        <v>385</v>
      </c>
      <c r="K48" t="s">
        <v>495</v>
      </c>
      <c r="L48" t="s">
        <v>41</v>
      </c>
      <c r="M48" t="s">
        <v>405</v>
      </c>
      <c r="N48" t="s">
        <v>405</v>
      </c>
      <c r="O48" t="s">
        <v>489</v>
      </c>
      <c r="P48" t="s">
        <v>50</v>
      </c>
      <c r="Q48">
        <v>145</v>
      </c>
      <c r="R48">
        <v>135</v>
      </c>
      <c r="S48">
        <v>135</v>
      </c>
      <c r="T48">
        <v>9.9</v>
      </c>
      <c r="U48">
        <v>6.8</v>
      </c>
      <c r="V48">
        <v>78.900000000000006</v>
      </c>
      <c r="W48">
        <v>83.3</v>
      </c>
      <c r="X48">
        <v>83.3</v>
      </c>
      <c r="Y48">
        <v>4.4000000000000004</v>
      </c>
      <c r="Z48" t="s">
        <v>487</v>
      </c>
      <c r="AA48">
        <v>105</v>
      </c>
      <c r="AB48">
        <v>2200</v>
      </c>
      <c r="AC48">
        <v>27000</v>
      </c>
      <c r="AD48">
        <v>35200</v>
      </c>
      <c r="AE48">
        <v>42900</v>
      </c>
      <c r="AF48">
        <v>143800</v>
      </c>
      <c r="AG48" t="s">
        <v>479</v>
      </c>
      <c r="AH48" t="s">
        <v>479</v>
      </c>
      <c r="AI48" t="s">
        <v>479</v>
      </c>
      <c r="AJ48" t="s">
        <v>479</v>
      </c>
      <c r="AK48" t="s">
        <v>479</v>
      </c>
      <c r="AL48" t="s">
        <v>481</v>
      </c>
      <c r="AM48" t="s">
        <v>481</v>
      </c>
    </row>
    <row r="49" spans="1:39" x14ac:dyDescent="0.25">
      <c r="A49" t="s">
        <v>472</v>
      </c>
      <c r="B49" t="s">
        <v>473</v>
      </c>
      <c r="C49">
        <v>5</v>
      </c>
      <c r="D49" t="s">
        <v>405</v>
      </c>
      <c r="E49" t="s">
        <v>405</v>
      </c>
      <c r="F49">
        <v>10000975</v>
      </c>
      <c r="G49" t="s">
        <v>509</v>
      </c>
      <c r="H49" t="s">
        <v>482</v>
      </c>
      <c r="I49" t="s">
        <v>476</v>
      </c>
      <c r="J49" t="s">
        <v>385</v>
      </c>
      <c r="K49" t="s">
        <v>499</v>
      </c>
      <c r="L49" t="s">
        <v>43</v>
      </c>
      <c r="M49" t="s">
        <v>405</v>
      </c>
      <c r="N49" t="s">
        <v>405</v>
      </c>
      <c r="O49" t="s">
        <v>486</v>
      </c>
      <c r="P49" t="s">
        <v>44</v>
      </c>
      <c r="Q49">
        <v>50</v>
      </c>
      <c r="R49">
        <v>50</v>
      </c>
      <c r="S49">
        <v>50</v>
      </c>
      <c r="T49" t="s">
        <v>487</v>
      </c>
      <c r="U49">
        <v>3.5</v>
      </c>
      <c r="V49">
        <v>81.400000000000006</v>
      </c>
      <c r="W49">
        <v>95.5</v>
      </c>
      <c r="X49">
        <v>96.5</v>
      </c>
      <c r="Y49">
        <v>15.1</v>
      </c>
      <c r="Z49">
        <v>1</v>
      </c>
      <c r="AA49">
        <v>40</v>
      </c>
      <c r="AB49">
        <v>1800</v>
      </c>
      <c r="AC49">
        <v>21500</v>
      </c>
      <c r="AD49">
        <v>27700</v>
      </c>
      <c r="AE49">
        <v>31800</v>
      </c>
      <c r="AF49">
        <v>61700</v>
      </c>
      <c r="AG49" t="s">
        <v>479</v>
      </c>
      <c r="AH49" t="s">
        <v>479</v>
      </c>
      <c r="AI49" t="s">
        <v>479</v>
      </c>
      <c r="AJ49" t="s">
        <v>479</v>
      </c>
      <c r="AK49" t="s">
        <v>479</v>
      </c>
      <c r="AL49" t="s">
        <v>481</v>
      </c>
      <c r="AM49" t="s">
        <v>481</v>
      </c>
    </row>
    <row r="50" spans="1:39" x14ac:dyDescent="0.25">
      <c r="A50" t="s">
        <v>472</v>
      </c>
      <c r="B50" t="s">
        <v>473</v>
      </c>
      <c r="C50">
        <v>5</v>
      </c>
      <c r="D50" t="s">
        <v>405</v>
      </c>
      <c r="E50" t="s">
        <v>405</v>
      </c>
      <c r="F50">
        <v>10000975</v>
      </c>
      <c r="G50" t="s">
        <v>509</v>
      </c>
      <c r="H50" t="s">
        <v>482</v>
      </c>
      <c r="I50" t="s">
        <v>476</v>
      </c>
      <c r="J50" t="s">
        <v>385</v>
      </c>
      <c r="K50" t="s">
        <v>499</v>
      </c>
      <c r="L50" t="s">
        <v>43</v>
      </c>
      <c r="M50" t="s">
        <v>405</v>
      </c>
      <c r="N50" t="s">
        <v>405</v>
      </c>
      <c r="O50" t="s">
        <v>478</v>
      </c>
      <c r="P50" t="s">
        <v>3</v>
      </c>
      <c r="Q50">
        <v>75</v>
      </c>
      <c r="R50">
        <v>70</v>
      </c>
      <c r="S50">
        <v>70</v>
      </c>
      <c r="T50">
        <v>2.8</v>
      </c>
      <c r="U50">
        <v>11.3</v>
      </c>
      <c r="V50">
        <v>84.5</v>
      </c>
      <c r="W50">
        <v>85.9</v>
      </c>
      <c r="X50">
        <v>85.9</v>
      </c>
      <c r="Y50">
        <v>1.4</v>
      </c>
      <c r="Z50" t="s">
        <v>487</v>
      </c>
      <c r="AA50">
        <v>60</v>
      </c>
      <c r="AB50">
        <v>4000</v>
      </c>
      <c r="AC50">
        <v>20000</v>
      </c>
      <c r="AD50">
        <v>24100</v>
      </c>
      <c r="AE50">
        <v>31800</v>
      </c>
      <c r="AF50">
        <v>62000</v>
      </c>
      <c r="AG50" t="s">
        <v>479</v>
      </c>
      <c r="AH50" t="s">
        <v>479</v>
      </c>
      <c r="AI50" t="s">
        <v>479</v>
      </c>
      <c r="AJ50" t="s">
        <v>479</v>
      </c>
      <c r="AK50" t="s">
        <v>479</v>
      </c>
      <c r="AL50" t="s">
        <v>481</v>
      </c>
      <c r="AM50" t="s">
        <v>481</v>
      </c>
    </row>
    <row r="51" spans="1:39" x14ac:dyDescent="0.25">
      <c r="A51" t="s">
        <v>472</v>
      </c>
      <c r="B51" t="s">
        <v>473</v>
      </c>
      <c r="C51">
        <v>5</v>
      </c>
      <c r="D51" t="s">
        <v>405</v>
      </c>
      <c r="E51" t="s">
        <v>405</v>
      </c>
      <c r="F51">
        <v>10000975</v>
      </c>
      <c r="G51" t="s">
        <v>509</v>
      </c>
      <c r="H51" t="s">
        <v>482</v>
      </c>
      <c r="I51" t="s">
        <v>476</v>
      </c>
      <c r="J51" t="s">
        <v>385</v>
      </c>
      <c r="K51" t="s">
        <v>499</v>
      </c>
      <c r="L51" t="s">
        <v>43</v>
      </c>
      <c r="M51" t="s">
        <v>405</v>
      </c>
      <c r="N51" t="s">
        <v>405</v>
      </c>
      <c r="O51" t="s">
        <v>488</v>
      </c>
      <c r="P51" t="s">
        <v>34</v>
      </c>
      <c r="Q51">
        <v>25</v>
      </c>
      <c r="R51">
        <v>25</v>
      </c>
      <c r="S51">
        <v>25</v>
      </c>
      <c r="T51">
        <v>4</v>
      </c>
      <c r="U51">
        <v>14</v>
      </c>
      <c r="V51">
        <v>80</v>
      </c>
      <c r="W51">
        <v>82</v>
      </c>
      <c r="X51">
        <v>82</v>
      </c>
      <c r="Y51">
        <v>2</v>
      </c>
      <c r="Z51" t="s">
        <v>487</v>
      </c>
      <c r="AA51">
        <v>15</v>
      </c>
      <c r="AB51">
        <v>4000</v>
      </c>
      <c r="AC51">
        <v>17200</v>
      </c>
      <c r="AD51">
        <v>31200</v>
      </c>
      <c r="AE51">
        <v>39800</v>
      </c>
      <c r="AF51">
        <v>65000</v>
      </c>
      <c r="AG51" t="s">
        <v>479</v>
      </c>
      <c r="AH51" t="s">
        <v>479</v>
      </c>
      <c r="AI51" t="s">
        <v>479</v>
      </c>
      <c r="AJ51" t="s">
        <v>479</v>
      </c>
      <c r="AK51" t="s">
        <v>479</v>
      </c>
      <c r="AL51" t="s">
        <v>481</v>
      </c>
      <c r="AM51" t="s">
        <v>481</v>
      </c>
    </row>
    <row r="52" spans="1:39" x14ac:dyDescent="0.25">
      <c r="A52" t="s">
        <v>472</v>
      </c>
      <c r="B52" t="s">
        <v>473</v>
      </c>
      <c r="C52">
        <v>5</v>
      </c>
      <c r="D52" t="s">
        <v>405</v>
      </c>
      <c r="E52" t="s">
        <v>405</v>
      </c>
      <c r="F52">
        <v>10000975</v>
      </c>
      <c r="G52" t="s">
        <v>509</v>
      </c>
      <c r="H52" t="s">
        <v>482</v>
      </c>
      <c r="I52" t="s">
        <v>476</v>
      </c>
      <c r="J52" t="s">
        <v>385</v>
      </c>
      <c r="K52" t="s">
        <v>499</v>
      </c>
      <c r="L52" t="s">
        <v>43</v>
      </c>
      <c r="M52" t="s">
        <v>405</v>
      </c>
      <c r="N52" t="s">
        <v>405</v>
      </c>
      <c r="O52" t="s">
        <v>489</v>
      </c>
      <c r="P52" t="s">
        <v>50</v>
      </c>
      <c r="Q52">
        <v>75</v>
      </c>
      <c r="R52">
        <v>70</v>
      </c>
      <c r="S52">
        <v>70</v>
      </c>
      <c r="T52">
        <v>2.2999999999999998</v>
      </c>
      <c r="U52">
        <v>6.8</v>
      </c>
      <c r="V52">
        <v>87.2</v>
      </c>
      <c r="W52">
        <v>90.8</v>
      </c>
      <c r="X52">
        <v>90.8</v>
      </c>
      <c r="Y52">
        <v>3.6</v>
      </c>
      <c r="Z52" t="s">
        <v>487</v>
      </c>
      <c r="AA52">
        <v>55</v>
      </c>
      <c r="AB52">
        <v>1600</v>
      </c>
      <c r="AC52">
        <v>21000</v>
      </c>
      <c r="AD52">
        <v>25900</v>
      </c>
      <c r="AE52">
        <v>35400</v>
      </c>
      <c r="AF52">
        <v>63900</v>
      </c>
      <c r="AG52" t="s">
        <v>479</v>
      </c>
      <c r="AH52" t="s">
        <v>479</v>
      </c>
      <c r="AI52" t="s">
        <v>479</v>
      </c>
      <c r="AJ52" t="s">
        <v>479</v>
      </c>
      <c r="AK52" t="s">
        <v>479</v>
      </c>
      <c r="AL52" t="s">
        <v>481</v>
      </c>
      <c r="AM52" t="s">
        <v>481</v>
      </c>
    </row>
    <row r="53" spans="1:39" x14ac:dyDescent="0.25">
      <c r="A53" t="s">
        <v>472</v>
      </c>
      <c r="B53" t="s">
        <v>473</v>
      </c>
      <c r="C53">
        <v>5</v>
      </c>
      <c r="D53" t="s">
        <v>405</v>
      </c>
      <c r="E53" t="s">
        <v>405</v>
      </c>
      <c r="F53">
        <v>10001000</v>
      </c>
      <c r="G53" t="s">
        <v>510</v>
      </c>
      <c r="H53" t="s">
        <v>475</v>
      </c>
      <c r="I53" t="s">
        <v>476</v>
      </c>
      <c r="J53" t="s">
        <v>385</v>
      </c>
      <c r="K53" t="s">
        <v>477</v>
      </c>
      <c r="L53" t="s">
        <v>65</v>
      </c>
      <c r="M53" t="s">
        <v>405</v>
      </c>
      <c r="N53" t="s">
        <v>405</v>
      </c>
      <c r="O53" t="s">
        <v>478</v>
      </c>
      <c r="P53" t="s">
        <v>3</v>
      </c>
      <c r="Q53">
        <v>10</v>
      </c>
      <c r="R53">
        <v>10</v>
      </c>
      <c r="S53">
        <v>10</v>
      </c>
      <c r="T53" t="s">
        <v>479</v>
      </c>
      <c r="U53" t="s">
        <v>479</v>
      </c>
      <c r="V53" t="s">
        <v>479</v>
      </c>
      <c r="W53" t="s">
        <v>479</v>
      </c>
      <c r="X53" t="s">
        <v>479</v>
      </c>
      <c r="Y53" t="s">
        <v>479</v>
      </c>
      <c r="Z53" t="s">
        <v>479</v>
      </c>
      <c r="AA53">
        <v>5</v>
      </c>
      <c r="AB53" t="s">
        <v>479</v>
      </c>
      <c r="AC53" t="s">
        <v>479</v>
      </c>
      <c r="AD53" t="s">
        <v>479</v>
      </c>
      <c r="AE53" t="s">
        <v>479</v>
      </c>
      <c r="AF53" t="s">
        <v>479</v>
      </c>
      <c r="AG53" t="s">
        <v>479</v>
      </c>
      <c r="AH53" t="s">
        <v>479</v>
      </c>
      <c r="AI53" t="s">
        <v>479</v>
      </c>
      <c r="AJ53" t="s">
        <v>479</v>
      </c>
      <c r="AK53" t="s">
        <v>479</v>
      </c>
      <c r="AL53" t="s">
        <v>481</v>
      </c>
      <c r="AM53" t="s">
        <v>481</v>
      </c>
    </row>
    <row r="54" spans="1:39" x14ac:dyDescent="0.25">
      <c r="A54" t="s">
        <v>472</v>
      </c>
      <c r="B54" t="s">
        <v>473</v>
      </c>
      <c r="C54">
        <v>5</v>
      </c>
      <c r="D54" t="s">
        <v>405</v>
      </c>
      <c r="E54" t="s">
        <v>405</v>
      </c>
      <c r="F54">
        <v>10001093</v>
      </c>
      <c r="G54" t="s">
        <v>511</v>
      </c>
      <c r="H54" t="s">
        <v>475</v>
      </c>
      <c r="I54" t="s">
        <v>476</v>
      </c>
      <c r="J54" t="s">
        <v>385</v>
      </c>
      <c r="K54" t="s">
        <v>493</v>
      </c>
      <c r="L54" t="s">
        <v>55</v>
      </c>
      <c r="M54" t="s">
        <v>405</v>
      </c>
      <c r="N54" t="s">
        <v>405</v>
      </c>
      <c r="O54" t="s">
        <v>489</v>
      </c>
      <c r="P54" t="s">
        <v>50</v>
      </c>
      <c r="Q54">
        <v>10</v>
      </c>
      <c r="R54">
        <v>10</v>
      </c>
      <c r="S54">
        <v>10</v>
      </c>
      <c r="T54" t="s">
        <v>479</v>
      </c>
      <c r="U54" t="s">
        <v>479</v>
      </c>
      <c r="V54" t="s">
        <v>479</v>
      </c>
      <c r="W54" t="s">
        <v>479</v>
      </c>
      <c r="X54" t="s">
        <v>479</v>
      </c>
      <c r="Y54" t="s">
        <v>479</v>
      </c>
      <c r="Z54" t="s">
        <v>479</v>
      </c>
      <c r="AA54">
        <v>5</v>
      </c>
      <c r="AB54" t="s">
        <v>479</v>
      </c>
      <c r="AC54" t="s">
        <v>479</v>
      </c>
      <c r="AD54" t="s">
        <v>479</v>
      </c>
      <c r="AE54" t="s">
        <v>479</v>
      </c>
      <c r="AF54" t="s">
        <v>479</v>
      </c>
      <c r="AG54" t="s">
        <v>479</v>
      </c>
      <c r="AH54" t="s">
        <v>479</v>
      </c>
      <c r="AI54" t="s">
        <v>479</v>
      </c>
      <c r="AJ54" t="s">
        <v>479</v>
      </c>
      <c r="AK54" t="s">
        <v>479</v>
      </c>
      <c r="AL54" t="s">
        <v>481</v>
      </c>
      <c r="AM54" t="s">
        <v>481</v>
      </c>
    </row>
    <row r="55" spans="1:39" x14ac:dyDescent="0.25">
      <c r="A55" t="s">
        <v>472</v>
      </c>
      <c r="B55" t="s">
        <v>473</v>
      </c>
      <c r="C55">
        <v>5</v>
      </c>
      <c r="D55" t="s">
        <v>405</v>
      </c>
      <c r="E55" t="s">
        <v>405</v>
      </c>
      <c r="F55">
        <v>10001143</v>
      </c>
      <c r="G55" t="s">
        <v>135</v>
      </c>
      <c r="H55" t="s">
        <v>482</v>
      </c>
      <c r="I55" t="s">
        <v>476</v>
      </c>
      <c r="J55" t="s">
        <v>385</v>
      </c>
      <c r="K55" t="s">
        <v>499</v>
      </c>
      <c r="L55" t="s">
        <v>43</v>
      </c>
      <c r="M55" t="s">
        <v>405</v>
      </c>
      <c r="N55" t="s">
        <v>405</v>
      </c>
      <c r="O55" t="s">
        <v>485</v>
      </c>
      <c r="P55" t="s">
        <v>47</v>
      </c>
      <c r="Q55">
        <v>45</v>
      </c>
      <c r="R55">
        <v>45</v>
      </c>
      <c r="S55">
        <v>45</v>
      </c>
      <c r="T55">
        <v>2.2999999999999998</v>
      </c>
      <c r="U55">
        <v>8</v>
      </c>
      <c r="V55">
        <v>76.099999999999994</v>
      </c>
      <c r="W55">
        <v>87.5</v>
      </c>
      <c r="X55">
        <v>89.8</v>
      </c>
      <c r="Y55">
        <v>13.6</v>
      </c>
      <c r="Z55">
        <v>2.2999999999999998</v>
      </c>
      <c r="AA55">
        <v>30</v>
      </c>
      <c r="AB55">
        <v>9400</v>
      </c>
      <c r="AC55">
        <v>20400</v>
      </c>
      <c r="AD55">
        <v>27700</v>
      </c>
      <c r="AE55">
        <v>29600</v>
      </c>
      <c r="AF55">
        <v>55800</v>
      </c>
      <c r="AG55" t="s">
        <v>479</v>
      </c>
      <c r="AH55" t="s">
        <v>479</v>
      </c>
      <c r="AI55" t="s">
        <v>479</v>
      </c>
      <c r="AJ55" t="s">
        <v>479</v>
      </c>
      <c r="AK55" t="s">
        <v>479</v>
      </c>
      <c r="AL55" t="s">
        <v>481</v>
      </c>
      <c r="AM55" t="s">
        <v>481</v>
      </c>
    </row>
    <row r="56" spans="1:39" x14ac:dyDescent="0.25">
      <c r="A56" t="s">
        <v>472</v>
      </c>
      <c r="B56" t="s">
        <v>473</v>
      </c>
      <c r="C56">
        <v>5</v>
      </c>
      <c r="D56" t="s">
        <v>405</v>
      </c>
      <c r="E56" t="s">
        <v>405</v>
      </c>
      <c r="F56">
        <v>10001143</v>
      </c>
      <c r="G56" t="s">
        <v>135</v>
      </c>
      <c r="H56" t="s">
        <v>482</v>
      </c>
      <c r="I56" t="s">
        <v>476</v>
      </c>
      <c r="J56" t="s">
        <v>385</v>
      </c>
      <c r="K56" t="s">
        <v>499</v>
      </c>
      <c r="L56" t="s">
        <v>43</v>
      </c>
      <c r="M56" t="s">
        <v>405</v>
      </c>
      <c r="N56" t="s">
        <v>405</v>
      </c>
      <c r="O56" t="s">
        <v>486</v>
      </c>
      <c r="P56" t="s">
        <v>44</v>
      </c>
      <c r="Q56">
        <v>95</v>
      </c>
      <c r="R56">
        <v>90</v>
      </c>
      <c r="S56">
        <v>90</v>
      </c>
      <c r="T56">
        <v>7.7</v>
      </c>
      <c r="U56">
        <v>5.5</v>
      </c>
      <c r="V56">
        <v>65.599999999999994</v>
      </c>
      <c r="W56">
        <v>84.2</v>
      </c>
      <c r="X56">
        <v>86.9</v>
      </c>
      <c r="Y56">
        <v>21.3</v>
      </c>
      <c r="Z56">
        <v>2.7</v>
      </c>
      <c r="AA56">
        <v>60</v>
      </c>
      <c r="AB56">
        <v>10200</v>
      </c>
      <c r="AC56">
        <v>23700</v>
      </c>
      <c r="AD56">
        <v>29600</v>
      </c>
      <c r="AE56">
        <v>34400</v>
      </c>
      <c r="AF56">
        <v>105100</v>
      </c>
      <c r="AG56" t="s">
        <v>479</v>
      </c>
      <c r="AH56" t="s">
        <v>479</v>
      </c>
      <c r="AI56" t="s">
        <v>479</v>
      </c>
      <c r="AJ56" t="s">
        <v>479</v>
      </c>
      <c r="AK56" t="s">
        <v>479</v>
      </c>
      <c r="AL56" t="s">
        <v>481</v>
      </c>
      <c r="AM56" t="s">
        <v>481</v>
      </c>
    </row>
    <row r="57" spans="1:39" x14ac:dyDescent="0.25">
      <c r="A57" t="s">
        <v>472</v>
      </c>
      <c r="B57" t="s">
        <v>473</v>
      </c>
      <c r="C57">
        <v>5</v>
      </c>
      <c r="D57" t="s">
        <v>405</v>
      </c>
      <c r="E57" t="s">
        <v>405</v>
      </c>
      <c r="F57">
        <v>10001143</v>
      </c>
      <c r="G57" t="s">
        <v>135</v>
      </c>
      <c r="H57" t="s">
        <v>482</v>
      </c>
      <c r="I57" t="s">
        <v>476</v>
      </c>
      <c r="J57" t="s">
        <v>385</v>
      </c>
      <c r="K57" t="s">
        <v>499</v>
      </c>
      <c r="L57" t="s">
        <v>43</v>
      </c>
      <c r="M57" t="s">
        <v>405</v>
      </c>
      <c r="N57" t="s">
        <v>405</v>
      </c>
      <c r="O57" t="s">
        <v>478</v>
      </c>
      <c r="P57" t="s">
        <v>3</v>
      </c>
      <c r="Q57">
        <v>40</v>
      </c>
      <c r="R57">
        <v>40</v>
      </c>
      <c r="S57">
        <v>40</v>
      </c>
      <c r="T57">
        <v>10.4</v>
      </c>
      <c r="U57">
        <v>6.5</v>
      </c>
      <c r="V57">
        <v>76.599999999999994</v>
      </c>
      <c r="W57">
        <v>80.5</v>
      </c>
      <c r="X57">
        <v>83.1</v>
      </c>
      <c r="Y57">
        <v>6.5</v>
      </c>
      <c r="Z57">
        <v>2.6</v>
      </c>
      <c r="AA57">
        <v>30</v>
      </c>
      <c r="AB57">
        <v>6200</v>
      </c>
      <c r="AC57">
        <v>26600</v>
      </c>
      <c r="AD57">
        <v>38300</v>
      </c>
      <c r="AE57">
        <v>52900</v>
      </c>
      <c r="AF57">
        <v>83600</v>
      </c>
      <c r="AG57" t="s">
        <v>479</v>
      </c>
      <c r="AH57" t="s">
        <v>479</v>
      </c>
      <c r="AI57" t="s">
        <v>479</v>
      </c>
      <c r="AJ57" t="s">
        <v>479</v>
      </c>
      <c r="AK57" t="s">
        <v>479</v>
      </c>
      <c r="AL57" t="s">
        <v>481</v>
      </c>
      <c r="AM57" t="s">
        <v>481</v>
      </c>
    </row>
    <row r="58" spans="1:39" x14ac:dyDescent="0.25">
      <c r="A58" t="s">
        <v>472</v>
      </c>
      <c r="B58" t="s">
        <v>473</v>
      </c>
      <c r="C58">
        <v>5</v>
      </c>
      <c r="D58" t="s">
        <v>405</v>
      </c>
      <c r="E58" t="s">
        <v>405</v>
      </c>
      <c r="F58">
        <v>10001143</v>
      </c>
      <c r="G58" t="s">
        <v>135</v>
      </c>
      <c r="H58" t="s">
        <v>482</v>
      </c>
      <c r="I58" t="s">
        <v>476</v>
      </c>
      <c r="J58" t="s">
        <v>385</v>
      </c>
      <c r="K58" t="s">
        <v>499</v>
      </c>
      <c r="L58" t="s">
        <v>43</v>
      </c>
      <c r="M58" t="s">
        <v>405</v>
      </c>
      <c r="N58" t="s">
        <v>405</v>
      </c>
      <c r="O58" t="s">
        <v>488</v>
      </c>
      <c r="P58" t="s">
        <v>34</v>
      </c>
      <c r="Q58">
        <v>130</v>
      </c>
      <c r="R58">
        <v>130</v>
      </c>
      <c r="S58">
        <v>130</v>
      </c>
      <c r="T58">
        <v>5.2</v>
      </c>
      <c r="U58">
        <v>3.9</v>
      </c>
      <c r="V58">
        <v>79.3</v>
      </c>
      <c r="W58">
        <v>89.9</v>
      </c>
      <c r="X58">
        <v>90.9</v>
      </c>
      <c r="Y58">
        <v>11.7</v>
      </c>
      <c r="Z58">
        <v>1</v>
      </c>
      <c r="AA58">
        <v>100</v>
      </c>
      <c r="AB58">
        <v>2200</v>
      </c>
      <c r="AC58">
        <v>23000</v>
      </c>
      <c r="AD58">
        <v>31000</v>
      </c>
      <c r="AE58">
        <v>48200</v>
      </c>
      <c r="AF58">
        <v>118600</v>
      </c>
      <c r="AG58" t="s">
        <v>479</v>
      </c>
      <c r="AH58" t="s">
        <v>479</v>
      </c>
      <c r="AI58" t="s">
        <v>479</v>
      </c>
      <c r="AJ58" t="s">
        <v>479</v>
      </c>
      <c r="AK58" t="s">
        <v>479</v>
      </c>
      <c r="AL58" t="s">
        <v>481</v>
      </c>
      <c r="AM58" t="s">
        <v>481</v>
      </c>
    </row>
    <row r="59" spans="1:39" x14ac:dyDescent="0.25">
      <c r="A59" t="s">
        <v>472</v>
      </c>
      <c r="B59" t="s">
        <v>473</v>
      </c>
      <c r="C59">
        <v>5</v>
      </c>
      <c r="D59" t="s">
        <v>405</v>
      </c>
      <c r="E59" t="s">
        <v>405</v>
      </c>
      <c r="F59">
        <v>10001143</v>
      </c>
      <c r="G59" t="s">
        <v>135</v>
      </c>
      <c r="H59" t="s">
        <v>482</v>
      </c>
      <c r="I59" t="s">
        <v>476</v>
      </c>
      <c r="J59" t="s">
        <v>385</v>
      </c>
      <c r="K59" t="s">
        <v>499</v>
      </c>
      <c r="L59" t="s">
        <v>43</v>
      </c>
      <c r="M59" t="s">
        <v>405</v>
      </c>
      <c r="N59" t="s">
        <v>405</v>
      </c>
      <c r="O59" t="s">
        <v>489</v>
      </c>
      <c r="P59" t="s">
        <v>50</v>
      </c>
      <c r="Q59">
        <v>135</v>
      </c>
      <c r="R59">
        <v>135</v>
      </c>
      <c r="S59">
        <v>135</v>
      </c>
      <c r="T59">
        <v>4.5</v>
      </c>
      <c r="U59">
        <v>12.7</v>
      </c>
      <c r="V59">
        <v>77.5</v>
      </c>
      <c r="W59">
        <v>82.4</v>
      </c>
      <c r="X59">
        <v>82.8</v>
      </c>
      <c r="Y59">
        <v>5.2</v>
      </c>
      <c r="Z59">
        <v>0.4</v>
      </c>
      <c r="AA59">
        <v>100</v>
      </c>
      <c r="AB59">
        <v>1800</v>
      </c>
      <c r="AC59">
        <v>19300</v>
      </c>
      <c r="AD59">
        <v>24800</v>
      </c>
      <c r="AE59">
        <v>30700</v>
      </c>
      <c r="AF59">
        <v>75600</v>
      </c>
      <c r="AG59" t="s">
        <v>479</v>
      </c>
      <c r="AH59" t="s">
        <v>479</v>
      </c>
      <c r="AI59" t="s">
        <v>479</v>
      </c>
      <c r="AJ59" t="s">
        <v>479</v>
      </c>
      <c r="AK59" t="s">
        <v>479</v>
      </c>
      <c r="AL59" t="s">
        <v>481</v>
      </c>
      <c r="AM59" t="s">
        <v>481</v>
      </c>
    </row>
    <row r="60" spans="1:39" x14ac:dyDescent="0.25">
      <c r="A60" t="s">
        <v>472</v>
      </c>
      <c r="B60" t="s">
        <v>473</v>
      </c>
      <c r="C60">
        <v>5</v>
      </c>
      <c r="D60" t="s">
        <v>405</v>
      </c>
      <c r="E60" t="s">
        <v>405</v>
      </c>
      <c r="F60">
        <v>10001144</v>
      </c>
      <c r="G60" t="s">
        <v>512</v>
      </c>
      <c r="H60" t="s">
        <v>475</v>
      </c>
      <c r="I60" t="s">
        <v>476</v>
      </c>
      <c r="J60" t="s">
        <v>385</v>
      </c>
      <c r="K60" t="s">
        <v>499</v>
      </c>
      <c r="L60" t="s">
        <v>43</v>
      </c>
      <c r="M60" t="s">
        <v>405</v>
      </c>
      <c r="N60" t="s">
        <v>405</v>
      </c>
      <c r="O60" t="s">
        <v>489</v>
      </c>
      <c r="P60" t="s">
        <v>50</v>
      </c>
      <c r="Q60">
        <v>10</v>
      </c>
      <c r="R60">
        <v>10</v>
      </c>
      <c r="S60">
        <v>10</v>
      </c>
      <c r="T60" t="s">
        <v>479</v>
      </c>
      <c r="U60" t="s">
        <v>479</v>
      </c>
      <c r="V60" t="s">
        <v>479</v>
      </c>
      <c r="W60" t="s">
        <v>479</v>
      </c>
      <c r="X60" t="s">
        <v>479</v>
      </c>
      <c r="Y60" t="s">
        <v>479</v>
      </c>
      <c r="Z60" t="s">
        <v>479</v>
      </c>
      <c r="AA60">
        <v>5</v>
      </c>
      <c r="AB60" t="s">
        <v>479</v>
      </c>
      <c r="AC60" t="s">
        <v>479</v>
      </c>
      <c r="AD60" t="s">
        <v>479</v>
      </c>
      <c r="AE60" t="s">
        <v>479</v>
      </c>
      <c r="AF60" t="s">
        <v>479</v>
      </c>
      <c r="AG60" t="s">
        <v>479</v>
      </c>
      <c r="AH60" t="s">
        <v>479</v>
      </c>
      <c r="AI60" t="s">
        <v>479</v>
      </c>
      <c r="AJ60" t="s">
        <v>479</v>
      </c>
      <c r="AK60" t="s">
        <v>479</v>
      </c>
      <c r="AL60" t="s">
        <v>481</v>
      </c>
      <c r="AM60" t="s">
        <v>481</v>
      </c>
    </row>
    <row r="61" spans="1:39" x14ac:dyDescent="0.25">
      <c r="A61" t="s">
        <v>472</v>
      </c>
      <c r="B61" t="s">
        <v>473</v>
      </c>
      <c r="C61">
        <v>5</v>
      </c>
      <c r="D61" t="s">
        <v>405</v>
      </c>
      <c r="E61" t="s">
        <v>405</v>
      </c>
      <c r="F61">
        <v>10001282</v>
      </c>
      <c r="G61" t="s">
        <v>143</v>
      </c>
      <c r="H61" t="s">
        <v>482</v>
      </c>
      <c r="I61" t="s">
        <v>476</v>
      </c>
      <c r="J61" t="s">
        <v>385</v>
      </c>
      <c r="K61" t="s">
        <v>513</v>
      </c>
      <c r="L61" t="s">
        <v>49</v>
      </c>
      <c r="M61" t="s">
        <v>405</v>
      </c>
      <c r="N61" t="s">
        <v>405</v>
      </c>
      <c r="O61" t="s">
        <v>485</v>
      </c>
      <c r="P61" t="s">
        <v>47</v>
      </c>
      <c r="Q61">
        <v>140</v>
      </c>
      <c r="R61">
        <v>135</v>
      </c>
      <c r="S61">
        <v>135</v>
      </c>
      <c r="T61">
        <v>3</v>
      </c>
      <c r="U61">
        <v>2.2000000000000002</v>
      </c>
      <c r="V61">
        <v>78.400000000000006</v>
      </c>
      <c r="W61">
        <v>88.8</v>
      </c>
      <c r="X61">
        <v>94.8</v>
      </c>
      <c r="Y61">
        <v>16.399999999999999</v>
      </c>
      <c r="Z61">
        <v>6</v>
      </c>
      <c r="AA61">
        <v>105</v>
      </c>
      <c r="AB61">
        <v>8800</v>
      </c>
      <c r="AC61">
        <v>25900</v>
      </c>
      <c r="AD61">
        <v>29900</v>
      </c>
      <c r="AE61">
        <v>37200</v>
      </c>
      <c r="AF61">
        <v>139800</v>
      </c>
      <c r="AG61" t="s">
        <v>479</v>
      </c>
      <c r="AH61" t="s">
        <v>479</v>
      </c>
      <c r="AI61" t="s">
        <v>479</v>
      </c>
      <c r="AJ61" t="s">
        <v>479</v>
      </c>
      <c r="AK61" t="s">
        <v>479</v>
      </c>
      <c r="AL61" t="s">
        <v>481</v>
      </c>
      <c r="AM61" t="s">
        <v>481</v>
      </c>
    </row>
    <row r="62" spans="1:39" x14ac:dyDescent="0.25">
      <c r="A62" t="s">
        <v>472</v>
      </c>
      <c r="B62" t="s">
        <v>473</v>
      </c>
      <c r="C62">
        <v>5</v>
      </c>
      <c r="D62" t="s">
        <v>405</v>
      </c>
      <c r="E62" t="s">
        <v>405</v>
      </c>
      <c r="F62">
        <v>10001282</v>
      </c>
      <c r="G62" t="s">
        <v>143</v>
      </c>
      <c r="H62" t="s">
        <v>482</v>
      </c>
      <c r="I62" t="s">
        <v>476</v>
      </c>
      <c r="J62" t="s">
        <v>385</v>
      </c>
      <c r="K62" t="s">
        <v>513</v>
      </c>
      <c r="L62" t="s">
        <v>49</v>
      </c>
      <c r="M62" t="s">
        <v>405</v>
      </c>
      <c r="N62" t="s">
        <v>405</v>
      </c>
      <c r="O62" t="s">
        <v>486</v>
      </c>
      <c r="P62" t="s">
        <v>44</v>
      </c>
      <c r="Q62">
        <v>220</v>
      </c>
      <c r="R62">
        <v>215</v>
      </c>
      <c r="S62">
        <v>215</v>
      </c>
      <c r="T62">
        <v>3.6</v>
      </c>
      <c r="U62">
        <v>3.7</v>
      </c>
      <c r="V62">
        <v>72.8</v>
      </c>
      <c r="W62">
        <v>91.3</v>
      </c>
      <c r="X62">
        <v>92.7</v>
      </c>
      <c r="Y62">
        <v>19.8</v>
      </c>
      <c r="Z62">
        <v>1.4</v>
      </c>
      <c r="AA62">
        <v>155</v>
      </c>
      <c r="AB62">
        <v>3900</v>
      </c>
      <c r="AC62">
        <v>23400</v>
      </c>
      <c r="AD62">
        <v>26300</v>
      </c>
      <c r="AE62">
        <v>30700</v>
      </c>
      <c r="AF62">
        <v>55500</v>
      </c>
      <c r="AG62" t="s">
        <v>479</v>
      </c>
      <c r="AH62" t="s">
        <v>479</v>
      </c>
      <c r="AI62" t="s">
        <v>479</v>
      </c>
      <c r="AJ62" t="s">
        <v>479</v>
      </c>
      <c r="AK62" t="s">
        <v>479</v>
      </c>
      <c r="AL62" t="s">
        <v>481</v>
      </c>
      <c r="AM62" t="s">
        <v>481</v>
      </c>
    </row>
    <row r="63" spans="1:39" x14ac:dyDescent="0.25">
      <c r="A63" t="s">
        <v>472</v>
      </c>
      <c r="B63" t="s">
        <v>473</v>
      </c>
      <c r="C63">
        <v>5</v>
      </c>
      <c r="D63" t="s">
        <v>405</v>
      </c>
      <c r="E63" t="s">
        <v>405</v>
      </c>
      <c r="F63">
        <v>10001282</v>
      </c>
      <c r="G63" t="s">
        <v>143</v>
      </c>
      <c r="H63" t="s">
        <v>482</v>
      </c>
      <c r="I63" t="s">
        <v>476</v>
      </c>
      <c r="J63" t="s">
        <v>385</v>
      </c>
      <c r="K63" t="s">
        <v>513</v>
      </c>
      <c r="L63" t="s">
        <v>49</v>
      </c>
      <c r="M63" t="s">
        <v>405</v>
      </c>
      <c r="N63" t="s">
        <v>405</v>
      </c>
      <c r="O63" t="s">
        <v>478</v>
      </c>
      <c r="P63" t="s">
        <v>3</v>
      </c>
      <c r="Q63">
        <v>250</v>
      </c>
      <c r="R63">
        <v>245</v>
      </c>
      <c r="S63">
        <v>240</v>
      </c>
      <c r="T63">
        <v>6.7</v>
      </c>
      <c r="U63">
        <v>7.1</v>
      </c>
      <c r="V63">
        <v>82.9</v>
      </c>
      <c r="W63">
        <v>85.8</v>
      </c>
      <c r="X63">
        <v>86.2</v>
      </c>
      <c r="Y63">
        <v>3.3</v>
      </c>
      <c r="Z63">
        <v>0.4</v>
      </c>
      <c r="AA63">
        <v>195</v>
      </c>
      <c r="AB63">
        <v>1500</v>
      </c>
      <c r="AC63">
        <v>24800</v>
      </c>
      <c r="AD63">
        <v>31400</v>
      </c>
      <c r="AE63">
        <v>42700</v>
      </c>
      <c r="AF63">
        <v>126700</v>
      </c>
      <c r="AG63" t="s">
        <v>479</v>
      </c>
      <c r="AH63" t="s">
        <v>479</v>
      </c>
      <c r="AI63" t="s">
        <v>479</v>
      </c>
      <c r="AJ63" t="s">
        <v>479</v>
      </c>
      <c r="AK63" t="s">
        <v>479</v>
      </c>
      <c r="AL63" t="s">
        <v>481</v>
      </c>
      <c r="AM63" t="s">
        <v>481</v>
      </c>
    </row>
    <row r="64" spans="1:39" x14ac:dyDescent="0.25">
      <c r="A64" t="s">
        <v>472</v>
      </c>
      <c r="B64" t="s">
        <v>473</v>
      </c>
      <c r="C64">
        <v>5</v>
      </c>
      <c r="D64" t="s">
        <v>405</v>
      </c>
      <c r="E64" t="s">
        <v>405</v>
      </c>
      <c r="F64">
        <v>10001282</v>
      </c>
      <c r="G64" t="s">
        <v>143</v>
      </c>
      <c r="H64" t="s">
        <v>482</v>
      </c>
      <c r="I64" t="s">
        <v>476</v>
      </c>
      <c r="J64" t="s">
        <v>385</v>
      </c>
      <c r="K64" t="s">
        <v>513</v>
      </c>
      <c r="L64" t="s">
        <v>49</v>
      </c>
      <c r="M64" t="s">
        <v>405</v>
      </c>
      <c r="N64" t="s">
        <v>405</v>
      </c>
      <c r="O64" t="s">
        <v>488</v>
      </c>
      <c r="P64" t="s">
        <v>34</v>
      </c>
      <c r="Q64">
        <v>235</v>
      </c>
      <c r="R64">
        <v>225</v>
      </c>
      <c r="S64">
        <v>225</v>
      </c>
      <c r="T64">
        <v>6.2</v>
      </c>
      <c r="U64">
        <v>4.3</v>
      </c>
      <c r="V64">
        <v>82.1</v>
      </c>
      <c r="W64">
        <v>88.3</v>
      </c>
      <c r="X64">
        <v>89.6</v>
      </c>
      <c r="Y64">
        <v>7.5</v>
      </c>
      <c r="Z64">
        <v>1.3</v>
      </c>
      <c r="AA64">
        <v>185</v>
      </c>
      <c r="AB64">
        <v>400</v>
      </c>
      <c r="AC64">
        <v>25900</v>
      </c>
      <c r="AD64">
        <v>31800</v>
      </c>
      <c r="AE64">
        <v>40900</v>
      </c>
      <c r="AF64">
        <v>148800</v>
      </c>
      <c r="AG64" t="s">
        <v>479</v>
      </c>
      <c r="AH64" t="s">
        <v>479</v>
      </c>
      <c r="AI64" t="s">
        <v>479</v>
      </c>
      <c r="AJ64" t="s">
        <v>479</v>
      </c>
      <c r="AK64" t="s">
        <v>479</v>
      </c>
      <c r="AL64" t="s">
        <v>481</v>
      </c>
      <c r="AM64" t="s">
        <v>481</v>
      </c>
    </row>
    <row r="65" spans="1:39" x14ac:dyDescent="0.25">
      <c r="A65" t="s">
        <v>472</v>
      </c>
      <c r="B65" t="s">
        <v>473</v>
      </c>
      <c r="C65">
        <v>5</v>
      </c>
      <c r="D65" t="s">
        <v>405</v>
      </c>
      <c r="E65" t="s">
        <v>405</v>
      </c>
      <c r="F65">
        <v>10001282</v>
      </c>
      <c r="G65" t="s">
        <v>143</v>
      </c>
      <c r="H65" t="s">
        <v>482</v>
      </c>
      <c r="I65" t="s">
        <v>476</v>
      </c>
      <c r="J65" t="s">
        <v>385</v>
      </c>
      <c r="K65" t="s">
        <v>513</v>
      </c>
      <c r="L65" t="s">
        <v>49</v>
      </c>
      <c r="M65" t="s">
        <v>405</v>
      </c>
      <c r="N65" t="s">
        <v>405</v>
      </c>
      <c r="O65" t="s">
        <v>489</v>
      </c>
      <c r="P65" t="s">
        <v>50</v>
      </c>
      <c r="Q65">
        <v>495</v>
      </c>
      <c r="R65">
        <v>475</v>
      </c>
      <c r="S65">
        <v>470</v>
      </c>
      <c r="T65">
        <v>6.7</v>
      </c>
      <c r="U65">
        <v>6.2</v>
      </c>
      <c r="V65">
        <v>80.5</v>
      </c>
      <c r="W65">
        <v>86.5</v>
      </c>
      <c r="X65">
        <v>87.2</v>
      </c>
      <c r="Y65">
        <v>6.7</v>
      </c>
      <c r="Z65">
        <v>0.6</v>
      </c>
      <c r="AA65">
        <v>365</v>
      </c>
      <c r="AB65">
        <v>1100</v>
      </c>
      <c r="AC65">
        <v>22600</v>
      </c>
      <c r="AD65">
        <v>27000</v>
      </c>
      <c r="AE65">
        <v>33600</v>
      </c>
      <c r="AF65">
        <v>80700</v>
      </c>
      <c r="AG65" t="s">
        <v>479</v>
      </c>
      <c r="AH65" t="s">
        <v>479</v>
      </c>
      <c r="AI65" t="s">
        <v>479</v>
      </c>
      <c r="AJ65" t="s">
        <v>479</v>
      </c>
      <c r="AK65" t="s">
        <v>479</v>
      </c>
      <c r="AL65" t="s">
        <v>481</v>
      </c>
      <c r="AM65" t="s">
        <v>481</v>
      </c>
    </row>
    <row r="66" spans="1:39" x14ac:dyDescent="0.25">
      <c r="A66" t="s">
        <v>472</v>
      </c>
      <c r="B66" t="s">
        <v>473</v>
      </c>
      <c r="C66">
        <v>5</v>
      </c>
      <c r="D66" t="s">
        <v>405</v>
      </c>
      <c r="E66" t="s">
        <v>405</v>
      </c>
      <c r="F66">
        <v>10001378</v>
      </c>
      <c r="G66" t="s">
        <v>514</v>
      </c>
      <c r="H66" t="s">
        <v>475</v>
      </c>
      <c r="I66" t="s">
        <v>476</v>
      </c>
      <c r="J66" t="s">
        <v>385</v>
      </c>
      <c r="K66" t="s">
        <v>508</v>
      </c>
      <c r="L66" t="s">
        <v>75</v>
      </c>
      <c r="M66" t="s">
        <v>405</v>
      </c>
      <c r="N66" t="s">
        <v>405</v>
      </c>
      <c r="O66" t="s">
        <v>478</v>
      </c>
      <c r="P66" t="s">
        <v>3</v>
      </c>
      <c r="Q66" t="s">
        <v>480</v>
      </c>
      <c r="R66" t="s">
        <v>480</v>
      </c>
      <c r="S66" t="s">
        <v>480</v>
      </c>
      <c r="T66" t="s">
        <v>479</v>
      </c>
      <c r="U66" t="s">
        <v>479</v>
      </c>
      <c r="V66" t="s">
        <v>479</v>
      </c>
      <c r="W66" t="s">
        <v>479</v>
      </c>
      <c r="X66" t="s">
        <v>479</v>
      </c>
      <c r="Y66" t="s">
        <v>479</v>
      </c>
      <c r="Z66" t="s">
        <v>479</v>
      </c>
      <c r="AA66" t="s">
        <v>487</v>
      </c>
      <c r="AB66" t="s">
        <v>479</v>
      </c>
      <c r="AC66" t="s">
        <v>479</v>
      </c>
      <c r="AD66" t="s">
        <v>479</v>
      </c>
      <c r="AE66" t="s">
        <v>479</v>
      </c>
      <c r="AF66" t="s">
        <v>479</v>
      </c>
      <c r="AG66" t="s">
        <v>479</v>
      </c>
      <c r="AH66" t="s">
        <v>479</v>
      </c>
      <c r="AI66" t="s">
        <v>479</v>
      </c>
      <c r="AJ66" t="s">
        <v>479</v>
      </c>
      <c r="AK66" t="s">
        <v>479</v>
      </c>
      <c r="AL66" t="s">
        <v>481</v>
      </c>
      <c r="AM66" t="s">
        <v>481</v>
      </c>
    </row>
    <row r="67" spans="1:39" x14ac:dyDescent="0.25">
      <c r="A67" t="s">
        <v>472</v>
      </c>
      <c r="B67" t="s">
        <v>473</v>
      </c>
      <c r="C67">
        <v>5</v>
      </c>
      <c r="D67" t="s">
        <v>405</v>
      </c>
      <c r="E67" t="s">
        <v>405</v>
      </c>
      <c r="F67">
        <v>10001457</v>
      </c>
      <c r="G67" t="s">
        <v>515</v>
      </c>
      <c r="H67" t="s">
        <v>475</v>
      </c>
      <c r="I67" t="s">
        <v>476</v>
      </c>
      <c r="J67" t="s">
        <v>385</v>
      </c>
      <c r="K67" t="s">
        <v>499</v>
      </c>
      <c r="L67" t="s">
        <v>43</v>
      </c>
      <c r="M67" t="s">
        <v>405</v>
      </c>
      <c r="N67" t="s">
        <v>405</v>
      </c>
      <c r="O67" t="s">
        <v>489</v>
      </c>
      <c r="P67" t="s">
        <v>50</v>
      </c>
      <c r="Q67">
        <v>15</v>
      </c>
      <c r="R67">
        <v>15</v>
      </c>
      <c r="S67">
        <v>15</v>
      </c>
      <c r="T67" t="s">
        <v>487</v>
      </c>
      <c r="U67">
        <v>7.7</v>
      </c>
      <c r="V67">
        <v>76.900000000000006</v>
      </c>
      <c r="W67">
        <v>92.3</v>
      </c>
      <c r="X67">
        <v>92.3</v>
      </c>
      <c r="Y67">
        <v>15.4</v>
      </c>
      <c r="Z67" t="s">
        <v>487</v>
      </c>
      <c r="AA67">
        <v>10</v>
      </c>
      <c r="AB67" t="s">
        <v>479</v>
      </c>
      <c r="AC67" t="s">
        <v>479</v>
      </c>
      <c r="AD67" t="s">
        <v>479</v>
      </c>
      <c r="AE67" t="s">
        <v>479</v>
      </c>
      <c r="AF67" t="s">
        <v>479</v>
      </c>
      <c r="AG67" t="s">
        <v>479</v>
      </c>
      <c r="AH67" t="s">
        <v>479</v>
      </c>
      <c r="AI67" t="s">
        <v>479</v>
      </c>
      <c r="AJ67" t="s">
        <v>479</v>
      </c>
      <c r="AK67" t="s">
        <v>479</v>
      </c>
      <c r="AL67" t="s">
        <v>481</v>
      </c>
      <c r="AM67" t="s">
        <v>481</v>
      </c>
    </row>
    <row r="68" spans="1:39" x14ac:dyDescent="0.25">
      <c r="A68" t="s">
        <v>472</v>
      </c>
      <c r="B68" t="s">
        <v>473</v>
      </c>
      <c r="C68">
        <v>5</v>
      </c>
      <c r="D68" t="s">
        <v>405</v>
      </c>
      <c r="E68" t="s">
        <v>405</v>
      </c>
      <c r="F68">
        <v>10001465</v>
      </c>
      <c r="G68" t="s">
        <v>516</v>
      </c>
      <c r="H68" t="s">
        <v>475</v>
      </c>
      <c r="I68" t="s">
        <v>476</v>
      </c>
      <c r="J68" t="s">
        <v>385</v>
      </c>
      <c r="K68" t="s">
        <v>491</v>
      </c>
      <c r="L68" t="s">
        <v>61</v>
      </c>
      <c r="M68" t="s">
        <v>405</v>
      </c>
      <c r="N68" t="s">
        <v>405</v>
      </c>
      <c r="O68" t="s">
        <v>478</v>
      </c>
      <c r="P68" t="s">
        <v>3</v>
      </c>
      <c r="Q68">
        <v>15</v>
      </c>
      <c r="R68">
        <v>15</v>
      </c>
      <c r="S68">
        <v>15</v>
      </c>
      <c r="T68">
        <v>7.1</v>
      </c>
      <c r="U68">
        <v>21.4</v>
      </c>
      <c r="V68">
        <v>64.3</v>
      </c>
      <c r="W68">
        <v>71.400000000000006</v>
      </c>
      <c r="X68">
        <v>71.400000000000006</v>
      </c>
      <c r="Y68">
        <v>7.1</v>
      </c>
      <c r="Z68" t="s">
        <v>487</v>
      </c>
      <c r="AA68">
        <v>10</v>
      </c>
      <c r="AB68" t="s">
        <v>479</v>
      </c>
      <c r="AC68" t="s">
        <v>479</v>
      </c>
      <c r="AD68" t="s">
        <v>479</v>
      </c>
      <c r="AE68" t="s">
        <v>479</v>
      </c>
      <c r="AF68" t="s">
        <v>479</v>
      </c>
      <c r="AG68" t="s">
        <v>479</v>
      </c>
      <c r="AH68" t="s">
        <v>479</v>
      </c>
      <c r="AI68" t="s">
        <v>479</v>
      </c>
      <c r="AJ68" t="s">
        <v>479</v>
      </c>
      <c r="AK68" t="s">
        <v>479</v>
      </c>
      <c r="AL68" t="s">
        <v>481</v>
      </c>
      <c r="AM68" t="s">
        <v>481</v>
      </c>
    </row>
    <row r="69" spans="1:39" x14ac:dyDescent="0.25">
      <c r="A69" t="s">
        <v>472</v>
      </c>
      <c r="B69" t="s">
        <v>473</v>
      </c>
      <c r="C69">
        <v>5</v>
      </c>
      <c r="D69" t="s">
        <v>405</v>
      </c>
      <c r="E69" t="s">
        <v>405</v>
      </c>
      <c r="F69">
        <v>10001478</v>
      </c>
      <c r="G69" t="s">
        <v>517</v>
      </c>
      <c r="H69" t="s">
        <v>482</v>
      </c>
      <c r="I69" t="s">
        <v>476</v>
      </c>
      <c r="J69" t="s">
        <v>385</v>
      </c>
      <c r="K69" t="s">
        <v>495</v>
      </c>
      <c r="L69" t="s">
        <v>41</v>
      </c>
      <c r="M69" t="s">
        <v>405</v>
      </c>
      <c r="N69" t="s">
        <v>405</v>
      </c>
      <c r="O69" t="s">
        <v>486</v>
      </c>
      <c r="P69" t="s">
        <v>44</v>
      </c>
      <c r="Q69">
        <v>90</v>
      </c>
      <c r="R69">
        <v>90</v>
      </c>
      <c r="S69">
        <v>90</v>
      </c>
      <c r="T69">
        <v>8.9</v>
      </c>
      <c r="U69">
        <v>9.1999999999999993</v>
      </c>
      <c r="V69">
        <v>65.400000000000006</v>
      </c>
      <c r="W69">
        <v>76</v>
      </c>
      <c r="X69">
        <v>81.900000000000006</v>
      </c>
      <c r="Y69">
        <v>16.5</v>
      </c>
      <c r="Z69">
        <v>5.9</v>
      </c>
      <c r="AA69">
        <v>60</v>
      </c>
      <c r="AB69">
        <v>4700</v>
      </c>
      <c r="AC69">
        <v>25600</v>
      </c>
      <c r="AD69">
        <v>30700</v>
      </c>
      <c r="AE69">
        <v>34300</v>
      </c>
      <c r="AF69">
        <v>105100</v>
      </c>
      <c r="AG69" t="s">
        <v>479</v>
      </c>
      <c r="AH69" t="s">
        <v>479</v>
      </c>
      <c r="AI69" t="s">
        <v>479</v>
      </c>
      <c r="AJ69" t="s">
        <v>479</v>
      </c>
      <c r="AK69" t="s">
        <v>479</v>
      </c>
      <c r="AL69" t="s">
        <v>481</v>
      </c>
      <c r="AM69" t="s">
        <v>481</v>
      </c>
    </row>
    <row r="70" spans="1:39" x14ac:dyDescent="0.25">
      <c r="A70" t="s">
        <v>472</v>
      </c>
      <c r="B70" t="s">
        <v>473</v>
      </c>
      <c r="C70">
        <v>5</v>
      </c>
      <c r="D70" t="s">
        <v>405</v>
      </c>
      <c r="E70" t="s">
        <v>405</v>
      </c>
      <c r="F70">
        <v>10001478</v>
      </c>
      <c r="G70" t="s">
        <v>517</v>
      </c>
      <c r="H70" t="s">
        <v>482</v>
      </c>
      <c r="I70" t="s">
        <v>476</v>
      </c>
      <c r="J70" t="s">
        <v>385</v>
      </c>
      <c r="K70" t="s">
        <v>495</v>
      </c>
      <c r="L70" t="s">
        <v>41</v>
      </c>
      <c r="M70" t="s">
        <v>405</v>
      </c>
      <c r="N70" t="s">
        <v>405</v>
      </c>
      <c r="O70" t="s">
        <v>478</v>
      </c>
      <c r="P70" t="s">
        <v>3</v>
      </c>
      <c r="Q70">
        <v>100</v>
      </c>
      <c r="R70">
        <v>95</v>
      </c>
      <c r="S70">
        <v>95</v>
      </c>
      <c r="T70">
        <v>5.0999999999999996</v>
      </c>
      <c r="U70">
        <v>9.1999999999999993</v>
      </c>
      <c r="V70">
        <v>84.6</v>
      </c>
      <c r="W70">
        <v>85.6</v>
      </c>
      <c r="X70">
        <v>85.6</v>
      </c>
      <c r="Y70">
        <v>1</v>
      </c>
      <c r="Z70" t="s">
        <v>487</v>
      </c>
      <c r="AA70">
        <v>80</v>
      </c>
      <c r="AB70">
        <v>8400</v>
      </c>
      <c r="AC70">
        <v>38700</v>
      </c>
      <c r="AD70">
        <v>50400</v>
      </c>
      <c r="AE70">
        <v>67900</v>
      </c>
      <c r="AF70">
        <v>145300</v>
      </c>
      <c r="AG70" t="s">
        <v>479</v>
      </c>
      <c r="AH70" t="s">
        <v>479</v>
      </c>
      <c r="AI70" t="s">
        <v>479</v>
      </c>
      <c r="AJ70" t="s">
        <v>479</v>
      </c>
      <c r="AK70" t="s">
        <v>479</v>
      </c>
      <c r="AL70" t="s">
        <v>481</v>
      </c>
      <c r="AM70" t="s">
        <v>481</v>
      </c>
    </row>
    <row r="71" spans="1:39" x14ac:dyDescent="0.25">
      <c r="A71" t="s">
        <v>472</v>
      </c>
      <c r="B71" t="s">
        <v>473</v>
      </c>
      <c r="C71">
        <v>5</v>
      </c>
      <c r="D71" t="s">
        <v>405</v>
      </c>
      <c r="E71" t="s">
        <v>405</v>
      </c>
      <c r="F71">
        <v>10001478</v>
      </c>
      <c r="G71" t="s">
        <v>517</v>
      </c>
      <c r="H71" t="s">
        <v>482</v>
      </c>
      <c r="I71" t="s">
        <v>476</v>
      </c>
      <c r="J71" t="s">
        <v>385</v>
      </c>
      <c r="K71" t="s">
        <v>495</v>
      </c>
      <c r="L71" t="s">
        <v>41</v>
      </c>
      <c r="M71" t="s">
        <v>405</v>
      </c>
      <c r="N71" t="s">
        <v>405</v>
      </c>
      <c r="O71" t="s">
        <v>488</v>
      </c>
      <c r="P71" t="s">
        <v>34</v>
      </c>
      <c r="Q71">
        <v>215</v>
      </c>
      <c r="R71">
        <v>210</v>
      </c>
      <c r="S71">
        <v>205</v>
      </c>
      <c r="T71">
        <v>7.7</v>
      </c>
      <c r="U71">
        <v>7.5</v>
      </c>
      <c r="V71">
        <v>79.7</v>
      </c>
      <c r="W71">
        <v>84.8</v>
      </c>
      <c r="X71">
        <v>84.8</v>
      </c>
      <c r="Y71">
        <v>5.0999999999999996</v>
      </c>
      <c r="Z71" t="s">
        <v>487</v>
      </c>
      <c r="AA71">
        <v>160</v>
      </c>
      <c r="AB71">
        <v>3300</v>
      </c>
      <c r="AC71">
        <v>25200</v>
      </c>
      <c r="AD71">
        <v>31400</v>
      </c>
      <c r="AE71">
        <v>42700</v>
      </c>
      <c r="AF71">
        <v>106900</v>
      </c>
      <c r="AG71" t="s">
        <v>479</v>
      </c>
      <c r="AH71" t="s">
        <v>479</v>
      </c>
      <c r="AI71" t="s">
        <v>479</v>
      </c>
      <c r="AJ71" t="s">
        <v>479</v>
      </c>
      <c r="AK71" t="s">
        <v>479</v>
      </c>
      <c r="AL71" t="s">
        <v>481</v>
      </c>
      <c r="AM71" t="s">
        <v>481</v>
      </c>
    </row>
    <row r="72" spans="1:39" x14ac:dyDescent="0.25">
      <c r="A72" t="s">
        <v>472</v>
      </c>
      <c r="B72" t="s">
        <v>473</v>
      </c>
      <c r="C72">
        <v>5</v>
      </c>
      <c r="D72" t="s">
        <v>405</v>
      </c>
      <c r="E72" t="s">
        <v>405</v>
      </c>
      <c r="F72">
        <v>10001478</v>
      </c>
      <c r="G72" t="s">
        <v>517</v>
      </c>
      <c r="H72" t="s">
        <v>482</v>
      </c>
      <c r="I72" t="s">
        <v>476</v>
      </c>
      <c r="J72" t="s">
        <v>385</v>
      </c>
      <c r="K72" t="s">
        <v>495</v>
      </c>
      <c r="L72" t="s">
        <v>41</v>
      </c>
      <c r="M72" t="s">
        <v>405</v>
      </c>
      <c r="N72" t="s">
        <v>405</v>
      </c>
      <c r="O72" t="s">
        <v>489</v>
      </c>
      <c r="P72" t="s">
        <v>50</v>
      </c>
      <c r="Q72">
        <v>5</v>
      </c>
      <c r="R72">
        <v>5</v>
      </c>
      <c r="S72">
        <v>5</v>
      </c>
      <c r="T72" t="s">
        <v>479</v>
      </c>
      <c r="U72" t="s">
        <v>479</v>
      </c>
      <c r="V72" t="s">
        <v>479</v>
      </c>
      <c r="W72" t="s">
        <v>479</v>
      </c>
      <c r="X72" t="s">
        <v>479</v>
      </c>
      <c r="Y72" t="s">
        <v>479</v>
      </c>
      <c r="Z72" t="s">
        <v>479</v>
      </c>
      <c r="AA72">
        <v>5</v>
      </c>
      <c r="AB72" t="s">
        <v>479</v>
      </c>
      <c r="AC72" t="s">
        <v>479</v>
      </c>
      <c r="AD72" t="s">
        <v>479</v>
      </c>
      <c r="AE72" t="s">
        <v>479</v>
      </c>
      <c r="AF72" t="s">
        <v>479</v>
      </c>
      <c r="AG72" t="s">
        <v>479</v>
      </c>
      <c r="AH72" t="s">
        <v>479</v>
      </c>
      <c r="AI72" t="s">
        <v>479</v>
      </c>
      <c r="AJ72" t="s">
        <v>479</v>
      </c>
      <c r="AK72" t="s">
        <v>479</v>
      </c>
      <c r="AL72" t="s">
        <v>481</v>
      </c>
      <c r="AM72" t="s">
        <v>481</v>
      </c>
    </row>
    <row r="73" spans="1:39" x14ac:dyDescent="0.25">
      <c r="A73" t="s">
        <v>472</v>
      </c>
      <c r="B73" t="s">
        <v>473</v>
      </c>
      <c r="C73">
        <v>5</v>
      </c>
      <c r="D73" t="s">
        <v>405</v>
      </c>
      <c r="E73" t="s">
        <v>405</v>
      </c>
      <c r="F73">
        <v>10001503</v>
      </c>
      <c r="G73" t="s">
        <v>518</v>
      </c>
      <c r="H73" t="s">
        <v>475</v>
      </c>
      <c r="I73" t="s">
        <v>476</v>
      </c>
      <c r="J73" t="s">
        <v>385</v>
      </c>
      <c r="K73" t="s">
        <v>513</v>
      </c>
      <c r="L73" t="s">
        <v>49</v>
      </c>
      <c r="M73" t="s">
        <v>405</v>
      </c>
      <c r="N73" t="s">
        <v>405</v>
      </c>
      <c r="O73" t="s">
        <v>489</v>
      </c>
      <c r="P73" t="s">
        <v>50</v>
      </c>
      <c r="Q73">
        <v>130</v>
      </c>
      <c r="R73">
        <v>130</v>
      </c>
      <c r="S73">
        <v>130</v>
      </c>
      <c r="T73">
        <v>3.9</v>
      </c>
      <c r="U73">
        <v>13.3</v>
      </c>
      <c r="V73">
        <v>76.599999999999994</v>
      </c>
      <c r="W73">
        <v>82.8</v>
      </c>
      <c r="X73">
        <v>82.8</v>
      </c>
      <c r="Y73">
        <v>6.2</v>
      </c>
      <c r="Z73" t="s">
        <v>487</v>
      </c>
      <c r="AA73">
        <v>90</v>
      </c>
      <c r="AB73">
        <v>800</v>
      </c>
      <c r="AC73">
        <v>15000</v>
      </c>
      <c r="AD73">
        <v>19300</v>
      </c>
      <c r="AE73">
        <v>23000</v>
      </c>
      <c r="AF73">
        <v>39400</v>
      </c>
      <c r="AG73" t="s">
        <v>479</v>
      </c>
      <c r="AH73" t="s">
        <v>479</v>
      </c>
      <c r="AI73" t="s">
        <v>479</v>
      </c>
      <c r="AJ73" t="s">
        <v>479</v>
      </c>
      <c r="AK73" t="s">
        <v>479</v>
      </c>
      <c r="AL73" t="s">
        <v>481</v>
      </c>
      <c r="AM73" t="s">
        <v>481</v>
      </c>
    </row>
    <row r="74" spans="1:39" x14ac:dyDescent="0.25">
      <c r="A74" t="s">
        <v>472</v>
      </c>
      <c r="B74" t="s">
        <v>473</v>
      </c>
      <c r="C74">
        <v>5</v>
      </c>
      <c r="D74" t="s">
        <v>405</v>
      </c>
      <c r="E74" t="s">
        <v>405</v>
      </c>
      <c r="F74">
        <v>10001535</v>
      </c>
      <c r="G74" t="s">
        <v>519</v>
      </c>
      <c r="H74" t="s">
        <v>475</v>
      </c>
      <c r="I74" t="s">
        <v>476</v>
      </c>
      <c r="J74" t="s">
        <v>385</v>
      </c>
      <c r="K74" t="s">
        <v>483</v>
      </c>
      <c r="L74" t="s">
        <v>484</v>
      </c>
      <c r="M74" t="s">
        <v>405</v>
      </c>
      <c r="N74" t="s">
        <v>405</v>
      </c>
      <c r="O74" t="s">
        <v>478</v>
      </c>
      <c r="P74" t="s">
        <v>3</v>
      </c>
      <c r="Q74">
        <v>5</v>
      </c>
      <c r="R74">
        <v>5</v>
      </c>
      <c r="S74">
        <v>5</v>
      </c>
      <c r="T74" t="s">
        <v>479</v>
      </c>
      <c r="U74" t="s">
        <v>479</v>
      </c>
      <c r="V74" t="s">
        <v>479</v>
      </c>
      <c r="W74" t="s">
        <v>479</v>
      </c>
      <c r="X74" t="s">
        <v>479</v>
      </c>
      <c r="Y74" t="s">
        <v>479</v>
      </c>
      <c r="Z74" t="s">
        <v>479</v>
      </c>
      <c r="AA74">
        <v>5</v>
      </c>
      <c r="AB74" t="s">
        <v>479</v>
      </c>
      <c r="AC74" t="s">
        <v>479</v>
      </c>
      <c r="AD74" t="s">
        <v>479</v>
      </c>
      <c r="AE74" t="s">
        <v>479</v>
      </c>
      <c r="AF74" t="s">
        <v>479</v>
      </c>
      <c r="AG74" t="s">
        <v>479</v>
      </c>
      <c r="AH74" t="s">
        <v>479</v>
      </c>
      <c r="AI74" t="s">
        <v>479</v>
      </c>
      <c r="AJ74" t="s">
        <v>479</v>
      </c>
      <c r="AK74" t="s">
        <v>479</v>
      </c>
      <c r="AL74" t="s">
        <v>481</v>
      </c>
      <c r="AM74" t="s">
        <v>481</v>
      </c>
    </row>
    <row r="75" spans="1:39" x14ac:dyDescent="0.25">
      <c r="A75" t="s">
        <v>472</v>
      </c>
      <c r="B75" t="s">
        <v>473</v>
      </c>
      <c r="C75">
        <v>5</v>
      </c>
      <c r="D75" t="s">
        <v>405</v>
      </c>
      <c r="E75" t="s">
        <v>405</v>
      </c>
      <c r="F75">
        <v>10001535</v>
      </c>
      <c r="G75" t="s">
        <v>519</v>
      </c>
      <c r="H75" t="s">
        <v>475</v>
      </c>
      <c r="I75" t="s">
        <v>476</v>
      </c>
      <c r="J75" t="s">
        <v>385</v>
      </c>
      <c r="K75" t="s">
        <v>483</v>
      </c>
      <c r="L75" t="s">
        <v>484</v>
      </c>
      <c r="M75" t="s">
        <v>405</v>
      </c>
      <c r="N75" t="s">
        <v>405</v>
      </c>
      <c r="O75" t="s">
        <v>489</v>
      </c>
      <c r="P75" t="s">
        <v>50</v>
      </c>
      <c r="Q75">
        <v>35</v>
      </c>
      <c r="R75">
        <v>35</v>
      </c>
      <c r="S75">
        <v>30</v>
      </c>
      <c r="T75">
        <v>18.8</v>
      </c>
      <c r="U75">
        <v>9.4</v>
      </c>
      <c r="V75">
        <v>71.900000000000006</v>
      </c>
      <c r="W75">
        <v>71.900000000000006</v>
      </c>
      <c r="X75">
        <v>71.900000000000006</v>
      </c>
      <c r="Y75" t="s">
        <v>487</v>
      </c>
      <c r="Z75" t="s">
        <v>487</v>
      </c>
      <c r="AA75">
        <v>25</v>
      </c>
      <c r="AB75">
        <v>5100</v>
      </c>
      <c r="AC75">
        <v>15300</v>
      </c>
      <c r="AD75">
        <v>26300</v>
      </c>
      <c r="AE75">
        <v>31400</v>
      </c>
      <c r="AF75">
        <v>42000</v>
      </c>
      <c r="AG75" t="s">
        <v>479</v>
      </c>
      <c r="AH75" t="s">
        <v>479</v>
      </c>
      <c r="AI75" t="s">
        <v>479</v>
      </c>
      <c r="AJ75" t="s">
        <v>479</v>
      </c>
      <c r="AK75" t="s">
        <v>479</v>
      </c>
      <c r="AL75" t="s">
        <v>481</v>
      </c>
      <c r="AM75" t="s">
        <v>481</v>
      </c>
    </row>
    <row r="76" spans="1:39" x14ac:dyDescent="0.25">
      <c r="A76" t="s">
        <v>472</v>
      </c>
      <c r="B76" t="s">
        <v>473</v>
      </c>
      <c r="C76">
        <v>5</v>
      </c>
      <c r="D76" t="s">
        <v>405</v>
      </c>
      <c r="E76" t="s">
        <v>405</v>
      </c>
      <c r="F76">
        <v>10001696</v>
      </c>
      <c r="G76" t="s">
        <v>520</v>
      </c>
      <c r="H76" t="s">
        <v>475</v>
      </c>
      <c r="I76" t="s">
        <v>476</v>
      </c>
      <c r="J76" t="s">
        <v>385</v>
      </c>
      <c r="K76" t="s">
        <v>491</v>
      </c>
      <c r="L76" t="s">
        <v>61</v>
      </c>
      <c r="M76" t="s">
        <v>405</v>
      </c>
      <c r="N76" t="s">
        <v>405</v>
      </c>
      <c r="O76" t="s">
        <v>485</v>
      </c>
      <c r="P76" t="s">
        <v>47</v>
      </c>
      <c r="Q76">
        <v>25</v>
      </c>
      <c r="R76">
        <v>25</v>
      </c>
      <c r="S76">
        <v>25</v>
      </c>
      <c r="T76" t="s">
        <v>487</v>
      </c>
      <c r="U76">
        <v>7.7</v>
      </c>
      <c r="V76">
        <v>76.900000000000006</v>
      </c>
      <c r="W76">
        <v>88.5</v>
      </c>
      <c r="X76">
        <v>92.3</v>
      </c>
      <c r="Y76">
        <v>15.4</v>
      </c>
      <c r="Z76">
        <v>3.8</v>
      </c>
      <c r="AA76">
        <v>20</v>
      </c>
      <c r="AB76">
        <v>600</v>
      </c>
      <c r="AC76">
        <v>18200</v>
      </c>
      <c r="AD76">
        <v>22400</v>
      </c>
      <c r="AE76">
        <v>24500</v>
      </c>
      <c r="AF76">
        <v>33200</v>
      </c>
      <c r="AG76" t="s">
        <v>479</v>
      </c>
      <c r="AH76" t="s">
        <v>479</v>
      </c>
      <c r="AI76" t="s">
        <v>479</v>
      </c>
      <c r="AJ76" t="s">
        <v>479</v>
      </c>
      <c r="AK76" t="s">
        <v>479</v>
      </c>
      <c r="AL76" t="s">
        <v>481</v>
      </c>
      <c r="AM76" t="s">
        <v>481</v>
      </c>
    </row>
    <row r="77" spans="1:39" x14ac:dyDescent="0.25">
      <c r="A77" t="s">
        <v>472</v>
      </c>
      <c r="B77" t="s">
        <v>473</v>
      </c>
      <c r="C77">
        <v>5</v>
      </c>
      <c r="D77" t="s">
        <v>405</v>
      </c>
      <c r="E77" t="s">
        <v>405</v>
      </c>
      <c r="F77">
        <v>10001696</v>
      </c>
      <c r="G77" t="s">
        <v>520</v>
      </c>
      <c r="H77" t="s">
        <v>475</v>
      </c>
      <c r="I77" t="s">
        <v>476</v>
      </c>
      <c r="J77" t="s">
        <v>385</v>
      </c>
      <c r="K77" t="s">
        <v>491</v>
      </c>
      <c r="L77" t="s">
        <v>61</v>
      </c>
      <c r="M77" t="s">
        <v>405</v>
      </c>
      <c r="N77" t="s">
        <v>405</v>
      </c>
      <c r="O77" t="s">
        <v>478</v>
      </c>
      <c r="P77" t="s">
        <v>3</v>
      </c>
      <c r="Q77">
        <v>25</v>
      </c>
      <c r="R77">
        <v>25</v>
      </c>
      <c r="S77">
        <v>25</v>
      </c>
      <c r="T77" t="s">
        <v>487</v>
      </c>
      <c r="U77">
        <v>21.7</v>
      </c>
      <c r="V77">
        <v>73.900000000000006</v>
      </c>
      <c r="W77">
        <v>78.3</v>
      </c>
      <c r="X77">
        <v>78.3</v>
      </c>
      <c r="Y77">
        <v>4.3</v>
      </c>
      <c r="Z77" t="s">
        <v>487</v>
      </c>
      <c r="AA77">
        <v>15</v>
      </c>
      <c r="AB77">
        <v>900</v>
      </c>
      <c r="AC77">
        <v>18200</v>
      </c>
      <c r="AD77">
        <v>21200</v>
      </c>
      <c r="AE77">
        <v>34300</v>
      </c>
      <c r="AF77">
        <v>52900</v>
      </c>
      <c r="AG77" t="s">
        <v>479</v>
      </c>
      <c r="AH77" t="s">
        <v>479</v>
      </c>
      <c r="AI77" t="s">
        <v>479</v>
      </c>
      <c r="AJ77" t="s">
        <v>479</v>
      </c>
      <c r="AK77" t="s">
        <v>479</v>
      </c>
      <c r="AL77" t="s">
        <v>481</v>
      </c>
      <c r="AM77" t="s">
        <v>481</v>
      </c>
    </row>
    <row r="78" spans="1:39" x14ac:dyDescent="0.25">
      <c r="A78" t="s">
        <v>472</v>
      </c>
      <c r="B78" t="s">
        <v>473</v>
      </c>
      <c r="C78">
        <v>5</v>
      </c>
      <c r="D78" t="s">
        <v>405</v>
      </c>
      <c r="E78" t="s">
        <v>405</v>
      </c>
      <c r="F78">
        <v>10001696</v>
      </c>
      <c r="G78" t="s">
        <v>520</v>
      </c>
      <c r="H78" t="s">
        <v>475</v>
      </c>
      <c r="I78" t="s">
        <v>476</v>
      </c>
      <c r="J78" t="s">
        <v>385</v>
      </c>
      <c r="K78" t="s">
        <v>491</v>
      </c>
      <c r="L78" t="s">
        <v>61</v>
      </c>
      <c r="M78" t="s">
        <v>405</v>
      </c>
      <c r="N78" t="s">
        <v>405</v>
      </c>
      <c r="O78" t="s">
        <v>489</v>
      </c>
      <c r="P78" t="s">
        <v>50</v>
      </c>
      <c r="Q78">
        <v>10</v>
      </c>
      <c r="R78">
        <v>10</v>
      </c>
      <c r="S78">
        <v>10</v>
      </c>
      <c r="T78">
        <v>16.7</v>
      </c>
      <c r="U78">
        <v>25</v>
      </c>
      <c r="V78">
        <v>50</v>
      </c>
      <c r="W78">
        <v>58.3</v>
      </c>
      <c r="X78">
        <v>58.3</v>
      </c>
      <c r="Y78">
        <v>8.3000000000000007</v>
      </c>
      <c r="Z78" t="s">
        <v>487</v>
      </c>
      <c r="AA78">
        <v>5</v>
      </c>
      <c r="AB78" t="s">
        <v>479</v>
      </c>
      <c r="AC78" t="s">
        <v>479</v>
      </c>
      <c r="AD78" t="s">
        <v>479</v>
      </c>
      <c r="AE78" t="s">
        <v>479</v>
      </c>
      <c r="AF78" t="s">
        <v>479</v>
      </c>
      <c r="AG78" t="s">
        <v>479</v>
      </c>
      <c r="AH78" t="s">
        <v>479</v>
      </c>
      <c r="AI78" t="s">
        <v>479</v>
      </c>
      <c r="AJ78" t="s">
        <v>479</v>
      </c>
      <c r="AK78" t="s">
        <v>479</v>
      </c>
      <c r="AL78" t="s">
        <v>481</v>
      </c>
      <c r="AM78" t="s">
        <v>481</v>
      </c>
    </row>
    <row r="79" spans="1:39" x14ac:dyDescent="0.25">
      <c r="A79" t="s">
        <v>472</v>
      </c>
      <c r="B79" t="s">
        <v>473</v>
      </c>
      <c r="C79">
        <v>5</v>
      </c>
      <c r="D79" t="s">
        <v>405</v>
      </c>
      <c r="E79" t="s">
        <v>405</v>
      </c>
      <c r="F79">
        <v>10001726</v>
      </c>
      <c r="G79" t="s">
        <v>145</v>
      </c>
      <c r="H79" t="s">
        <v>482</v>
      </c>
      <c r="I79" t="s">
        <v>476</v>
      </c>
      <c r="J79" t="s">
        <v>385</v>
      </c>
      <c r="K79" t="s">
        <v>521</v>
      </c>
      <c r="L79" t="s">
        <v>58</v>
      </c>
      <c r="M79" t="s">
        <v>405</v>
      </c>
      <c r="N79" t="s">
        <v>405</v>
      </c>
      <c r="O79" t="s">
        <v>485</v>
      </c>
      <c r="P79" t="s">
        <v>47</v>
      </c>
      <c r="Q79">
        <v>50</v>
      </c>
      <c r="R79">
        <v>50</v>
      </c>
      <c r="S79">
        <v>50</v>
      </c>
      <c r="T79">
        <v>12.6</v>
      </c>
      <c r="U79">
        <v>6.3</v>
      </c>
      <c r="V79">
        <v>68.900000000000006</v>
      </c>
      <c r="W79">
        <v>74.7</v>
      </c>
      <c r="X79">
        <v>81.099999999999994</v>
      </c>
      <c r="Y79">
        <v>12.1</v>
      </c>
      <c r="Z79">
        <v>6.3</v>
      </c>
      <c r="AA79">
        <v>35</v>
      </c>
      <c r="AB79">
        <v>4000</v>
      </c>
      <c r="AC79">
        <v>22300</v>
      </c>
      <c r="AD79">
        <v>28800</v>
      </c>
      <c r="AE79">
        <v>35000</v>
      </c>
      <c r="AF79">
        <v>80300</v>
      </c>
      <c r="AG79" t="s">
        <v>479</v>
      </c>
      <c r="AH79" t="s">
        <v>479</v>
      </c>
      <c r="AI79" t="s">
        <v>479</v>
      </c>
      <c r="AJ79" t="s">
        <v>479</v>
      </c>
      <c r="AK79" t="s">
        <v>479</v>
      </c>
      <c r="AL79" t="s">
        <v>481</v>
      </c>
      <c r="AM79" t="s">
        <v>481</v>
      </c>
    </row>
    <row r="80" spans="1:39" x14ac:dyDescent="0.25">
      <c r="A80" t="s">
        <v>472</v>
      </c>
      <c r="B80" t="s">
        <v>473</v>
      </c>
      <c r="C80">
        <v>5</v>
      </c>
      <c r="D80" t="s">
        <v>405</v>
      </c>
      <c r="E80" t="s">
        <v>405</v>
      </c>
      <c r="F80">
        <v>10001726</v>
      </c>
      <c r="G80" t="s">
        <v>145</v>
      </c>
      <c r="H80" t="s">
        <v>482</v>
      </c>
      <c r="I80" t="s">
        <v>476</v>
      </c>
      <c r="J80" t="s">
        <v>385</v>
      </c>
      <c r="K80" t="s">
        <v>521</v>
      </c>
      <c r="L80" t="s">
        <v>58</v>
      </c>
      <c r="M80" t="s">
        <v>405</v>
      </c>
      <c r="N80" t="s">
        <v>405</v>
      </c>
      <c r="O80" t="s">
        <v>486</v>
      </c>
      <c r="P80" t="s">
        <v>44</v>
      </c>
      <c r="Q80">
        <v>155</v>
      </c>
      <c r="R80">
        <v>155</v>
      </c>
      <c r="S80">
        <v>155</v>
      </c>
      <c r="T80">
        <v>2.2999999999999998</v>
      </c>
      <c r="U80">
        <v>6.8</v>
      </c>
      <c r="V80">
        <v>78.2</v>
      </c>
      <c r="W80">
        <v>89</v>
      </c>
      <c r="X80">
        <v>90.9</v>
      </c>
      <c r="Y80">
        <v>12.8</v>
      </c>
      <c r="Z80">
        <v>1.9</v>
      </c>
      <c r="AA80">
        <v>120</v>
      </c>
      <c r="AB80">
        <v>1100</v>
      </c>
      <c r="AC80">
        <v>22600</v>
      </c>
      <c r="AD80">
        <v>27700</v>
      </c>
      <c r="AE80">
        <v>35400</v>
      </c>
      <c r="AF80">
        <v>70100</v>
      </c>
      <c r="AG80" t="s">
        <v>479</v>
      </c>
      <c r="AH80" t="s">
        <v>479</v>
      </c>
      <c r="AI80" t="s">
        <v>479</v>
      </c>
      <c r="AJ80" t="s">
        <v>479</v>
      </c>
      <c r="AK80" t="s">
        <v>479</v>
      </c>
      <c r="AL80" t="s">
        <v>481</v>
      </c>
      <c r="AM80" t="s">
        <v>481</v>
      </c>
    </row>
    <row r="81" spans="1:39" x14ac:dyDescent="0.25">
      <c r="A81" t="s">
        <v>472</v>
      </c>
      <c r="B81" t="s">
        <v>473</v>
      </c>
      <c r="C81">
        <v>5</v>
      </c>
      <c r="D81" t="s">
        <v>405</v>
      </c>
      <c r="E81" t="s">
        <v>405</v>
      </c>
      <c r="F81">
        <v>10001726</v>
      </c>
      <c r="G81" t="s">
        <v>145</v>
      </c>
      <c r="H81" t="s">
        <v>482</v>
      </c>
      <c r="I81" t="s">
        <v>476</v>
      </c>
      <c r="J81" t="s">
        <v>385</v>
      </c>
      <c r="K81" t="s">
        <v>521</v>
      </c>
      <c r="L81" t="s">
        <v>58</v>
      </c>
      <c r="M81" t="s">
        <v>405</v>
      </c>
      <c r="N81" t="s">
        <v>405</v>
      </c>
      <c r="O81" t="s">
        <v>478</v>
      </c>
      <c r="P81" t="s">
        <v>3</v>
      </c>
      <c r="Q81">
        <v>300</v>
      </c>
      <c r="R81">
        <v>295</v>
      </c>
      <c r="S81">
        <v>295</v>
      </c>
      <c r="T81">
        <v>5.0999999999999996</v>
      </c>
      <c r="U81">
        <v>5.8</v>
      </c>
      <c r="V81">
        <v>85</v>
      </c>
      <c r="W81">
        <v>88.4</v>
      </c>
      <c r="X81">
        <v>89.1</v>
      </c>
      <c r="Y81">
        <v>4.0999999999999996</v>
      </c>
      <c r="Z81">
        <v>0.7</v>
      </c>
      <c r="AA81">
        <v>250</v>
      </c>
      <c r="AB81">
        <v>800</v>
      </c>
      <c r="AC81">
        <v>27700</v>
      </c>
      <c r="AD81">
        <v>38000</v>
      </c>
      <c r="AE81">
        <v>54000</v>
      </c>
      <c r="AF81">
        <v>182500</v>
      </c>
      <c r="AG81" t="s">
        <v>479</v>
      </c>
      <c r="AH81" t="s">
        <v>479</v>
      </c>
      <c r="AI81" t="s">
        <v>479</v>
      </c>
      <c r="AJ81" t="s">
        <v>479</v>
      </c>
      <c r="AK81" t="s">
        <v>479</v>
      </c>
      <c r="AL81" t="s">
        <v>481</v>
      </c>
      <c r="AM81" t="s">
        <v>481</v>
      </c>
    </row>
    <row r="82" spans="1:39" x14ac:dyDescent="0.25">
      <c r="A82" t="s">
        <v>472</v>
      </c>
      <c r="B82" t="s">
        <v>473</v>
      </c>
      <c r="C82">
        <v>5</v>
      </c>
      <c r="D82" t="s">
        <v>405</v>
      </c>
      <c r="E82" t="s">
        <v>405</v>
      </c>
      <c r="F82">
        <v>10001726</v>
      </c>
      <c r="G82" t="s">
        <v>145</v>
      </c>
      <c r="H82" t="s">
        <v>482</v>
      </c>
      <c r="I82" t="s">
        <v>476</v>
      </c>
      <c r="J82" t="s">
        <v>385</v>
      </c>
      <c r="K82" t="s">
        <v>521</v>
      </c>
      <c r="L82" t="s">
        <v>58</v>
      </c>
      <c r="M82" t="s">
        <v>405</v>
      </c>
      <c r="N82" t="s">
        <v>405</v>
      </c>
      <c r="O82" t="s">
        <v>488</v>
      </c>
      <c r="P82" t="s">
        <v>34</v>
      </c>
      <c r="Q82">
        <v>175</v>
      </c>
      <c r="R82">
        <v>170</v>
      </c>
      <c r="S82">
        <v>170</v>
      </c>
      <c r="T82">
        <v>3</v>
      </c>
      <c r="U82">
        <v>10.1</v>
      </c>
      <c r="V82">
        <v>76</v>
      </c>
      <c r="W82">
        <v>85.2</v>
      </c>
      <c r="X82">
        <v>86.9</v>
      </c>
      <c r="Y82">
        <v>11</v>
      </c>
      <c r="Z82">
        <v>1.8</v>
      </c>
      <c r="AA82">
        <v>125</v>
      </c>
      <c r="AB82">
        <v>3300</v>
      </c>
      <c r="AC82">
        <v>20800</v>
      </c>
      <c r="AD82">
        <v>25900</v>
      </c>
      <c r="AE82">
        <v>32500</v>
      </c>
      <c r="AF82">
        <v>79900</v>
      </c>
      <c r="AG82" t="s">
        <v>479</v>
      </c>
      <c r="AH82" t="s">
        <v>479</v>
      </c>
      <c r="AI82" t="s">
        <v>479</v>
      </c>
      <c r="AJ82" t="s">
        <v>479</v>
      </c>
      <c r="AK82" t="s">
        <v>479</v>
      </c>
      <c r="AL82" t="s">
        <v>481</v>
      </c>
      <c r="AM82" t="s">
        <v>481</v>
      </c>
    </row>
    <row r="83" spans="1:39" x14ac:dyDescent="0.25">
      <c r="A83" t="s">
        <v>472</v>
      </c>
      <c r="B83" t="s">
        <v>473</v>
      </c>
      <c r="C83">
        <v>5</v>
      </c>
      <c r="D83" t="s">
        <v>405</v>
      </c>
      <c r="E83" t="s">
        <v>405</v>
      </c>
      <c r="F83">
        <v>10001726</v>
      </c>
      <c r="G83" t="s">
        <v>145</v>
      </c>
      <c r="H83" t="s">
        <v>482</v>
      </c>
      <c r="I83" t="s">
        <v>476</v>
      </c>
      <c r="J83" t="s">
        <v>385</v>
      </c>
      <c r="K83" t="s">
        <v>521</v>
      </c>
      <c r="L83" t="s">
        <v>58</v>
      </c>
      <c r="M83" t="s">
        <v>405</v>
      </c>
      <c r="N83" t="s">
        <v>405</v>
      </c>
      <c r="O83" t="s">
        <v>489</v>
      </c>
      <c r="P83" t="s">
        <v>50</v>
      </c>
      <c r="Q83">
        <v>280</v>
      </c>
      <c r="R83">
        <v>275</v>
      </c>
      <c r="S83">
        <v>270</v>
      </c>
      <c r="T83">
        <v>5.0999999999999996</v>
      </c>
      <c r="U83">
        <v>6.2</v>
      </c>
      <c r="V83">
        <v>84.9</v>
      </c>
      <c r="W83">
        <v>88.2</v>
      </c>
      <c r="X83">
        <v>88.6</v>
      </c>
      <c r="Y83">
        <v>3.7</v>
      </c>
      <c r="Z83">
        <v>0.4</v>
      </c>
      <c r="AA83">
        <v>220</v>
      </c>
      <c r="AB83">
        <v>1100</v>
      </c>
      <c r="AC83">
        <v>20400</v>
      </c>
      <c r="AD83">
        <v>26600</v>
      </c>
      <c r="AE83">
        <v>33600</v>
      </c>
      <c r="AF83">
        <v>95800</v>
      </c>
      <c r="AG83" t="s">
        <v>479</v>
      </c>
      <c r="AH83" t="s">
        <v>479</v>
      </c>
      <c r="AI83" t="s">
        <v>479</v>
      </c>
      <c r="AJ83" t="s">
        <v>479</v>
      </c>
      <c r="AK83" t="s">
        <v>479</v>
      </c>
      <c r="AL83" t="s">
        <v>481</v>
      </c>
      <c r="AM83" t="s">
        <v>481</v>
      </c>
    </row>
    <row r="84" spans="1:39" x14ac:dyDescent="0.25">
      <c r="A84" t="s">
        <v>472</v>
      </c>
      <c r="B84" t="s">
        <v>473</v>
      </c>
      <c r="C84">
        <v>5</v>
      </c>
      <c r="D84" t="s">
        <v>405</v>
      </c>
      <c r="E84" t="s">
        <v>405</v>
      </c>
      <c r="F84">
        <v>10001743</v>
      </c>
      <c r="G84" t="s">
        <v>522</v>
      </c>
      <c r="H84" t="s">
        <v>475</v>
      </c>
      <c r="I84" t="s">
        <v>476</v>
      </c>
      <c r="J84" t="s">
        <v>385</v>
      </c>
      <c r="K84" t="s">
        <v>493</v>
      </c>
      <c r="L84" t="s">
        <v>55</v>
      </c>
      <c r="M84" t="s">
        <v>405</v>
      </c>
      <c r="N84" t="s">
        <v>405</v>
      </c>
      <c r="O84" t="s">
        <v>489</v>
      </c>
      <c r="P84" t="s">
        <v>50</v>
      </c>
      <c r="Q84">
        <v>5</v>
      </c>
      <c r="R84">
        <v>5</v>
      </c>
      <c r="S84">
        <v>5</v>
      </c>
      <c r="T84" t="s">
        <v>479</v>
      </c>
      <c r="U84" t="s">
        <v>479</v>
      </c>
      <c r="V84" t="s">
        <v>479</v>
      </c>
      <c r="W84" t="s">
        <v>479</v>
      </c>
      <c r="X84" t="s">
        <v>479</v>
      </c>
      <c r="Y84" t="s">
        <v>479</v>
      </c>
      <c r="Z84" t="s">
        <v>479</v>
      </c>
      <c r="AA84" t="s">
        <v>480</v>
      </c>
      <c r="AB84" t="s">
        <v>479</v>
      </c>
      <c r="AC84" t="s">
        <v>479</v>
      </c>
      <c r="AD84" t="s">
        <v>479</v>
      </c>
      <c r="AE84" t="s">
        <v>479</v>
      </c>
      <c r="AF84" t="s">
        <v>479</v>
      </c>
      <c r="AG84" t="s">
        <v>479</v>
      </c>
      <c r="AH84" t="s">
        <v>479</v>
      </c>
      <c r="AI84" t="s">
        <v>479</v>
      </c>
      <c r="AJ84" t="s">
        <v>479</v>
      </c>
      <c r="AK84" t="s">
        <v>479</v>
      </c>
      <c r="AL84" t="s">
        <v>481</v>
      </c>
      <c r="AM84" t="s">
        <v>481</v>
      </c>
    </row>
    <row r="85" spans="1:39" x14ac:dyDescent="0.25">
      <c r="A85" t="s">
        <v>472</v>
      </c>
      <c r="B85" t="s">
        <v>473</v>
      </c>
      <c r="C85">
        <v>5</v>
      </c>
      <c r="D85" t="s">
        <v>405</v>
      </c>
      <c r="E85" t="s">
        <v>405</v>
      </c>
      <c r="F85">
        <v>10001778</v>
      </c>
      <c r="G85" t="s">
        <v>523</v>
      </c>
      <c r="H85" t="s">
        <v>475</v>
      </c>
      <c r="I85" t="s">
        <v>476</v>
      </c>
      <c r="J85" t="s">
        <v>385</v>
      </c>
      <c r="K85" t="s">
        <v>495</v>
      </c>
      <c r="L85" t="s">
        <v>41</v>
      </c>
      <c r="M85" t="s">
        <v>405</v>
      </c>
      <c r="N85" t="s">
        <v>405</v>
      </c>
      <c r="O85" t="s">
        <v>488</v>
      </c>
      <c r="P85" t="s">
        <v>34</v>
      </c>
      <c r="Q85">
        <v>15</v>
      </c>
      <c r="R85">
        <v>15</v>
      </c>
      <c r="S85">
        <v>15</v>
      </c>
      <c r="T85" t="s">
        <v>487</v>
      </c>
      <c r="U85">
        <v>7.1</v>
      </c>
      <c r="V85">
        <v>92.9</v>
      </c>
      <c r="W85">
        <v>92.9</v>
      </c>
      <c r="X85">
        <v>92.9</v>
      </c>
      <c r="Y85" t="s">
        <v>487</v>
      </c>
      <c r="Z85" t="s">
        <v>487</v>
      </c>
      <c r="AA85">
        <v>10</v>
      </c>
      <c r="AB85">
        <v>2600</v>
      </c>
      <c r="AC85">
        <v>21800</v>
      </c>
      <c r="AD85">
        <v>32200</v>
      </c>
      <c r="AE85">
        <v>34400</v>
      </c>
      <c r="AF85">
        <v>40900</v>
      </c>
      <c r="AG85" t="s">
        <v>479</v>
      </c>
      <c r="AH85" t="s">
        <v>479</v>
      </c>
      <c r="AI85" t="s">
        <v>479</v>
      </c>
      <c r="AJ85" t="s">
        <v>479</v>
      </c>
      <c r="AK85" t="s">
        <v>479</v>
      </c>
      <c r="AL85" t="s">
        <v>481</v>
      </c>
      <c r="AM85" t="s">
        <v>481</v>
      </c>
    </row>
    <row r="86" spans="1:39" x14ac:dyDescent="0.25">
      <c r="A86" t="s">
        <v>472</v>
      </c>
      <c r="B86" t="s">
        <v>473</v>
      </c>
      <c r="C86">
        <v>5</v>
      </c>
      <c r="D86" t="s">
        <v>405</v>
      </c>
      <c r="E86" t="s">
        <v>405</v>
      </c>
      <c r="F86">
        <v>10001778</v>
      </c>
      <c r="G86" t="s">
        <v>523</v>
      </c>
      <c r="H86" t="s">
        <v>475</v>
      </c>
      <c r="I86" t="s">
        <v>476</v>
      </c>
      <c r="J86" t="s">
        <v>385</v>
      </c>
      <c r="K86" t="s">
        <v>495</v>
      </c>
      <c r="L86" t="s">
        <v>41</v>
      </c>
      <c r="M86" t="s">
        <v>405</v>
      </c>
      <c r="N86" t="s">
        <v>405</v>
      </c>
      <c r="O86" t="s">
        <v>489</v>
      </c>
      <c r="P86" t="s">
        <v>50</v>
      </c>
      <c r="Q86">
        <v>35</v>
      </c>
      <c r="R86">
        <v>35</v>
      </c>
      <c r="S86">
        <v>30</v>
      </c>
      <c r="T86">
        <v>9.4</v>
      </c>
      <c r="U86">
        <v>21.9</v>
      </c>
      <c r="V86">
        <v>62.5</v>
      </c>
      <c r="W86">
        <v>68.8</v>
      </c>
      <c r="X86">
        <v>68.8</v>
      </c>
      <c r="Y86">
        <v>6.2</v>
      </c>
      <c r="Z86" t="s">
        <v>487</v>
      </c>
      <c r="AA86">
        <v>20</v>
      </c>
      <c r="AB86">
        <v>2900</v>
      </c>
      <c r="AC86">
        <v>8400</v>
      </c>
      <c r="AD86">
        <v>22400</v>
      </c>
      <c r="AE86">
        <v>25000</v>
      </c>
      <c r="AF86">
        <v>33200</v>
      </c>
      <c r="AG86" t="s">
        <v>479</v>
      </c>
      <c r="AH86" t="s">
        <v>479</v>
      </c>
      <c r="AI86" t="s">
        <v>479</v>
      </c>
      <c r="AJ86" t="s">
        <v>479</v>
      </c>
      <c r="AK86" t="s">
        <v>479</v>
      </c>
      <c r="AL86" t="s">
        <v>481</v>
      </c>
      <c r="AM86" t="s">
        <v>481</v>
      </c>
    </row>
    <row r="87" spans="1:39" x14ac:dyDescent="0.25">
      <c r="A87" t="s">
        <v>472</v>
      </c>
      <c r="B87" t="s">
        <v>473</v>
      </c>
      <c r="C87">
        <v>5</v>
      </c>
      <c r="D87" t="s">
        <v>405</v>
      </c>
      <c r="E87" t="s">
        <v>405</v>
      </c>
      <c r="F87">
        <v>10001883</v>
      </c>
      <c r="G87" t="s">
        <v>116</v>
      </c>
      <c r="H87" t="s">
        <v>482</v>
      </c>
      <c r="I87" t="s">
        <v>476</v>
      </c>
      <c r="J87" t="s">
        <v>385</v>
      </c>
      <c r="K87" t="s">
        <v>508</v>
      </c>
      <c r="L87" t="s">
        <v>75</v>
      </c>
      <c r="M87" t="s">
        <v>405</v>
      </c>
      <c r="N87" t="s">
        <v>405</v>
      </c>
      <c r="O87" t="s">
        <v>486</v>
      </c>
      <c r="P87" t="s">
        <v>44</v>
      </c>
      <c r="Q87">
        <v>120</v>
      </c>
      <c r="R87">
        <v>120</v>
      </c>
      <c r="S87">
        <v>115</v>
      </c>
      <c r="T87">
        <v>5.8</v>
      </c>
      <c r="U87">
        <v>6</v>
      </c>
      <c r="V87">
        <v>72.7</v>
      </c>
      <c r="W87">
        <v>88.3</v>
      </c>
      <c r="X87">
        <v>88.3</v>
      </c>
      <c r="Y87">
        <v>15.6</v>
      </c>
      <c r="Z87" t="s">
        <v>487</v>
      </c>
      <c r="AA87">
        <v>85</v>
      </c>
      <c r="AB87">
        <v>600</v>
      </c>
      <c r="AC87">
        <v>20400</v>
      </c>
      <c r="AD87">
        <v>25600</v>
      </c>
      <c r="AE87">
        <v>29900</v>
      </c>
      <c r="AF87">
        <v>84000</v>
      </c>
      <c r="AG87" t="s">
        <v>479</v>
      </c>
      <c r="AH87" t="s">
        <v>479</v>
      </c>
      <c r="AI87" t="s">
        <v>479</v>
      </c>
      <c r="AJ87" t="s">
        <v>479</v>
      </c>
      <c r="AK87" t="s">
        <v>479</v>
      </c>
      <c r="AL87" t="s">
        <v>481</v>
      </c>
      <c r="AM87" t="s">
        <v>481</v>
      </c>
    </row>
    <row r="88" spans="1:39" x14ac:dyDescent="0.25">
      <c r="A88" t="s">
        <v>472</v>
      </c>
      <c r="B88" t="s">
        <v>473</v>
      </c>
      <c r="C88">
        <v>5</v>
      </c>
      <c r="D88" t="s">
        <v>405</v>
      </c>
      <c r="E88" t="s">
        <v>405</v>
      </c>
      <c r="F88">
        <v>10001883</v>
      </c>
      <c r="G88" t="s">
        <v>116</v>
      </c>
      <c r="H88" t="s">
        <v>482</v>
      </c>
      <c r="I88" t="s">
        <v>476</v>
      </c>
      <c r="J88" t="s">
        <v>385</v>
      </c>
      <c r="K88" t="s">
        <v>508</v>
      </c>
      <c r="L88" t="s">
        <v>75</v>
      </c>
      <c r="M88" t="s">
        <v>405</v>
      </c>
      <c r="N88" t="s">
        <v>405</v>
      </c>
      <c r="O88" t="s">
        <v>478</v>
      </c>
      <c r="P88" t="s">
        <v>3</v>
      </c>
      <c r="Q88">
        <v>230</v>
      </c>
      <c r="R88">
        <v>225</v>
      </c>
      <c r="S88">
        <v>225</v>
      </c>
      <c r="T88">
        <v>5.8</v>
      </c>
      <c r="U88">
        <v>7.6</v>
      </c>
      <c r="V88">
        <v>82.6</v>
      </c>
      <c r="W88">
        <v>86.2</v>
      </c>
      <c r="X88">
        <v>86.6</v>
      </c>
      <c r="Y88">
        <v>4</v>
      </c>
      <c r="Z88">
        <v>0.4</v>
      </c>
      <c r="AA88">
        <v>185</v>
      </c>
      <c r="AB88">
        <v>7300</v>
      </c>
      <c r="AC88">
        <v>28800</v>
      </c>
      <c r="AD88">
        <v>36900</v>
      </c>
      <c r="AE88">
        <v>49600</v>
      </c>
      <c r="AF88">
        <v>120400</v>
      </c>
      <c r="AG88" t="s">
        <v>479</v>
      </c>
      <c r="AH88" t="s">
        <v>479</v>
      </c>
      <c r="AI88" t="s">
        <v>479</v>
      </c>
      <c r="AJ88" t="s">
        <v>479</v>
      </c>
      <c r="AK88" t="s">
        <v>479</v>
      </c>
      <c r="AL88" t="s">
        <v>481</v>
      </c>
      <c r="AM88" t="s">
        <v>481</v>
      </c>
    </row>
    <row r="89" spans="1:39" x14ac:dyDescent="0.25">
      <c r="A89" t="s">
        <v>472</v>
      </c>
      <c r="B89" t="s">
        <v>473</v>
      </c>
      <c r="C89">
        <v>5</v>
      </c>
      <c r="D89" t="s">
        <v>405</v>
      </c>
      <c r="E89" t="s">
        <v>405</v>
      </c>
      <c r="F89">
        <v>10001883</v>
      </c>
      <c r="G89" t="s">
        <v>116</v>
      </c>
      <c r="H89" t="s">
        <v>482</v>
      </c>
      <c r="I89" t="s">
        <v>476</v>
      </c>
      <c r="J89" t="s">
        <v>385</v>
      </c>
      <c r="K89" t="s">
        <v>508</v>
      </c>
      <c r="L89" t="s">
        <v>75</v>
      </c>
      <c r="M89" t="s">
        <v>405</v>
      </c>
      <c r="N89" t="s">
        <v>405</v>
      </c>
      <c r="O89" t="s">
        <v>488</v>
      </c>
      <c r="P89" t="s">
        <v>34</v>
      </c>
      <c r="Q89">
        <v>145</v>
      </c>
      <c r="R89">
        <v>145</v>
      </c>
      <c r="S89">
        <v>140</v>
      </c>
      <c r="T89">
        <v>2.1</v>
      </c>
      <c r="U89">
        <v>7.4</v>
      </c>
      <c r="V89">
        <v>78.2</v>
      </c>
      <c r="W89">
        <v>89.1</v>
      </c>
      <c r="X89">
        <v>90.5</v>
      </c>
      <c r="Y89">
        <v>12.3</v>
      </c>
      <c r="Z89">
        <v>1.4</v>
      </c>
      <c r="AA89">
        <v>110</v>
      </c>
      <c r="AB89">
        <v>4400</v>
      </c>
      <c r="AC89">
        <v>22300</v>
      </c>
      <c r="AD89">
        <v>27600</v>
      </c>
      <c r="AE89">
        <v>36900</v>
      </c>
      <c r="AF89">
        <v>139800</v>
      </c>
      <c r="AG89" t="s">
        <v>479</v>
      </c>
      <c r="AH89" t="s">
        <v>479</v>
      </c>
      <c r="AI89" t="s">
        <v>479</v>
      </c>
      <c r="AJ89" t="s">
        <v>479</v>
      </c>
      <c r="AK89" t="s">
        <v>479</v>
      </c>
      <c r="AL89" t="s">
        <v>481</v>
      </c>
      <c r="AM89" t="s">
        <v>481</v>
      </c>
    </row>
    <row r="90" spans="1:39" x14ac:dyDescent="0.25">
      <c r="A90" t="s">
        <v>472</v>
      </c>
      <c r="B90" t="s">
        <v>473</v>
      </c>
      <c r="C90">
        <v>5</v>
      </c>
      <c r="D90" t="s">
        <v>405</v>
      </c>
      <c r="E90" t="s">
        <v>405</v>
      </c>
      <c r="F90">
        <v>10001883</v>
      </c>
      <c r="G90" t="s">
        <v>116</v>
      </c>
      <c r="H90" t="s">
        <v>482</v>
      </c>
      <c r="I90" t="s">
        <v>476</v>
      </c>
      <c r="J90" t="s">
        <v>385</v>
      </c>
      <c r="K90" t="s">
        <v>508</v>
      </c>
      <c r="L90" t="s">
        <v>75</v>
      </c>
      <c r="M90" t="s">
        <v>405</v>
      </c>
      <c r="N90" t="s">
        <v>405</v>
      </c>
      <c r="O90" t="s">
        <v>489</v>
      </c>
      <c r="P90" t="s">
        <v>50</v>
      </c>
      <c r="Q90">
        <v>440</v>
      </c>
      <c r="R90">
        <v>435</v>
      </c>
      <c r="S90">
        <v>430</v>
      </c>
      <c r="T90">
        <v>6</v>
      </c>
      <c r="U90">
        <v>8.1</v>
      </c>
      <c r="V90">
        <v>82.3</v>
      </c>
      <c r="W90">
        <v>84.5</v>
      </c>
      <c r="X90">
        <v>85.8</v>
      </c>
      <c r="Y90">
        <v>3.6</v>
      </c>
      <c r="Z90">
        <v>1.4</v>
      </c>
      <c r="AA90">
        <v>345</v>
      </c>
      <c r="AB90">
        <v>400</v>
      </c>
      <c r="AC90">
        <v>19000</v>
      </c>
      <c r="AD90">
        <v>24800</v>
      </c>
      <c r="AE90">
        <v>32100</v>
      </c>
      <c r="AF90">
        <v>70800</v>
      </c>
      <c r="AG90" t="s">
        <v>479</v>
      </c>
      <c r="AH90" t="s">
        <v>479</v>
      </c>
      <c r="AI90" t="s">
        <v>479</v>
      </c>
      <c r="AJ90" t="s">
        <v>479</v>
      </c>
      <c r="AK90" t="s">
        <v>479</v>
      </c>
      <c r="AL90" t="s">
        <v>481</v>
      </c>
      <c r="AM90" t="s">
        <v>481</v>
      </c>
    </row>
    <row r="91" spans="1:39" x14ac:dyDescent="0.25">
      <c r="A91" t="s">
        <v>472</v>
      </c>
      <c r="B91" t="s">
        <v>473</v>
      </c>
      <c r="C91">
        <v>5</v>
      </c>
      <c r="D91" t="s">
        <v>405</v>
      </c>
      <c r="E91" t="s">
        <v>405</v>
      </c>
      <c r="F91">
        <v>10002005</v>
      </c>
      <c r="G91" t="s">
        <v>524</v>
      </c>
      <c r="H91" t="s">
        <v>475</v>
      </c>
      <c r="I91" t="s">
        <v>476</v>
      </c>
      <c r="J91" t="s">
        <v>385</v>
      </c>
      <c r="K91" t="s">
        <v>493</v>
      </c>
      <c r="L91" t="s">
        <v>55</v>
      </c>
      <c r="M91" t="s">
        <v>405</v>
      </c>
      <c r="N91" t="s">
        <v>405</v>
      </c>
      <c r="O91" t="s">
        <v>478</v>
      </c>
      <c r="P91" t="s">
        <v>3</v>
      </c>
      <c r="Q91">
        <v>10</v>
      </c>
      <c r="R91">
        <v>10</v>
      </c>
      <c r="S91">
        <v>10</v>
      </c>
      <c r="T91" t="s">
        <v>479</v>
      </c>
      <c r="U91" t="s">
        <v>479</v>
      </c>
      <c r="V91" t="s">
        <v>479</v>
      </c>
      <c r="W91" t="s">
        <v>479</v>
      </c>
      <c r="X91" t="s">
        <v>479</v>
      </c>
      <c r="Y91" t="s">
        <v>479</v>
      </c>
      <c r="Z91" t="s">
        <v>479</v>
      </c>
      <c r="AA91">
        <v>5</v>
      </c>
      <c r="AB91" t="s">
        <v>479</v>
      </c>
      <c r="AC91" t="s">
        <v>479</v>
      </c>
      <c r="AD91" t="s">
        <v>479</v>
      </c>
      <c r="AE91" t="s">
        <v>479</v>
      </c>
      <c r="AF91" t="s">
        <v>479</v>
      </c>
      <c r="AG91" t="s">
        <v>479</v>
      </c>
      <c r="AH91" t="s">
        <v>479</v>
      </c>
      <c r="AI91" t="s">
        <v>479</v>
      </c>
      <c r="AJ91" t="s">
        <v>479</v>
      </c>
      <c r="AK91" t="s">
        <v>479</v>
      </c>
      <c r="AL91" t="s">
        <v>481</v>
      </c>
      <c r="AM91" t="s">
        <v>481</v>
      </c>
    </row>
    <row r="92" spans="1:39" x14ac:dyDescent="0.25">
      <c r="A92" t="s">
        <v>472</v>
      </c>
      <c r="B92" t="s">
        <v>473</v>
      </c>
      <c r="C92">
        <v>5</v>
      </c>
      <c r="D92" t="s">
        <v>405</v>
      </c>
      <c r="E92" t="s">
        <v>405</v>
      </c>
      <c r="F92">
        <v>10002005</v>
      </c>
      <c r="G92" t="s">
        <v>524</v>
      </c>
      <c r="H92" t="s">
        <v>475</v>
      </c>
      <c r="I92" t="s">
        <v>476</v>
      </c>
      <c r="J92" t="s">
        <v>385</v>
      </c>
      <c r="K92" t="s">
        <v>493</v>
      </c>
      <c r="L92" t="s">
        <v>55</v>
      </c>
      <c r="M92" t="s">
        <v>405</v>
      </c>
      <c r="N92" t="s">
        <v>405</v>
      </c>
      <c r="O92" t="s">
        <v>488</v>
      </c>
      <c r="P92" t="s">
        <v>34</v>
      </c>
      <c r="Q92">
        <v>10</v>
      </c>
      <c r="R92">
        <v>10</v>
      </c>
      <c r="S92">
        <v>10</v>
      </c>
      <c r="T92" t="s">
        <v>487</v>
      </c>
      <c r="U92" t="s">
        <v>487</v>
      </c>
      <c r="V92">
        <v>90.9</v>
      </c>
      <c r="W92">
        <v>100</v>
      </c>
      <c r="X92">
        <v>100</v>
      </c>
      <c r="Y92">
        <v>9.1</v>
      </c>
      <c r="Z92" t="s">
        <v>487</v>
      </c>
      <c r="AA92">
        <v>10</v>
      </c>
      <c r="AB92" t="s">
        <v>479</v>
      </c>
      <c r="AC92" t="s">
        <v>479</v>
      </c>
      <c r="AD92" t="s">
        <v>479</v>
      </c>
      <c r="AE92" t="s">
        <v>479</v>
      </c>
      <c r="AF92" t="s">
        <v>479</v>
      </c>
      <c r="AG92" t="s">
        <v>479</v>
      </c>
      <c r="AH92" t="s">
        <v>479</v>
      </c>
      <c r="AI92" t="s">
        <v>479</v>
      </c>
      <c r="AJ92" t="s">
        <v>479</v>
      </c>
      <c r="AK92" t="s">
        <v>479</v>
      </c>
      <c r="AL92" t="s">
        <v>481</v>
      </c>
      <c r="AM92" t="s">
        <v>481</v>
      </c>
    </row>
    <row r="93" spans="1:39" x14ac:dyDescent="0.25">
      <c r="A93" t="s">
        <v>472</v>
      </c>
      <c r="B93" t="s">
        <v>473</v>
      </c>
      <c r="C93">
        <v>5</v>
      </c>
      <c r="D93" t="s">
        <v>405</v>
      </c>
      <c r="E93" t="s">
        <v>405</v>
      </c>
      <c r="F93">
        <v>10002005</v>
      </c>
      <c r="G93" t="s">
        <v>524</v>
      </c>
      <c r="H93" t="s">
        <v>475</v>
      </c>
      <c r="I93" t="s">
        <v>476</v>
      </c>
      <c r="J93" t="s">
        <v>385</v>
      </c>
      <c r="K93" t="s">
        <v>493</v>
      </c>
      <c r="L93" t="s">
        <v>55</v>
      </c>
      <c r="M93" t="s">
        <v>405</v>
      </c>
      <c r="N93" t="s">
        <v>405</v>
      </c>
      <c r="O93" t="s">
        <v>489</v>
      </c>
      <c r="P93" t="s">
        <v>50</v>
      </c>
      <c r="Q93">
        <v>15</v>
      </c>
      <c r="R93">
        <v>15</v>
      </c>
      <c r="S93">
        <v>15</v>
      </c>
      <c r="T93">
        <v>6.2</v>
      </c>
      <c r="U93">
        <v>18.8</v>
      </c>
      <c r="V93">
        <v>68.8</v>
      </c>
      <c r="W93">
        <v>75</v>
      </c>
      <c r="X93">
        <v>75</v>
      </c>
      <c r="Y93">
        <v>6.2</v>
      </c>
      <c r="Z93" t="s">
        <v>487</v>
      </c>
      <c r="AA93">
        <v>10</v>
      </c>
      <c r="AB93" t="s">
        <v>479</v>
      </c>
      <c r="AC93" t="s">
        <v>479</v>
      </c>
      <c r="AD93" t="s">
        <v>479</v>
      </c>
      <c r="AE93" t="s">
        <v>479</v>
      </c>
      <c r="AF93" t="s">
        <v>479</v>
      </c>
      <c r="AG93" t="s">
        <v>479</v>
      </c>
      <c r="AH93" t="s">
        <v>479</v>
      </c>
      <c r="AI93" t="s">
        <v>479</v>
      </c>
      <c r="AJ93" t="s">
        <v>479</v>
      </c>
      <c r="AK93" t="s">
        <v>479</v>
      </c>
      <c r="AL93" t="s">
        <v>481</v>
      </c>
      <c r="AM93" t="s">
        <v>481</v>
      </c>
    </row>
    <row r="94" spans="1:39" x14ac:dyDescent="0.25">
      <c r="A94" t="s">
        <v>472</v>
      </c>
      <c r="B94" t="s">
        <v>473</v>
      </c>
      <c r="C94">
        <v>5</v>
      </c>
      <c r="D94" t="s">
        <v>405</v>
      </c>
      <c r="E94" t="s">
        <v>405</v>
      </c>
      <c r="F94">
        <v>10002126</v>
      </c>
      <c r="G94" t="s">
        <v>525</v>
      </c>
      <c r="H94" t="s">
        <v>475</v>
      </c>
      <c r="I94" t="s">
        <v>476</v>
      </c>
      <c r="J94" t="s">
        <v>385</v>
      </c>
      <c r="K94" t="s">
        <v>493</v>
      </c>
      <c r="L94" t="s">
        <v>55</v>
      </c>
      <c r="M94" t="s">
        <v>405</v>
      </c>
      <c r="N94" t="s">
        <v>405</v>
      </c>
      <c r="O94" t="s">
        <v>489</v>
      </c>
      <c r="P94" t="s">
        <v>50</v>
      </c>
      <c r="Q94" t="s">
        <v>480</v>
      </c>
      <c r="R94" t="s">
        <v>480</v>
      </c>
      <c r="S94" t="s">
        <v>480</v>
      </c>
      <c r="T94" t="s">
        <v>479</v>
      </c>
      <c r="U94" t="s">
        <v>479</v>
      </c>
      <c r="V94" t="s">
        <v>479</v>
      </c>
      <c r="W94" t="s">
        <v>479</v>
      </c>
      <c r="X94" t="s">
        <v>479</v>
      </c>
      <c r="Y94" t="s">
        <v>479</v>
      </c>
      <c r="Z94" t="s">
        <v>479</v>
      </c>
      <c r="AA94" t="s">
        <v>480</v>
      </c>
      <c r="AB94" t="s">
        <v>479</v>
      </c>
      <c r="AC94" t="s">
        <v>479</v>
      </c>
      <c r="AD94" t="s">
        <v>479</v>
      </c>
      <c r="AE94" t="s">
        <v>479</v>
      </c>
      <c r="AF94" t="s">
        <v>479</v>
      </c>
      <c r="AG94" t="s">
        <v>479</v>
      </c>
      <c r="AH94" t="s">
        <v>479</v>
      </c>
      <c r="AI94" t="s">
        <v>479</v>
      </c>
      <c r="AJ94" t="s">
        <v>479</v>
      </c>
      <c r="AK94" t="s">
        <v>479</v>
      </c>
      <c r="AL94" t="s">
        <v>481</v>
      </c>
      <c r="AM94" t="s">
        <v>481</v>
      </c>
    </row>
    <row r="95" spans="1:39" x14ac:dyDescent="0.25">
      <c r="A95" t="s">
        <v>472</v>
      </c>
      <c r="B95" t="s">
        <v>473</v>
      </c>
      <c r="C95">
        <v>5</v>
      </c>
      <c r="D95" t="s">
        <v>405</v>
      </c>
      <c r="E95" t="s">
        <v>405</v>
      </c>
      <c r="F95">
        <v>10002412</v>
      </c>
      <c r="G95" t="s">
        <v>526</v>
      </c>
      <c r="H95" t="s">
        <v>475</v>
      </c>
      <c r="I95" t="s">
        <v>476</v>
      </c>
      <c r="J95" t="s">
        <v>385</v>
      </c>
      <c r="K95" t="s">
        <v>499</v>
      </c>
      <c r="L95" t="s">
        <v>43</v>
      </c>
      <c r="M95" t="s">
        <v>405</v>
      </c>
      <c r="N95" t="s">
        <v>405</v>
      </c>
      <c r="O95" t="s">
        <v>486</v>
      </c>
      <c r="P95" t="s">
        <v>44</v>
      </c>
      <c r="Q95">
        <v>5</v>
      </c>
      <c r="R95">
        <v>5</v>
      </c>
      <c r="S95">
        <v>5</v>
      </c>
      <c r="T95" t="s">
        <v>479</v>
      </c>
      <c r="U95" t="s">
        <v>479</v>
      </c>
      <c r="V95" t="s">
        <v>479</v>
      </c>
      <c r="W95" t="s">
        <v>479</v>
      </c>
      <c r="X95" t="s">
        <v>479</v>
      </c>
      <c r="Y95" t="s">
        <v>479</v>
      </c>
      <c r="Z95" t="s">
        <v>479</v>
      </c>
      <c r="AA95">
        <v>5</v>
      </c>
      <c r="AB95" t="s">
        <v>479</v>
      </c>
      <c r="AC95" t="s">
        <v>479</v>
      </c>
      <c r="AD95" t="s">
        <v>479</v>
      </c>
      <c r="AE95" t="s">
        <v>479</v>
      </c>
      <c r="AF95" t="s">
        <v>479</v>
      </c>
      <c r="AG95" t="s">
        <v>479</v>
      </c>
      <c r="AH95" t="s">
        <v>479</v>
      </c>
      <c r="AI95" t="s">
        <v>479</v>
      </c>
      <c r="AJ95" t="s">
        <v>479</v>
      </c>
      <c r="AK95" t="s">
        <v>479</v>
      </c>
      <c r="AL95" t="s">
        <v>481</v>
      </c>
      <c r="AM95" t="s">
        <v>481</v>
      </c>
    </row>
    <row r="96" spans="1:39" x14ac:dyDescent="0.25">
      <c r="A96" t="s">
        <v>472</v>
      </c>
      <c r="B96" t="s">
        <v>473</v>
      </c>
      <c r="C96">
        <v>5</v>
      </c>
      <c r="D96" t="s">
        <v>405</v>
      </c>
      <c r="E96" t="s">
        <v>405</v>
      </c>
      <c r="F96">
        <v>10002412</v>
      </c>
      <c r="G96" t="s">
        <v>526</v>
      </c>
      <c r="H96" t="s">
        <v>475</v>
      </c>
      <c r="I96" t="s">
        <v>476</v>
      </c>
      <c r="J96" t="s">
        <v>385</v>
      </c>
      <c r="K96" t="s">
        <v>499</v>
      </c>
      <c r="L96" t="s">
        <v>43</v>
      </c>
      <c r="M96" t="s">
        <v>405</v>
      </c>
      <c r="N96" t="s">
        <v>405</v>
      </c>
      <c r="O96" t="s">
        <v>478</v>
      </c>
      <c r="P96" t="s">
        <v>3</v>
      </c>
      <c r="Q96">
        <v>10</v>
      </c>
      <c r="R96">
        <v>10</v>
      </c>
      <c r="S96">
        <v>10</v>
      </c>
      <c r="T96" t="s">
        <v>479</v>
      </c>
      <c r="U96" t="s">
        <v>479</v>
      </c>
      <c r="V96" t="s">
        <v>479</v>
      </c>
      <c r="W96" t="s">
        <v>479</v>
      </c>
      <c r="X96" t="s">
        <v>479</v>
      </c>
      <c r="Y96" t="s">
        <v>479</v>
      </c>
      <c r="Z96" t="s">
        <v>479</v>
      </c>
      <c r="AA96">
        <v>5</v>
      </c>
      <c r="AB96" t="s">
        <v>479</v>
      </c>
      <c r="AC96" t="s">
        <v>479</v>
      </c>
      <c r="AD96" t="s">
        <v>479</v>
      </c>
      <c r="AE96" t="s">
        <v>479</v>
      </c>
      <c r="AF96" t="s">
        <v>479</v>
      </c>
      <c r="AG96" t="s">
        <v>479</v>
      </c>
      <c r="AH96" t="s">
        <v>479</v>
      </c>
      <c r="AI96" t="s">
        <v>479</v>
      </c>
      <c r="AJ96" t="s">
        <v>479</v>
      </c>
      <c r="AK96" t="s">
        <v>479</v>
      </c>
      <c r="AL96" t="s">
        <v>481</v>
      </c>
      <c r="AM96" t="s">
        <v>481</v>
      </c>
    </row>
    <row r="97" spans="1:39" x14ac:dyDescent="0.25">
      <c r="A97" t="s">
        <v>472</v>
      </c>
      <c r="B97" t="s">
        <v>473</v>
      </c>
      <c r="C97">
        <v>5</v>
      </c>
      <c r="D97" t="s">
        <v>405</v>
      </c>
      <c r="E97" t="s">
        <v>405</v>
      </c>
      <c r="F97">
        <v>10002412</v>
      </c>
      <c r="G97" t="s">
        <v>526</v>
      </c>
      <c r="H97" t="s">
        <v>475</v>
      </c>
      <c r="I97" t="s">
        <v>476</v>
      </c>
      <c r="J97" t="s">
        <v>385</v>
      </c>
      <c r="K97" t="s">
        <v>499</v>
      </c>
      <c r="L97" t="s">
        <v>43</v>
      </c>
      <c r="M97" t="s">
        <v>405</v>
      </c>
      <c r="N97" t="s">
        <v>405</v>
      </c>
      <c r="O97" t="s">
        <v>489</v>
      </c>
      <c r="P97" t="s">
        <v>50</v>
      </c>
      <c r="Q97">
        <v>35</v>
      </c>
      <c r="R97">
        <v>35</v>
      </c>
      <c r="S97">
        <v>35</v>
      </c>
      <c r="T97" t="s">
        <v>487</v>
      </c>
      <c r="U97">
        <v>11.1</v>
      </c>
      <c r="V97">
        <v>86.1</v>
      </c>
      <c r="W97">
        <v>88.9</v>
      </c>
      <c r="X97">
        <v>88.9</v>
      </c>
      <c r="Y97">
        <v>2.8</v>
      </c>
      <c r="Z97" t="s">
        <v>487</v>
      </c>
      <c r="AA97">
        <v>30</v>
      </c>
      <c r="AB97">
        <v>900</v>
      </c>
      <c r="AC97">
        <v>18200</v>
      </c>
      <c r="AD97">
        <v>26800</v>
      </c>
      <c r="AE97">
        <v>32500</v>
      </c>
      <c r="AF97">
        <v>69000</v>
      </c>
      <c r="AG97" t="s">
        <v>479</v>
      </c>
      <c r="AH97" t="s">
        <v>479</v>
      </c>
      <c r="AI97" t="s">
        <v>479</v>
      </c>
      <c r="AJ97" t="s">
        <v>479</v>
      </c>
      <c r="AK97" t="s">
        <v>479</v>
      </c>
      <c r="AL97" t="s">
        <v>481</v>
      </c>
      <c r="AM97" t="s">
        <v>481</v>
      </c>
    </row>
    <row r="98" spans="1:39" x14ac:dyDescent="0.25">
      <c r="A98" t="s">
        <v>472</v>
      </c>
      <c r="B98" t="s">
        <v>473</v>
      </c>
      <c r="C98">
        <v>5</v>
      </c>
      <c r="D98" t="s">
        <v>405</v>
      </c>
      <c r="E98" t="s">
        <v>405</v>
      </c>
      <c r="F98">
        <v>10002599</v>
      </c>
      <c r="G98" t="s">
        <v>527</v>
      </c>
      <c r="H98" t="s">
        <v>475</v>
      </c>
      <c r="I98" t="s">
        <v>476</v>
      </c>
      <c r="J98" t="s">
        <v>385</v>
      </c>
      <c r="K98" t="s">
        <v>477</v>
      </c>
      <c r="L98" t="s">
        <v>65</v>
      </c>
      <c r="M98" t="s">
        <v>405</v>
      </c>
      <c r="N98" t="s">
        <v>405</v>
      </c>
      <c r="O98" t="s">
        <v>478</v>
      </c>
      <c r="P98" t="s">
        <v>3</v>
      </c>
      <c r="Q98">
        <v>5</v>
      </c>
      <c r="R98">
        <v>5</v>
      </c>
      <c r="S98">
        <v>5</v>
      </c>
      <c r="T98" t="s">
        <v>479</v>
      </c>
      <c r="U98" t="s">
        <v>479</v>
      </c>
      <c r="V98" t="s">
        <v>479</v>
      </c>
      <c r="W98" t="s">
        <v>479</v>
      </c>
      <c r="X98" t="s">
        <v>479</v>
      </c>
      <c r="Y98" t="s">
        <v>479</v>
      </c>
      <c r="Z98" t="s">
        <v>479</v>
      </c>
      <c r="AA98" t="s">
        <v>480</v>
      </c>
      <c r="AB98" t="s">
        <v>479</v>
      </c>
      <c r="AC98" t="s">
        <v>479</v>
      </c>
      <c r="AD98" t="s">
        <v>479</v>
      </c>
      <c r="AE98" t="s">
        <v>479</v>
      </c>
      <c r="AF98" t="s">
        <v>479</v>
      </c>
      <c r="AG98" t="s">
        <v>479</v>
      </c>
      <c r="AH98" t="s">
        <v>479</v>
      </c>
      <c r="AI98" t="s">
        <v>479</v>
      </c>
      <c r="AJ98" t="s">
        <v>479</v>
      </c>
      <c r="AK98" t="s">
        <v>479</v>
      </c>
      <c r="AL98" t="s">
        <v>481</v>
      </c>
      <c r="AM98" t="s">
        <v>481</v>
      </c>
    </row>
    <row r="99" spans="1:39" x14ac:dyDescent="0.25">
      <c r="A99" t="s">
        <v>472</v>
      </c>
      <c r="B99" t="s">
        <v>473</v>
      </c>
      <c r="C99">
        <v>5</v>
      </c>
      <c r="D99" t="s">
        <v>405</v>
      </c>
      <c r="E99" t="s">
        <v>405</v>
      </c>
      <c r="F99">
        <v>10002681</v>
      </c>
      <c r="G99" t="s">
        <v>528</v>
      </c>
      <c r="H99" t="s">
        <v>482</v>
      </c>
      <c r="I99" t="s">
        <v>529</v>
      </c>
      <c r="J99" t="s">
        <v>53</v>
      </c>
      <c r="K99" t="s">
        <v>530</v>
      </c>
      <c r="L99" t="s">
        <v>405</v>
      </c>
      <c r="M99" t="s">
        <v>405</v>
      </c>
      <c r="N99" t="s">
        <v>405</v>
      </c>
      <c r="O99" t="s">
        <v>489</v>
      </c>
      <c r="P99" t="s">
        <v>50</v>
      </c>
      <c r="Q99">
        <v>210</v>
      </c>
      <c r="R99">
        <v>205</v>
      </c>
      <c r="S99">
        <v>205</v>
      </c>
      <c r="T99">
        <v>6.4</v>
      </c>
      <c r="U99">
        <v>5.9</v>
      </c>
      <c r="V99">
        <v>76</v>
      </c>
      <c r="W99">
        <v>85.3</v>
      </c>
      <c r="X99">
        <v>87.7</v>
      </c>
      <c r="Y99">
        <v>11.8</v>
      </c>
      <c r="Z99">
        <v>2.5</v>
      </c>
      <c r="AA99">
        <v>145</v>
      </c>
      <c r="AB99">
        <v>1100</v>
      </c>
      <c r="AC99">
        <v>16000</v>
      </c>
      <c r="AD99">
        <v>25200</v>
      </c>
      <c r="AE99">
        <v>33900</v>
      </c>
      <c r="AF99">
        <v>109500</v>
      </c>
      <c r="AG99" t="s">
        <v>479</v>
      </c>
      <c r="AH99" t="s">
        <v>479</v>
      </c>
      <c r="AI99" t="s">
        <v>479</v>
      </c>
      <c r="AJ99" t="s">
        <v>479</v>
      </c>
      <c r="AK99" t="s">
        <v>479</v>
      </c>
      <c r="AL99" t="s">
        <v>481</v>
      </c>
      <c r="AM99" t="s">
        <v>481</v>
      </c>
    </row>
    <row r="100" spans="1:39" x14ac:dyDescent="0.25">
      <c r="A100" t="s">
        <v>472</v>
      </c>
      <c r="B100" t="s">
        <v>473</v>
      </c>
      <c r="C100">
        <v>5</v>
      </c>
      <c r="D100" t="s">
        <v>405</v>
      </c>
      <c r="E100" t="s">
        <v>405</v>
      </c>
      <c r="F100">
        <v>10002696</v>
      </c>
      <c r="G100" t="s">
        <v>531</v>
      </c>
      <c r="H100" t="s">
        <v>475</v>
      </c>
      <c r="I100" t="s">
        <v>476</v>
      </c>
      <c r="J100" t="s">
        <v>385</v>
      </c>
      <c r="K100" t="s">
        <v>491</v>
      </c>
      <c r="L100" t="s">
        <v>61</v>
      </c>
      <c r="M100" t="s">
        <v>405</v>
      </c>
      <c r="N100" t="s">
        <v>405</v>
      </c>
      <c r="O100" t="s">
        <v>489</v>
      </c>
      <c r="P100" t="s">
        <v>50</v>
      </c>
      <c r="Q100">
        <v>20</v>
      </c>
      <c r="R100">
        <v>20</v>
      </c>
      <c r="S100">
        <v>20</v>
      </c>
      <c r="T100" t="s">
        <v>487</v>
      </c>
      <c r="U100" t="s">
        <v>487</v>
      </c>
      <c r="V100">
        <v>94.7</v>
      </c>
      <c r="W100">
        <v>100</v>
      </c>
      <c r="X100">
        <v>100</v>
      </c>
      <c r="Y100">
        <v>5.3</v>
      </c>
      <c r="Z100" t="s">
        <v>487</v>
      </c>
      <c r="AA100">
        <v>20</v>
      </c>
      <c r="AB100">
        <v>9900</v>
      </c>
      <c r="AC100">
        <v>21900</v>
      </c>
      <c r="AD100">
        <v>27000</v>
      </c>
      <c r="AE100">
        <v>33200</v>
      </c>
      <c r="AF100">
        <v>103700</v>
      </c>
      <c r="AG100" t="s">
        <v>479</v>
      </c>
      <c r="AH100" t="s">
        <v>479</v>
      </c>
      <c r="AI100" t="s">
        <v>479</v>
      </c>
      <c r="AJ100" t="s">
        <v>479</v>
      </c>
      <c r="AK100" t="s">
        <v>479</v>
      </c>
      <c r="AL100" t="s">
        <v>481</v>
      </c>
      <c r="AM100" t="s">
        <v>481</v>
      </c>
    </row>
    <row r="101" spans="1:39" x14ac:dyDescent="0.25">
      <c r="A101" t="s">
        <v>472</v>
      </c>
      <c r="B101" t="s">
        <v>473</v>
      </c>
      <c r="C101">
        <v>5</v>
      </c>
      <c r="D101" t="s">
        <v>405</v>
      </c>
      <c r="E101" t="s">
        <v>405</v>
      </c>
      <c r="F101">
        <v>10002718</v>
      </c>
      <c r="G101" t="s">
        <v>126</v>
      </c>
      <c r="H101" t="s">
        <v>482</v>
      </c>
      <c r="I101" t="s">
        <v>476</v>
      </c>
      <c r="J101" t="s">
        <v>385</v>
      </c>
      <c r="K101" t="s">
        <v>495</v>
      </c>
      <c r="L101" t="s">
        <v>41</v>
      </c>
      <c r="M101" t="s">
        <v>405</v>
      </c>
      <c r="N101" t="s">
        <v>405</v>
      </c>
      <c r="O101" t="s">
        <v>486</v>
      </c>
      <c r="P101" t="s">
        <v>44</v>
      </c>
      <c r="Q101">
        <v>125</v>
      </c>
      <c r="R101">
        <v>120</v>
      </c>
      <c r="S101">
        <v>120</v>
      </c>
      <c r="T101">
        <v>3.4</v>
      </c>
      <c r="U101">
        <v>7.2</v>
      </c>
      <c r="V101">
        <v>64.8</v>
      </c>
      <c r="W101">
        <v>86.8</v>
      </c>
      <c r="X101">
        <v>89.4</v>
      </c>
      <c r="Y101">
        <v>24.6</v>
      </c>
      <c r="Z101">
        <v>2.5</v>
      </c>
      <c r="AA101">
        <v>75</v>
      </c>
      <c r="AB101">
        <v>1500</v>
      </c>
      <c r="AC101">
        <v>27000</v>
      </c>
      <c r="AD101">
        <v>31000</v>
      </c>
      <c r="AE101">
        <v>37600</v>
      </c>
      <c r="AF101">
        <v>82100</v>
      </c>
      <c r="AG101" t="s">
        <v>479</v>
      </c>
      <c r="AH101" t="s">
        <v>479</v>
      </c>
      <c r="AI101" t="s">
        <v>479</v>
      </c>
      <c r="AJ101" t="s">
        <v>479</v>
      </c>
      <c r="AK101" t="s">
        <v>479</v>
      </c>
      <c r="AL101" t="s">
        <v>481</v>
      </c>
      <c r="AM101" t="s">
        <v>481</v>
      </c>
    </row>
    <row r="102" spans="1:39" x14ac:dyDescent="0.25">
      <c r="A102" t="s">
        <v>472</v>
      </c>
      <c r="B102" t="s">
        <v>473</v>
      </c>
      <c r="C102">
        <v>5</v>
      </c>
      <c r="D102" t="s">
        <v>405</v>
      </c>
      <c r="E102" t="s">
        <v>405</v>
      </c>
      <c r="F102">
        <v>10002718</v>
      </c>
      <c r="G102" t="s">
        <v>126</v>
      </c>
      <c r="H102" t="s">
        <v>482</v>
      </c>
      <c r="I102" t="s">
        <v>476</v>
      </c>
      <c r="J102" t="s">
        <v>385</v>
      </c>
      <c r="K102" t="s">
        <v>495</v>
      </c>
      <c r="L102" t="s">
        <v>41</v>
      </c>
      <c r="M102" t="s">
        <v>405</v>
      </c>
      <c r="N102" t="s">
        <v>405</v>
      </c>
      <c r="O102" t="s">
        <v>478</v>
      </c>
      <c r="P102" t="s">
        <v>3</v>
      </c>
      <c r="Q102">
        <v>80</v>
      </c>
      <c r="R102">
        <v>75</v>
      </c>
      <c r="S102">
        <v>75</v>
      </c>
      <c r="T102">
        <v>9.3000000000000007</v>
      </c>
      <c r="U102">
        <v>8.3000000000000007</v>
      </c>
      <c r="V102">
        <v>78.099999999999994</v>
      </c>
      <c r="W102">
        <v>81.099999999999994</v>
      </c>
      <c r="X102">
        <v>82.4</v>
      </c>
      <c r="Y102">
        <v>4.3</v>
      </c>
      <c r="Z102">
        <v>1.3</v>
      </c>
      <c r="AA102">
        <v>60</v>
      </c>
      <c r="AB102">
        <v>1700</v>
      </c>
      <c r="AC102">
        <v>29200</v>
      </c>
      <c r="AD102">
        <v>38700</v>
      </c>
      <c r="AE102">
        <v>57700</v>
      </c>
      <c r="AF102">
        <v>133200</v>
      </c>
      <c r="AG102" t="s">
        <v>479</v>
      </c>
      <c r="AH102" t="s">
        <v>479</v>
      </c>
      <c r="AI102" t="s">
        <v>479</v>
      </c>
      <c r="AJ102" t="s">
        <v>479</v>
      </c>
      <c r="AK102" t="s">
        <v>479</v>
      </c>
      <c r="AL102" t="s">
        <v>481</v>
      </c>
      <c r="AM102" t="s">
        <v>481</v>
      </c>
    </row>
    <row r="103" spans="1:39" x14ac:dyDescent="0.25">
      <c r="A103" t="s">
        <v>472</v>
      </c>
      <c r="B103" t="s">
        <v>473</v>
      </c>
      <c r="C103">
        <v>5</v>
      </c>
      <c r="D103" t="s">
        <v>405</v>
      </c>
      <c r="E103" t="s">
        <v>405</v>
      </c>
      <c r="F103">
        <v>10002718</v>
      </c>
      <c r="G103" t="s">
        <v>126</v>
      </c>
      <c r="H103" t="s">
        <v>482</v>
      </c>
      <c r="I103" t="s">
        <v>476</v>
      </c>
      <c r="J103" t="s">
        <v>385</v>
      </c>
      <c r="K103" t="s">
        <v>495</v>
      </c>
      <c r="L103" t="s">
        <v>41</v>
      </c>
      <c r="M103" t="s">
        <v>405</v>
      </c>
      <c r="N103" t="s">
        <v>405</v>
      </c>
      <c r="O103" t="s">
        <v>489</v>
      </c>
      <c r="P103" t="s">
        <v>50</v>
      </c>
      <c r="Q103">
        <v>140</v>
      </c>
      <c r="R103">
        <v>135</v>
      </c>
      <c r="S103">
        <v>135</v>
      </c>
      <c r="T103">
        <v>6</v>
      </c>
      <c r="U103">
        <v>9</v>
      </c>
      <c r="V103">
        <v>72</v>
      </c>
      <c r="W103">
        <v>82.1</v>
      </c>
      <c r="X103">
        <v>85.1</v>
      </c>
      <c r="Y103">
        <v>13.1</v>
      </c>
      <c r="Z103">
        <v>3</v>
      </c>
      <c r="AA103">
        <v>85</v>
      </c>
      <c r="AB103">
        <v>2900</v>
      </c>
      <c r="AC103">
        <v>19500</v>
      </c>
      <c r="AD103">
        <v>28800</v>
      </c>
      <c r="AE103">
        <v>42300</v>
      </c>
      <c r="AF103">
        <v>104000</v>
      </c>
      <c r="AG103" t="s">
        <v>479</v>
      </c>
      <c r="AH103" t="s">
        <v>479</v>
      </c>
      <c r="AI103" t="s">
        <v>479</v>
      </c>
      <c r="AJ103" t="s">
        <v>479</v>
      </c>
      <c r="AK103" t="s">
        <v>479</v>
      </c>
      <c r="AL103" t="s">
        <v>481</v>
      </c>
      <c r="AM103" t="s">
        <v>481</v>
      </c>
    </row>
    <row r="104" spans="1:39" x14ac:dyDescent="0.25">
      <c r="A104" t="s">
        <v>472</v>
      </c>
      <c r="B104" t="s">
        <v>473</v>
      </c>
      <c r="C104">
        <v>5</v>
      </c>
      <c r="D104" t="s">
        <v>405</v>
      </c>
      <c r="E104" t="s">
        <v>405</v>
      </c>
      <c r="F104">
        <v>10002815</v>
      </c>
      <c r="G104" t="s">
        <v>532</v>
      </c>
      <c r="H104" t="s">
        <v>475</v>
      </c>
      <c r="I104" t="s">
        <v>476</v>
      </c>
      <c r="J104" t="s">
        <v>385</v>
      </c>
      <c r="K104" t="s">
        <v>499</v>
      </c>
      <c r="L104" t="s">
        <v>43</v>
      </c>
      <c r="M104" t="s">
        <v>405</v>
      </c>
      <c r="N104" t="s">
        <v>405</v>
      </c>
      <c r="O104" t="s">
        <v>485</v>
      </c>
      <c r="P104" t="s">
        <v>47</v>
      </c>
      <c r="Q104">
        <v>10</v>
      </c>
      <c r="R104">
        <v>10</v>
      </c>
      <c r="S104">
        <v>10</v>
      </c>
      <c r="T104">
        <v>16.7</v>
      </c>
      <c r="U104" t="s">
        <v>487</v>
      </c>
      <c r="V104">
        <v>75</v>
      </c>
      <c r="W104">
        <v>83.3</v>
      </c>
      <c r="X104">
        <v>83.3</v>
      </c>
      <c r="Y104">
        <v>8.3000000000000007</v>
      </c>
      <c r="Z104" t="s">
        <v>487</v>
      </c>
      <c r="AA104">
        <v>10</v>
      </c>
      <c r="AB104" t="s">
        <v>479</v>
      </c>
      <c r="AC104" t="s">
        <v>479</v>
      </c>
      <c r="AD104" t="s">
        <v>479</v>
      </c>
      <c r="AE104" t="s">
        <v>479</v>
      </c>
      <c r="AF104" t="s">
        <v>479</v>
      </c>
      <c r="AG104" t="s">
        <v>479</v>
      </c>
      <c r="AH104" t="s">
        <v>479</v>
      </c>
      <c r="AI104" t="s">
        <v>479</v>
      </c>
      <c r="AJ104" t="s">
        <v>479</v>
      </c>
      <c r="AK104" t="s">
        <v>479</v>
      </c>
      <c r="AL104" t="s">
        <v>481</v>
      </c>
      <c r="AM104" t="s">
        <v>481</v>
      </c>
    </row>
    <row r="105" spans="1:39" x14ac:dyDescent="0.25">
      <c r="A105" t="s">
        <v>472</v>
      </c>
      <c r="B105" t="s">
        <v>473</v>
      </c>
      <c r="C105">
        <v>5</v>
      </c>
      <c r="D105" t="s">
        <v>405</v>
      </c>
      <c r="E105" t="s">
        <v>405</v>
      </c>
      <c r="F105">
        <v>10002919</v>
      </c>
      <c r="G105" t="s">
        <v>533</v>
      </c>
      <c r="H105" t="s">
        <v>475</v>
      </c>
      <c r="I105" t="s">
        <v>476</v>
      </c>
      <c r="J105" t="s">
        <v>385</v>
      </c>
      <c r="K105" t="s">
        <v>491</v>
      </c>
      <c r="L105" t="s">
        <v>61</v>
      </c>
      <c r="M105" t="s">
        <v>405</v>
      </c>
      <c r="N105" t="s">
        <v>405</v>
      </c>
      <c r="O105" t="s">
        <v>485</v>
      </c>
      <c r="P105" t="s">
        <v>47</v>
      </c>
      <c r="Q105">
        <v>10</v>
      </c>
      <c r="R105">
        <v>10</v>
      </c>
      <c r="S105">
        <v>10</v>
      </c>
      <c r="T105">
        <v>8.3000000000000007</v>
      </c>
      <c r="U105" t="s">
        <v>487</v>
      </c>
      <c r="V105">
        <v>66.7</v>
      </c>
      <c r="W105">
        <v>83.3</v>
      </c>
      <c r="X105">
        <v>91.7</v>
      </c>
      <c r="Y105">
        <v>25</v>
      </c>
      <c r="Z105">
        <v>8.3000000000000007</v>
      </c>
      <c r="AA105">
        <v>10</v>
      </c>
      <c r="AB105" t="s">
        <v>479</v>
      </c>
      <c r="AC105" t="s">
        <v>479</v>
      </c>
      <c r="AD105" t="s">
        <v>479</v>
      </c>
      <c r="AE105" t="s">
        <v>479</v>
      </c>
      <c r="AF105" t="s">
        <v>479</v>
      </c>
      <c r="AG105" t="s">
        <v>479</v>
      </c>
      <c r="AH105" t="s">
        <v>479</v>
      </c>
      <c r="AI105" t="s">
        <v>479</v>
      </c>
      <c r="AJ105" t="s">
        <v>479</v>
      </c>
      <c r="AK105" t="s">
        <v>479</v>
      </c>
      <c r="AL105" t="s">
        <v>481</v>
      </c>
      <c r="AM105" t="s">
        <v>481</v>
      </c>
    </row>
    <row r="106" spans="1:39" x14ac:dyDescent="0.25">
      <c r="A106" t="s">
        <v>472</v>
      </c>
      <c r="B106" t="s">
        <v>473</v>
      </c>
      <c r="C106">
        <v>5</v>
      </c>
      <c r="D106" t="s">
        <v>405</v>
      </c>
      <c r="E106" t="s">
        <v>405</v>
      </c>
      <c r="F106">
        <v>10002935</v>
      </c>
      <c r="G106" t="s">
        <v>534</v>
      </c>
      <c r="H106" t="s">
        <v>475</v>
      </c>
      <c r="I106" t="s">
        <v>476</v>
      </c>
      <c r="J106" t="s">
        <v>385</v>
      </c>
      <c r="K106" t="s">
        <v>495</v>
      </c>
      <c r="L106" t="s">
        <v>41</v>
      </c>
      <c r="M106" t="s">
        <v>405</v>
      </c>
      <c r="N106" t="s">
        <v>405</v>
      </c>
      <c r="O106" t="s">
        <v>486</v>
      </c>
      <c r="P106" t="s">
        <v>44</v>
      </c>
      <c r="Q106" t="s">
        <v>480</v>
      </c>
      <c r="R106" t="s">
        <v>480</v>
      </c>
      <c r="S106" t="s">
        <v>480</v>
      </c>
      <c r="T106" t="s">
        <v>479</v>
      </c>
      <c r="U106" t="s">
        <v>479</v>
      </c>
      <c r="V106" t="s">
        <v>479</v>
      </c>
      <c r="W106" t="s">
        <v>479</v>
      </c>
      <c r="X106" t="s">
        <v>479</v>
      </c>
      <c r="Y106" t="s">
        <v>479</v>
      </c>
      <c r="Z106" t="s">
        <v>479</v>
      </c>
      <c r="AA106" t="s">
        <v>480</v>
      </c>
      <c r="AB106" t="s">
        <v>479</v>
      </c>
      <c r="AC106" t="s">
        <v>479</v>
      </c>
      <c r="AD106" t="s">
        <v>479</v>
      </c>
      <c r="AE106" t="s">
        <v>479</v>
      </c>
      <c r="AF106" t="s">
        <v>479</v>
      </c>
      <c r="AG106" t="s">
        <v>479</v>
      </c>
      <c r="AH106" t="s">
        <v>479</v>
      </c>
      <c r="AI106" t="s">
        <v>479</v>
      </c>
      <c r="AJ106" t="s">
        <v>479</v>
      </c>
      <c r="AK106" t="s">
        <v>479</v>
      </c>
      <c r="AL106" t="s">
        <v>481</v>
      </c>
      <c r="AM106" t="s">
        <v>481</v>
      </c>
    </row>
    <row r="107" spans="1:39" x14ac:dyDescent="0.25">
      <c r="A107" t="s">
        <v>472</v>
      </c>
      <c r="B107" t="s">
        <v>473</v>
      </c>
      <c r="C107">
        <v>5</v>
      </c>
      <c r="D107" t="s">
        <v>405</v>
      </c>
      <c r="E107" t="s">
        <v>405</v>
      </c>
      <c r="F107">
        <v>10002935</v>
      </c>
      <c r="G107" t="s">
        <v>534</v>
      </c>
      <c r="H107" t="s">
        <v>475</v>
      </c>
      <c r="I107" t="s">
        <v>476</v>
      </c>
      <c r="J107" t="s">
        <v>385</v>
      </c>
      <c r="K107" t="s">
        <v>495</v>
      </c>
      <c r="L107" t="s">
        <v>41</v>
      </c>
      <c r="M107" t="s">
        <v>405</v>
      </c>
      <c r="N107" t="s">
        <v>405</v>
      </c>
      <c r="O107" t="s">
        <v>478</v>
      </c>
      <c r="P107" t="s">
        <v>3</v>
      </c>
      <c r="Q107" t="s">
        <v>480</v>
      </c>
      <c r="R107" t="s">
        <v>480</v>
      </c>
      <c r="S107" t="s">
        <v>480</v>
      </c>
      <c r="T107" t="s">
        <v>479</v>
      </c>
      <c r="U107" t="s">
        <v>479</v>
      </c>
      <c r="V107" t="s">
        <v>479</v>
      </c>
      <c r="W107" t="s">
        <v>479</v>
      </c>
      <c r="X107" t="s">
        <v>479</v>
      </c>
      <c r="Y107" t="s">
        <v>479</v>
      </c>
      <c r="Z107" t="s">
        <v>479</v>
      </c>
      <c r="AA107" t="s">
        <v>480</v>
      </c>
      <c r="AB107" t="s">
        <v>479</v>
      </c>
      <c r="AC107" t="s">
        <v>479</v>
      </c>
      <c r="AD107" t="s">
        <v>479</v>
      </c>
      <c r="AE107" t="s">
        <v>479</v>
      </c>
      <c r="AF107" t="s">
        <v>479</v>
      </c>
      <c r="AG107" t="s">
        <v>479</v>
      </c>
      <c r="AH107" t="s">
        <v>479</v>
      </c>
      <c r="AI107" t="s">
        <v>479</v>
      </c>
      <c r="AJ107" t="s">
        <v>479</v>
      </c>
      <c r="AK107" t="s">
        <v>479</v>
      </c>
      <c r="AL107" t="s">
        <v>481</v>
      </c>
      <c r="AM107" t="s">
        <v>481</v>
      </c>
    </row>
    <row r="108" spans="1:39" x14ac:dyDescent="0.25">
      <c r="A108" t="s">
        <v>472</v>
      </c>
      <c r="B108" t="s">
        <v>473</v>
      </c>
      <c r="C108">
        <v>5</v>
      </c>
      <c r="D108" t="s">
        <v>405</v>
      </c>
      <c r="E108" t="s">
        <v>405</v>
      </c>
      <c r="F108">
        <v>10002935</v>
      </c>
      <c r="G108" t="s">
        <v>534</v>
      </c>
      <c r="H108" t="s">
        <v>475</v>
      </c>
      <c r="I108" t="s">
        <v>476</v>
      </c>
      <c r="J108" t="s">
        <v>385</v>
      </c>
      <c r="K108" t="s">
        <v>495</v>
      </c>
      <c r="L108" t="s">
        <v>41</v>
      </c>
      <c r="M108" t="s">
        <v>405</v>
      </c>
      <c r="N108" t="s">
        <v>405</v>
      </c>
      <c r="O108" t="s">
        <v>489</v>
      </c>
      <c r="P108" t="s">
        <v>50</v>
      </c>
      <c r="Q108">
        <v>35</v>
      </c>
      <c r="R108">
        <v>35</v>
      </c>
      <c r="S108">
        <v>35</v>
      </c>
      <c r="T108">
        <v>5.6</v>
      </c>
      <c r="U108">
        <v>8.3000000000000007</v>
      </c>
      <c r="V108">
        <v>86.1</v>
      </c>
      <c r="W108">
        <v>86.1</v>
      </c>
      <c r="X108">
        <v>86.1</v>
      </c>
      <c r="Y108" t="s">
        <v>487</v>
      </c>
      <c r="Z108" t="s">
        <v>487</v>
      </c>
      <c r="AA108">
        <v>30</v>
      </c>
      <c r="AB108">
        <v>300</v>
      </c>
      <c r="AC108">
        <v>12300</v>
      </c>
      <c r="AD108">
        <v>22600</v>
      </c>
      <c r="AE108">
        <v>29600</v>
      </c>
      <c r="AF108">
        <v>39400</v>
      </c>
      <c r="AG108" t="s">
        <v>479</v>
      </c>
      <c r="AH108" t="s">
        <v>479</v>
      </c>
      <c r="AI108" t="s">
        <v>479</v>
      </c>
      <c r="AJ108" t="s">
        <v>479</v>
      </c>
      <c r="AK108" t="s">
        <v>479</v>
      </c>
      <c r="AL108" t="s">
        <v>481</v>
      </c>
      <c r="AM108" t="s">
        <v>481</v>
      </c>
    </row>
    <row r="109" spans="1:39" x14ac:dyDescent="0.25">
      <c r="A109" t="s">
        <v>472</v>
      </c>
      <c r="B109" t="s">
        <v>473</v>
      </c>
      <c r="C109">
        <v>5</v>
      </c>
      <c r="D109" t="s">
        <v>405</v>
      </c>
      <c r="E109" t="s">
        <v>405</v>
      </c>
      <c r="F109">
        <v>10003022</v>
      </c>
      <c r="G109" t="s">
        <v>535</v>
      </c>
      <c r="H109" t="s">
        <v>475</v>
      </c>
      <c r="I109" t="s">
        <v>476</v>
      </c>
      <c r="J109" t="s">
        <v>385</v>
      </c>
      <c r="K109" t="s">
        <v>521</v>
      </c>
      <c r="L109" t="s">
        <v>58</v>
      </c>
      <c r="M109" t="s">
        <v>405</v>
      </c>
      <c r="N109" t="s">
        <v>405</v>
      </c>
      <c r="O109" t="s">
        <v>489</v>
      </c>
      <c r="P109" t="s">
        <v>50</v>
      </c>
      <c r="Q109">
        <v>85</v>
      </c>
      <c r="R109">
        <v>80</v>
      </c>
      <c r="S109">
        <v>80</v>
      </c>
      <c r="T109">
        <v>8.6</v>
      </c>
      <c r="U109">
        <v>12.3</v>
      </c>
      <c r="V109">
        <v>74.099999999999994</v>
      </c>
      <c r="W109">
        <v>79</v>
      </c>
      <c r="X109">
        <v>79</v>
      </c>
      <c r="Y109">
        <v>4.9000000000000004</v>
      </c>
      <c r="Z109" t="s">
        <v>487</v>
      </c>
      <c r="AA109">
        <v>60</v>
      </c>
      <c r="AB109">
        <v>2600</v>
      </c>
      <c r="AC109">
        <v>13500</v>
      </c>
      <c r="AD109">
        <v>20800</v>
      </c>
      <c r="AE109">
        <v>24800</v>
      </c>
      <c r="AF109">
        <v>952600</v>
      </c>
      <c r="AG109" t="s">
        <v>479</v>
      </c>
      <c r="AH109" t="s">
        <v>479</v>
      </c>
      <c r="AI109" t="s">
        <v>479</v>
      </c>
      <c r="AJ109" t="s">
        <v>479</v>
      </c>
      <c r="AK109" t="s">
        <v>479</v>
      </c>
      <c r="AL109" t="s">
        <v>481</v>
      </c>
      <c r="AM109" t="s">
        <v>481</v>
      </c>
    </row>
    <row r="110" spans="1:39" x14ac:dyDescent="0.25">
      <c r="A110" t="s">
        <v>472</v>
      </c>
      <c r="B110" t="s">
        <v>473</v>
      </c>
      <c r="C110">
        <v>5</v>
      </c>
      <c r="D110" t="s">
        <v>405</v>
      </c>
      <c r="E110" t="s">
        <v>405</v>
      </c>
      <c r="F110">
        <v>10003128</v>
      </c>
      <c r="G110" t="s">
        <v>536</v>
      </c>
      <c r="H110" t="s">
        <v>475</v>
      </c>
      <c r="I110" t="s">
        <v>476</v>
      </c>
      <c r="J110" t="s">
        <v>385</v>
      </c>
      <c r="K110" t="s">
        <v>477</v>
      </c>
      <c r="L110" t="s">
        <v>65</v>
      </c>
      <c r="M110" t="s">
        <v>405</v>
      </c>
      <c r="N110" t="s">
        <v>405</v>
      </c>
      <c r="O110" t="s">
        <v>486</v>
      </c>
      <c r="P110" t="s">
        <v>44</v>
      </c>
      <c r="Q110">
        <v>30</v>
      </c>
      <c r="R110">
        <v>30</v>
      </c>
      <c r="S110">
        <v>25</v>
      </c>
      <c r="T110">
        <v>5.6</v>
      </c>
      <c r="U110">
        <v>3.7</v>
      </c>
      <c r="V110">
        <v>75.900000000000006</v>
      </c>
      <c r="W110">
        <v>88.9</v>
      </c>
      <c r="X110">
        <v>90.7</v>
      </c>
      <c r="Y110">
        <v>14.8</v>
      </c>
      <c r="Z110">
        <v>1.9</v>
      </c>
      <c r="AA110">
        <v>20</v>
      </c>
      <c r="AB110">
        <v>1800</v>
      </c>
      <c r="AC110">
        <v>15000</v>
      </c>
      <c r="AD110">
        <v>21900</v>
      </c>
      <c r="AE110">
        <v>29200</v>
      </c>
      <c r="AF110">
        <v>59100</v>
      </c>
      <c r="AG110" t="s">
        <v>479</v>
      </c>
      <c r="AH110" t="s">
        <v>479</v>
      </c>
      <c r="AI110" t="s">
        <v>479</v>
      </c>
      <c r="AJ110" t="s">
        <v>479</v>
      </c>
      <c r="AK110" t="s">
        <v>479</v>
      </c>
      <c r="AL110" t="s">
        <v>481</v>
      </c>
      <c r="AM110" t="s">
        <v>481</v>
      </c>
    </row>
    <row r="111" spans="1:39" x14ac:dyDescent="0.25">
      <c r="A111" t="s">
        <v>472</v>
      </c>
      <c r="B111" t="s">
        <v>473</v>
      </c>
      <c r="C111">
        <v>5</v>
      </c>
      <c r="D111" t="s">
        <v>405</v>
      </c>
      <c r="E111" t="s">
        <v>405</v>
      </c>
      <c r="F111">
        <v>10003189</v>
      </c>
      <c r="G111" t="s">
        <v>537</v>
      </c>
      <c r="H111" t="s">
        <v>475</v>
      </c>
      <c r="I111" t="s">
        <v>476</v>
      </c>
      <c r="J111" t="s">
        <v>385</v>
      </c>
      <c r="K111" t="s">
        <v>493</v>
      </c>
      <c r="L111" t="s">
        <v>55</v>
      </c>
      <c r="M111" t="s">
        <v>405</v>
      </c>
      <c r="N111" t="s">
        <v>405</v>
      </c>
      <c r="O111" t="s">
        <v>489</v>
      </c>
      <c r="P111" t="s">
        <v>50</v>
      </c>
      <c r="Q111">
        <v>40</v>
      </c>
      <c r="R111">
        <v>40</v>
      </c>
      <c r="S111">
        <v>40</v>
      </c>
      <c r="T111">
        <v>10.3</v>
      </c>
      <c r="U111">
        <v>10.3</v>
      </c>
      <c r="V111">
        <v>71.8</v>
      </c>
      <c r="W111">
        <v>79.5</v>
      </c>
      <c r="X111">
        <v>79.5</v>
      </c>
      <c r="Y111">
        <v>7.7</v>
      </c>
      <c r="Z111" t="s">
        <v>487</v>
      </c>
      <c r="AA111">
        <v>25</v>
      </c>
      <c r="AB111">
        <v>6900</v>
      </c>
      <c r="AC111">
        <v>19000</v>
      </c>
      <c r="AD111">
        <v>22300</v>
      </c>
      <c r="AE111">
        <v>25200</v>
      </c>
      <c r="AF111">
        <v>36500</v>
      </c>
      <c r="AG111" t="s">
        <v>479</v>
      </c>
      <c r="AH111" t="s">
        <v>479</v>
      </c>
      <c r="AI111" t="s">
        <v>479</v>
      </c>
      <c r="AJ111" t="s">
        <v>479</v>
      </c>
      <c r="AK111" t="s">
        <v>479</v>
      </c>
      <c r="AL111" t="s">
        <v>481</v>
      </c>
      <c r="AM111" t="s">
        <v>481</v>
      </c>
    </row>
    <row r="112" spans="1:39" x14ac:dyDescent="0.25">
      <c r="A112" t="s">
        <v>472</v>
      </c>
      <c r="B112" t="s">
        <v>473</v>
      </c>
      <c r="C112">
        <v>5</v>
      </c>
      <c r="D112" t="s">
        <v>405</v>
      </c>
      <c r="E112" t="s">
        <v>405</v>
      </c>
      <c r="F112">
        <v>10003193</v>
      </c>
      <c r="G112" t="s">
        <v>538</v>
      </c>
      <c r="H112" t="s">
        <v>475</v>
      </c>
      <c r="I112" t="s">
        <v>476</v>
      </c>
      <c r="J112" t="s">
        <v>385</v>
      </c>
      <c r="K112" t="s">
        <v>477</v>
      </c>
      <c r="L112" t="s">
        <v>65</v>
      </c>
      <c r="M112" t="s">
        <v>405</v>
      </c>
      <c r="N112" t="s">
        <v>405</v>
      </c>
      <c r="O112" t="s">
        <v>478</v>
      </c>
      <c r="P112" t="s">
        <v>3</v>
      </c>
      <c r="Q112" t="s">
        <v>480</v>
      </c>
      <c r="R112" t="s">
        <v>480</v>
      </c>
      <c r="S112" t="s">
        <v>480</v>
      </c>
      <c r="T112" t="s">
        <v>479</v>
      </c>
      <c r="U112" t="s">
        <v>479</v>
      </c>
      <c r="V112" t="s">
        <v>479</v>
      </c>
      <c r="W112" t="s">
        <v>479</v>
      </c>
      <c r="X112" t="s">
        <v>479</v>
      </c>
      <c r="Y112" t="s">
        <v>479</v>
      </c>
      <c r="Z112" t="s">
        <v>479</v>
      </c>
      <c r="AA112" t="s">
        <v>480</v>
      </c>
      <c r="AB112" t="s">
        <v>479</v>
      </c>
      <c r="AC112" t="s">
        <v>479</v>
      </c>
      <c r="AD112" t="s">
        <v>479</v>
      </c>
      <c r="AE112" t="s">
        <v>479</v>
      </c>
      <c r="AF112" t="s">
        <v>479</v>
      </c>
      <c r="AG112" t="s">
        <v>479</v>
      </c>
      <c r="AH112" t="s">
        <v>479</v>
      </c>
      <c r="AI112" t="s">
        <v>479</v>
      </c>
      <c r="AJ112" t="s">
        <v>479</v>
      </c>
      <c r="AK112" t="s">
        <v>479</v>
      </c>
      <c r="AL112" t="s">
        <v>481</v>
      </c>
      <c r="AM112" t="s">
        <v>481</v>
      </c>
    </row>
    <row r="113" spans="1:39" x14ac:dyDescent="0.25">
      <c r="A113" t="s">
        <v>472</v>
      </c>
      <c r="B113" t="s">
        <v>473</v>
      </c>
      <c r="C113">
        <v>5</v>
      </c>
      <c r="D113" t="s">
        <v>405</v>
      </c>
      <c r="E113" t="s">
        <v>405</v>
      </c>
      <c r="F113">
        <v>10003193</v>
      </c>
      <c r="G113" t="s">
        <v>538</v>
      </c>
      <c r="H113" t="s">
        <v>475</v>
      </c>
      <c r="I113" t="s">
        <v>476</v>
      </c>
      <c r="J113" t="s">
        <v>385</v>
      </c>
      <c r="K113" t="s">
        <v>477</v>
      </c>
      <c r="L113" t="s">
        <v>65</v>
      </c>
      <c r="M113" t="s">
        <v>405</v>
      </c>
      <c r="N113" t="s">
        <v>405</v>
      </c>
      <c r="O113" t="s">
        <v>489</v>
      </c>
      <c r="P113" t="s">
        <v>50</v>
      </c>
      <c r="Q113">
        <v>45</v>
      </c>
      <c r="R113">
        <v>45</v>
      </c>
      <c r="S113">
        <v>45</v>
      </c>
      <c r="T113">
        <v>2.2999999999999998</v>
      </c>
      <c r="U113">
        <v>25</v>
      </c>
      <c r="V113">
        <v>61.4</v>
      </c>
      <c r="W113">
        <v>65.900000000000006</v>
      </c>
      <c r="X113">
        <v>72.7</v>
      </c>
      <c r="Y113">
        <v>11.4</v>
      </c>
      <c r="Z113">
        <v>6.8</v>
      </c>
      <c r="AA113">
        <v>25</v>
      </c>
      <c r="AB113">
        <v>700</v>
      </c>
      <c r="AC113">
        <v>11900</v>
      </c>
      <c r="AD113">
        <v>17900</v>
      </c>
      <c r="AE113">
        <v>24400</v>
      </c>
      <c r="AF113">
        <v>32500</v>
      </c>
      <c r="AG113" t="s">
        <v>479</v>
      </c>
      <c r="AH113" t="s">
        <v>479</v>
      </c>
      <c r="AI113" t="s">
        <v>479</v>
      </c>
      <c r="AJ113" t="s">
        <v>479</v>
      </c>
      <c r="AK113" t="s">
        <v>479</v>
      </c>
      <c r="AL113" t="s">
        <v>481</v>
      </c>
      <c r="AM113" t="s">
        <v>481</v>
      </c>
    </row>
    <row r="114" spans="1:39" x14ac:dyDescent="0.25">
      <c r="A114" t="s">
        <v>472</v>
      </c>
      <c r="B114" t="s">
        <v>473</v>
      </c>
      <c r="C114">
        <v>5</v>
      </c>
      <c r="D114" t="s">
        <v>405</v>
      </c>
      <c r="E114" t="s">
        <v>405</v>
      </c>
      <c r="F114">
        <v>10003200</v>
      </c>
      <c r="G114" t="s">
        <v>539</v>
      </c>
      <c r="H114" t="s">
        <v>475</v>
      </c>
      <c r="I114" t="s">
        <v>476</v>
      </c>
      <c r="J114" t="s">
        <v>385</v>
      </c>
      <c r="K114" t="s">
        <v>493</v>
      </c>
      <c r="L114" t="s">
        <v>55</v>
      </c>
      <c r="M114" t="s">
        <v>405</v>
      </c>
      <c r="N114" t="s">
        <v>405</v>
      </c>
      <c r="O114" t="s">
        <v>478</v>
      </c>
      <c r="P114" t="s">
        <v>3</v>
      </c>
      <c r="Q114">
        <v>15</v>
      </c>
      <c r="R114">
        <v>15</v>
      </c>
      <c r="S114">
        <v>15</v>
      </c>
      <c r="T114">
        <v>6.7</v>
      </c>
      <c r="U114">
        <v>6.7</v>
      </c>
      <c r="V114">
        <v>86.7</v>
      </c>
      <c r="W114">
        <v>86.7</v>
      </c>
      <c r="X114">
        <v>86.7</v>
      </c>
      <c r="Y114" t="s">
        <v>487</v>
      </c>
      <c r="Z114" t="s">
        <v>487</v>
      </c>
      <c r="AA114">
        <v>10</v>
      </c>
      <c r="AB114">
        <v>6200</v>
      </c>
      <c r="AC114">
        <v>17400</v>
      </c>
      <c r="AD114">
        <v>26500</v>
      </c>
      <c r="AE114">
        <v>35000</v>
      </c>
      <c r="AF114">
        <v>50400</v>
      </c>
      <c r="AG114" t="s">
        <v>479</v>
      </c>
      <c r="AH114" t="s">
        <v>479</v>
      </c>
      <c r="AI114" t="s">
        <v>479</v>
      </c>
      <c r="AJ114" t="s">
        <v>479</v>
      </c>
      <c r="AK114" t="s">
        <v>479</v>
      </c>
      <c r="AL114" t="s">
        <v>481</v>
      </c>
      <c r="AM114" t="s">
        <v>481</v>
      </c>
    </row>
    <row r="115" spans="1:39" x14ac:dyDescent="0.25">
      <c r="A115" t="s">
        <v>472</v>
      </c>
      <c r="B115" t="s">
        <v>473</v>
      </c>
      <c r="C115">
        <v>5</v>
      </c>
      <c r="D115" t="s">
        <v>405</v>
      </c>
      <c r="E115" t="s">
        <v>405</v>
      </c>
      <c r="F115">
        <v>10003200</v>
      </c>
      <c r="G115" t="s">
        <v>539</v>
      </c>
      <c r="H115" t="s">
        <v>475</v>
      </c>
      <c r="I115" t="s">
        <v>476</v>
      </c>
      <c r="J115" t="s">
        <v>385</v>
      </c>
      <c r="K115" t="s">
        <v>493</v>
      </c>
      <c r="L115" t="s">
        <v>55</v>
      </c>
      <c r="M115" t="s">
        <v>405</v>
      </c>
      <c r="N115" t="s">
        <v>405</v>
      </c>
      <c r="O115" t="s">
        <v>489</v>
      </c>
      <c r="P115" t="s">
        <v>50</v>
      </c>
      <c r="Q115">
        <v>95</v>
      </c>
      <c r="R115">
        <v>95</v>
      </c>
      <c r="S115">
        <v>95</v>
      </c>
      <c r="T115">
        <v>8.6</v>
      </c>
      <c r="U115">
        <v>7.5</v>
      </c>
      <c r="V115">
        <v>81.7</v>
      </c>
      <c r="W115">
        <v>82.8</v>
      </c>
      <c r="X115">
        <v>83.9</v>
      </c>
      <c r="Y115">
        <v>2.2000000000000002</v>
      </c>
      <c r="Z115">
        <v>1.1000000000000001</v>
      </c>
      <c r="AA115">
        <v>70</v>
      </c>
      <c r="AB115">
        <v>4400</v>
      </c>
      <c r="AC115">
        <v>15000</v>
      </c>
      <c r="AD115">
        <v>20600</v>
      </c>
      <c r="AE115">
        <v>26300</v>
      </c>
      <c r="AF115">
        <v>42700</v>
      </c>
      <c r="AG115" t="s">
        <v>479</v>
      </c>
      <c r="AH115" t="s">
        <v>479</v>
      </c>
      <c r="AI115" t="s">
        <v>479</v>
      </c>
      <c r="AJ115" t="s">
        <v>479</v>
      </c>
      <c r="AK115" t="s">
        <v>479</v>
      </c>
      <c r="AL115" t="s">
        <v>481</v>
      </c>
      <c r="AM115" t="s">
        <v>481</v>
      </c>
    </row>
    <row r="116" spans="1:39" x14ac:dyDescent="0.25">
      <c r="A116" t="s">
        <v>472</v>
      </c>
      <c r="B116" t="s">
        <v>473</v>
      </c>
      <c r="C116">
        <v>5</v>
      </c>
      <c r="D116" t="s">
        <v>405</v>
      </c>
      <c r="E116" t="s">
        <v>405</v>
      </c>
      <c r="F116">
        <v>10003270</v>
      </c>
      <c r="G116" t="s">
        <v>5</v>
      </c>
      <c r="H116" t="s">
        <v>482</v>
      </c>
      <c r="I116" t="s">
        <v>476</v>
      </c>
      <c r="J116" t="s">
        <v>385</v>
      </c>
      <c r="K116" t="s">
        <v>495</v>
      </c>
      <c r="L116" t="s">
        <v>41</v>
      </c>
      <c r="M116" t="s">
        <v>405</v>
      </c>
      <c r="N116" t="s">
        <v>405</v>
      </c>
      <c r="O116" t="s">
        <v>485</v>
      </c>
      <c r="P116" t="s">
        <v>47</v>
      </c>
      <c r="Q116">
        <v>155</v>
      </c>
      <c r="R116">
        <v>145</v>
      </c>
      <c r="S116">
        <v>145</v>
      </c>
      <c r="T116">
        <v>6</v>
      </c>
      <c r="U116">
        <v>4.0999999999999996</v>
      </c>
      <c r="V116">
        <v>58</v>
      </c>
      <c r="W116">
        <v>79.8</v>
      </c>
      <c r="X116">
        <v>89.9</v>
      </c>
      <c r="Y116">
        <v>31.9</v>
      </c>
      <c r="Z116">
        <v>10.1</v>
      </c>
      <c r="AA116">
        <v>80</v>
      </c>
      <c r="AB116">
        <v>17900</v>
      </c>
      <c r="AC116">
        <v>32500</v>
      </c>
      <c r="AD116">
        <v>46000</v>
      </c>
      <c r="AE116">
        <v>71200</v>
      </c>
      <c r="AF116">
        <v>333200</v>
      </c>
      <c r="AG116" t="s">
        <v>479</v>
      </c>
      <c r="AH116" t="s">
        <v>479</v>
      </c>
      <c r="AI116" t="s">
        <v>479</v>
      </c>
      <c r="AJ116" t="s">
        <v>479</v>
      </c>
      <c r="AK116" t="s">
        <v>479</v>
      </c>
      <c r="AL116" t="s">
        <v>481</v>
      </c>
      <c r="AM116" t="s">
        <v>481</v>
      </c>
    </row>
    <row r="117" spans="1:39" x14ac:dyDescent="0.25">
      <c r="A117" t="s">
        <v>472</v>
      </c>
      <c r="B117" t="s">
        <v>473</v>
      </c>
      <c r="C117">
        <v>5</v>
      </c>
      <c r="D117" t="s">
        <v>405</v>
      </c>
      <c r="E117" t="s">
        <v>405</v>
      </c>
      <c r="F117">
        <v>10003270</v>
      </c>
      <c r="G117" t="s">
        <v>5</v>
      </c>
      <c r="H117" t="s">
        <v>482</v>
      </c>
      <c r="I117" t="s">
        <v>476</v>
      </c>
      <c r="J117" t="s">
        <v>385</v>
      </c>
      <c r="K117" t="s">
        <v>495</v>
      </c>
      <c r="L117" t="s">
        <v>41</v>
      </c>
      <c r="M117" t="s">
        <v>405</v>
      </c>
      <c r="N117" t="s">
        <v>405</v>
      </c>
      <c r="O117" t="s">
        <v>478</v>
      </c>
      <c r="P117" t="s">
        <v>3</v>
      </c>
      <c r="Q117">
        <v>70</v>
      </c>
      <c r="R117">
        <v>65</v>
      </c>
      <c r="S117">
        <v>65</v>
      </c>
      <c r="T117">
        <v>8.3000000000000007</v>
      </c>
      <c r="U117">
        <v>9</v>
      </c>
      <c r="V117">
        <v>76.7</v>
      </c>
      <c r="W117">
        <v>81.2</v>
      </c>
      <c r="X117">
        <v>82.7</v>
      </c>
      <c r="Y117">
        <v>6</v>
      </c>
      <c r="Z117">
        <v>1.5</v>
      </c>
      <c r="AA117">
        <v>50</v>
      </c>
      <c r="AB117">
        <v>19700</v>
      </c>
      <c r="AC117">
        <v>68600</v>
      </c>
      <c r="AD117">
        <v>79600</v>
      </c>
      <c r="AE117">
        <v>115000</v>
      </c>
      <c r="AF117">
        <v>435400</v>
      </c>
      <c r="AG117" t="s">
        <v>479</v>
      </c>
      <c r="AH117" t="s">
        <v>479</v>
      </c>
      <c r="AI117" t="s">
        <v>479</v>
      </c>
      <c r="AJ117" t="s">
        <v>479</v>
      </c>
      <c r="AK117" t="s">
        <v>479</v>
      </c>
      <c r="AL117" t="s">
        <v>481</v>
      </c>
      <c r="AM117" t="s">
        <v>481</v>
      </c>
    </row>
    <row r="118" spans="1:39" x14ac:dyDescent="0.25">
      <c r="A118" t="s">
        <v>472</v>
      </c>
      <c r="B118" t="s">
        <v>473</v>
      </c>
      <c r="C118">
        <v>5</v>
      </c>
      <c r="D118" t="s">
        <v>405</v>
      </c>
      <c r="E118" t="s">
        <v>405</v>
      </c>
      <c r="F118">
        <v>10003331</v>
      </c>
      <c r="G118" t="s">
        <v>540</v>
      </c>
      <c r="H118" t="s">
        <v>506</v>
      </c>
      <c r="I118" t="s">
        <v>476</v>
      </c>
      <c r="J118" t="s">
        <v>385</v>
      </c>
      <c r="K118" t="s">
        <v>495</v>
      </c>
      <c r="L118" t="s">
        <v>41</v>
      </c>
      <c r="M118" t="s">
        <v>405</v>
      </c>
      <c r="N118" t="s">
        <v>405</v>
      </c>
      <c r="O118" t="s">
        <v>486</v>
      </c>
      <c r="P118" t="s">
        <v>44</v>
      </c>
      <c r="Q118">
        <v>5</v>
      </c>
      <c r="R118">
        <v>5</v>
      </c>
      <c r="S118">
        <v>5</v>
      </c>
      <c r="T118" t="s">
        <v>479</v>
      </c>
      <c r="U118" t="s">
        <v>479</v>
      </c>
      <c r="V118" t="s">
        <v>479</v>
      </c>
      <c r="W118" t="s">
        <v>479</v>
      </c>
      <c r="X118" t="s">
        <v>479</v>
      </c>
      <c r="Y118" t="s">
        <v>479</v>
      </c>
      <c r="Z118" t="s">
        <v>479</v>
      </c>
      <c r="AA118">
        <v>5</v>
      </c>
      <c r="AB118" t="s">
        <v>479</v>
      </c>
      <c r="AC118" t="s">
        <v>479</v>
      </c>
      <c r="AD118" t="s">
        <v>479</v>
      </c>
      <c r="AE118" t="s">
        <v>479</v>
      </c>
      <c r="AF118" t="s">
        <v>479</v>
      </c>
      <c r="AG118" t="s">
        <v>479</v>
      </c>
      <c r="AH118" t="s">
        <v>479</v>
      </c>
      <c r="AI118" t="s">
        <v>479</v>
      </c>
      <c r="AJ118" t="s">
        <v>479</v>
      </c>
      <c r="AK118" t="s">
        <v>479</v>
      </c>
      <c r="AL118" t="s">
        <v>481</v>
      </c>
      <c r="AM118" t="s">
        <v>481</v>
      </c>
    </row>
    <row r="119" spans="1:39" x14ac:dyDescent="0.25">
      <c r="A119" t="s">
        <v>472</v>
      </c>
      <c r="B119" t="s">
        <v>473</v>
      </c>
      <c r="C119">
        <v>5</v>
      </c>
      <c r="D119" t="s">
        <v>405</v>
      </c>
      <c r="E119" t="s">
        <v>405</v>
      </c>
      <c r="F119">
        <v>10003331</v>
      </c>
      <c r="G119" t="s">
        <v>540</v>
      </c>
      <c r="H119" t="s">
        <v>506</v>
      </c>
      <c r="I119" t="s">
        <v>476</v>
      </c>
      <c r="J119" t="s">
        <v>385</v>
      </c>
      <c r="K119" t="s">
        <v>495</v>
      </c>
      <c r="L119" t="s">
        <v>41</v>
      </c>
      <c r="M119" t="s">
        <v>405</v>
      </c>
      <c r="N119" t="s">
        <v>405</v>
      </c>
      <c r="O119" t="s">
        <v>489</v>
      </c>
      <c r="P119" t="s">
        <v>50</v>
      </c>
      <c r="Q119">
        <v>20</v>
      </c>
      <c r="R119">
        <v>20</v>
      </c>
      <c r="S119">
        <v>15</v>
      </c>
      <c r="T119">
        <v>12.1</v>
      </c>
      <c r="U119">
        <v>12.1</v>
      </c>
      <c r="V119">
        <v>75.8</v>
      </c>
      <c r="W119">
        <v>75.8</v>
      </c>
      <c r="X119">
        <v>75.8</v>
      </c>
      <c r="Y119" t="s">
        <v>487</v>
      </c>
      <c r="Z119" t="s">
        <v>487</v>
      </c>
      <c r="AA119">
        <v>10</v>
      </c>
      <c r="AB119">
        <v>8000</v>
      </c>
      <c r="AC119">
        <v>15300</v>
      </c>
      <c r="AD119">
        <v>27400</v>
      </c>
      <c r="AE119">
        <v>33900</v>
      </c>
      <c r="AF119">
        <v>39400</v>
      </c>
      <c r="AG119" t="s">
        <v>479</v>
      </c>
      <c r="AH119" t="s">
        <v>479</v>
      </c>
      <c r="AI119" t="s">
        <v>479</v>
      </c>
      <c r="AJ119" t="s">
        <v>479</v>
      </c>
      <c r="AK119" t="s">
        <v>479</v>
      </c>
      <c r="AL119" t="s">
        <v>481</v>
      </c>
      <c r="AM119" t="s">
        <v>481</v>
      </c>
    </row>
    <row r="120" spans="1:39" x14ac:dyDescent="0.25">
      <c r="A120" t="s">
        <v>472</v>
      </c>
      <c r="B120" t="s">
        <v>473</v>
      </c>
      <c r="C120">
        <v>5</v>
      </c>
      <c r="D120" t="s">
        <v>405</v>
      </c>
      <c r="E120" t="s">
        <v>405</v>
      </c>
      <c r="F120">
        <v>10003564</v>
      </c>
      <c r="G120" t="s">
        <v>541</v>
      </c>
      <c r="H120" t="s">
        <v>475</v>
      </c>
      <c r="I120" t="s">
        <v>476</v>
      </c>
      <c r="J120" t="s">
        <v>385</v>
      </c>
      <c r="K120" t="s">
        <v>495</v>
      </c>
      <c r="L120" t="s">
        <v>41</v>
      </c>
      <c r="M120" t="s">
        <v>405</v>
      </c>
      <c r="N120" t="s">
        <v>405</v>
      </c>
      <c r="O120" t="s">
        <v>489</v>
      </c>
      <c r="P120" t="s">
        <v>50</v>
      </c>
      <c r="Q120">
        <v>10</v>
      </c>
      <c r="R120">
        <v>10</v>
      </c>
      <c r="S120">
        <v>10</v>
      </c>
      <c r="T120" t="s">
        <v>479</v>
      </c>
      <c r="U120" t="s">
        <v>479</v>
      </c>
      <c r="V120" t="s">
        <v>479</v>
      </c>
      <c r="W120" t="s">
        <v>479</v>
      </c>
      <c r="X120" t="s">
        <v>479</v>
      </c>
      <c r="Y120" t="s">
        <v>479</v>
      </c>
      <c r="Z120" t="s">
        <v>479</v>
      </c>
      <c r="AA120" t="s">
        <v>480</v>
      </c>
      <c r="AB120" t="s">
        <v>479</v>
      </c>
      <c r="AC120" t="s">
        <v>479</v>
      </c>
      <c r="AD120" t="s">
        <v>479</v>
      </c>
      <c r="AE120" t="s">
        <v>479</v>
      </c>
      <c r="AF120" t="s">
        <v>479</v>
      </c>
      <c r="AG120" t="s">
        <v>479</v>
      </c>
      <c r="AH120" t="s">
        <v>479</v>
      </c>
      <c r="AI120" t="s">
        <v>479</v>
      </c>
      <c r="AJ120" t="s">
        <v>479</v>
      </c>
      <c r="AK120" t="s">
        <v>479</v>
      </c>
      <c r="AL120" t="s">
        <v>481</v>
      </c>
      <c r="AM120" t="s">
        <v>481</v>
      </c>
    </row>
    <row r="121" spans="1:39" x14ac:dyDescent="0.25">
      <c r="A121" t="s">
        <v>472</v>
      </c>
      <c r="B121" t="s">
        <v>473</v>
      </c>
      <c r="C121">
        <v>5</v>
      </c>
      <c r="D121" t="s">
        <v>405</v>
      </c>
      <c r="E121" t="s">
        <v>405</v>
      </c>
      <c r="F121">
        <v>10003614</v>
      </c>
      <c r="G121" t="s">
        <v>82</v>
      </c>
      <c r="H121" t="s">
        <v>482</v>
      </c>
      <c r="I121" t="s">
        <v>476</v>
      </c>
      <c r="J121" t="s">
        <v>385</v>
      </c>
      <c r="K121" t="s">
        <v>499</v>
      </c>
      <c r="L121" t="s">
        <v>43</v>
      </c>
      <c r="M121" t="s">
        <v>405</v>
      </c>
      <c r="N121" t="s">
        <v>405</v>
      </c>
      <c r="O121" t="s">
        <v>486</v>
      </c>
      <c r="P121" t="s">
        <v>44</v>
      </c>
      <c r="Q121">
        <v>110</v>
      </c>
      <c r="R121">
        <v>110</v>
      </c>
      <c r="S121">
        <v>110</v>
      </c>
      <c r="T121">
        <v>6.2</v>
      </c>
      <c r="U121">
        <v>4.4000000000000004</v>
      </c>
      <c r="V121">
        <v>71.599999999999994</v>
      </c>
      <c r="W121">
        <v>87.6</v>
      </c>
      <c r="X121">
        <v>89.3</v>
      </c>
      <c r="Y121">
        <v>17.8</v>
      </c>
      <c r="Z121">
        <v>1.8</v>
      </c>
      <c r="AA121">
        <v>80</v>
      </c>
      <c r="AB121">
        <v>4700</v>
      </c>
      <c r="AC121">
        <v>20400</v>
      </c>
      <c r="AD121">
        <v>25200</v>
      </c>
      <c r="AE121">
        <v>30700</v>
      </c>
      <c r="AF121">
        <v>77400</v>
      </c>
      <c r="AG121" t="s">
        <v>479</v>
      </c>
      <c r="AH121" t="s">
        <v>479</v>
      </c>
      <c r="AI121" t="s">
        <v>479</v>
      </c>
      <c r="AJ121" t="s">
        <v>479</v>
      </c>
      <c r="AK121" t="s">
        <v>479</v>
      </c>
      <c r="AL121" t="s">
        <v>481</v>
      </c>
      <c r="AM121" t="s">
        <v>481</v>
      </c>
    </row>
    <row r="122" spans="1:39" x14ac:dyDescent="0.25">
      <c r="A122" t="s">
        <v>472</v>
      </c>
      <c r="B122" t="s">
        <v>473</v>
      </c>
      <c r="C122">
        <v>5</v>
      </c>
      <c r="D122" t="s">
        <v>405</v>
      </c>
      <c r="E122" t="s">
        <v>405</v>
      </c>
      <c r="F122">
        <v>10003614</v>
      </c>
      <c r="G122" t="s">
        <v>82</v>
      </c>
      <c r="H122" t="s">
        <v>482</v>
      </c>
      <c r="I122" t="s">
        <v>476</v>
      </c>
      <c r="J122" t="s">
        <v>385</v>
      </c>
      <c r="K122" t="s">
        <v>499</v>
      </c>
      <c r="L122" t="s">
        <v>43</v>
      </c>
      <c r="M122" t="s">
        <v>405</v>
      </c>
      <c r="N122" t="s">
        <v>405</v>
      </c>
      <c r="O122" t="s">
        <v>488</v>
      </c>
      <c r="P122" t="s">
        <v>34</v>
      </c>
      <c r="Q122">
        <v>60</v>
      </c>
      <c r="R122">
        <v>60</v>
      </c>
      <c r="S122">
        <v>60</v>
      </c>
      <c r="T122">
        <v>3.4</v>
      </c>
      <c r="U122">
        <v>12</v>
      </c>
      <c r="V122">
        <v>70.099999999999994</v>
      </c>
      <c r="W122">
        <v>82.9</v>
      </c>
      <c r="X122">
        <v>84.6</v>
      </c>
      <c r="Y122">
        <v>14.5</v>
      </c>
      <c r="Z122">
        <v>1.7</v>
      </c>
      <c r="AA122">
        <v>40</v>
      </c>
      <c r="AB122">
        <v>4700</v>
      </c>
      <c r="AC122">
        <v>25600</v>
      </c>
      <c r="AD122">
        <v>29600</v>
      </c>
      <c r="AE122">
        <v>38300</v>
      </c>
      <c r="AF122">
        <v>65700</v>
      </c>
      <c r="AG122" t="s">
        <v>479</v>
      </c>
      <c r="AH122" t="s">
        <v>479</v>
      </c>
      <c r="AI122" t="s">
        <v>479</v>
      </c>
      <c r="AJ122" t="s">
        <v>479</v>
      </c>
      <c r="AK122" t="s">
        <v>479</v>
      </c>
      <c r="AL122" t="s">
        <v>481</v>
      </c>
      <c r="AM122" t="s">
        <v>481</v>
      </c>
    </row>
    <row r="123" spans="1:39" x14ac:dyDescent="0.25">
      <c r="A123" t="s">
        <v>472</v>
      </c>
      <c r="B123" t="s">
        <v>473</v>
      </c>
      <c r="C123">
        <v>5</v>
      </c>
      <c r="D123" t="s">
        <v>405</v>
      </c>
      <c r="E123" t="s">
        <v>405</v>
      </c>
      <c r="F123">
        <v>10003614</v>
      </c>
      <c r="G123" t="s">
        <v>82</v>
      </c>
      <c r="H123" t="s">
        <v>482</v>
      </c>
      <c r="I123" t="s">
        <v>476</v>
      </c>
      <c r="J123" t="s">
        <v>385</v>
      </c>
      <c r="K123" t="s">
        <v>499</v>
      </c>
      <c r="L123" t="s">
        <v>43</v>
      </c>
      <c r="M123" t="s">
        <v>405</v>
      </c>
      <c r="N123" t="s">
        <v>405</v>
      </c>
      <c r="O123" t="s">
        <v>489</v>
      </c>
      <c r="P123" t="s">
        <v>50</v>
      </c>
      <c r="Q123">
        <v>20</v>
      </c>
      <c r="R123">
        <v>20</v>
      </c>
      <c r="S123">
        <v>20</v>
      </c>
      <c r="T123" t="s">
        <v>487</v>
      </c>
      <c r="U123">
        <v>11.1</v>
      </c>
      <c r="V123">
        <v>88.9</v>
      </c>
      <c r="W123">
        <v>88.9</v>
      </c>
      <c r="X123">
        <v>88.9</v>
      </c>
      <c r="Y123" t="s">
        <v>487</v>
      </c>
      <c r="Z123" t="s">
        <v>487</v>
      </c>
      <c r="AA123">
        <v>15</v>
      </c>
      <c r="AB123">
        <v>14600</v>
      </c>
      <c r="AC123">
        <v>22700</v>
      </c>
      <c r="AD123">
        <v>30200</v>
      </c>
      <c r="AE123">
        <v>33300</v>
      </c>
      <c r="AF123">
        <v>50000</v>
      </c>
      <c r="AG123" t="s">
        <v>479</v>
      </c>
      <c r="AH123" t="s">
        <v>479</v>
      </c>
      <c r="AI123" t="s">
        <v>479</v>
      </c>
      <c r="AJ123" t="s">
        <v>479</v>
      </c>
      <c r="AK123" t="s">
        <v>479</v>
      </c>
      <c r="AL123" t="s">
        <v>481</v>
      </c>
      <c r="AM123" t="s">
        <v>481</v>
      </c>
    </row>
    <row r="124" spans="1:39" x14ac:dyDescent="0.25">
      <c r="A124" t="s">
        <v>472</v>
      </c>
      <c r="B124" t="s">
        <v>473</v>
      </c>
      <c r="C124">
        <v>5</v>
      </c>
      <c r="D124" t="s">
        <v>405</v>
      </c>
      <c r="E124" t="s">
        <v>405</v>
      </c>
      <c r="F124">
        <v>10003645</v>
      </c>
      <c r="G124" t="s">
        <v>51</v>
      </c>
      <c r="H124" t="s">
        <v>482</v>
      </c>
      <c r="I124" t="s">
        <v>476</v>
      </c>
      <c r="J124" t="s">
        <v>385</v>
      </c>
      <c r="K124" t="s">
        <v>495</v>
      </c>
      <c r="L124" t="s">
        <v>41</v>
      </c>
      <c r="M124" t="s">
        <v>405</v>
      </c>
      <c r="N124" t="s">
        <v>405</v>
      </c>
      <c r="O124" t="s">
        <v>485</v>
      </c>
      <c r="P124" t="s">
        <v>47</v>
      </c>
      <c r="Q124">
        <v>35</v>
      </c>
      <c r="R124">
        <v>30</v>
      </c>
      <c r="S124">
        <v>30</v>
      </c>
      <c r="T124">
        <v>6.5</v>
      </c>
      <c r="U124">
        <v>4.8</v>
      </c>
      <c r="V124">
        <v>61.3</v>
      </c>
      <c r="W124">
        <v>85.5</v>
      </c>
      <c r="X124">
        <v>88.7</v>
      </c>
      <c r="Y124">
        <v>27.4</v>
      </c>
      <c r="Z124">
        <v>3.2</v>
      </c>
      <c r="AA124">
        <v>20</v>
      </c>
      <c r="AB124">
        <v>15000</v>
      </c>
      <c r="AC124">
        <v>28500</v>
      </c>
      <c r="AD124">
        <v>34300</v>
      </c>
      <c r="AE124">
        <v>36800</v>
      </c>
      <c r="AF124">
        <v>128500</v>
      </c>
      <c r="AG124" t="s">
        <v>479</v>
      </c>
      <c r="AH124" t="s">
        <v>479</v>
      </c>
      <c r="AI124" t="s">
        <v>479</v>
      </c>
      <c r="AJ124" t="s">
        <v>479</v>
      </c>
      <c r="AK124" t="s">
        <v>479</v>
      </c>
      <c r="AL124" t="s">
        <v>481</v>
      </c>
      <c r="AM124" t="s">
        <v>481</v>
      </c>
    </row>
    <row r="125" spans="1:39" x14ac:dyDescent="0.25">
      <c r="A125" t="s">
        <v>472</v>
      </c>
      <c r="B125" t="s">
        <v>473</v>
      </c>
      <c r="C125">
        <v>5</v>
      </c>
      <c r="D125" t="s">
        <v>405</v>
      </c>
      <c r="E125" t="s">
        <v>405</v>
      </c>
      <c r="F125">
        <v>10003645</v>
      </c>
      <c r="G125" t="s">
        <v>51</v>
      </c>
      <c r="H125" t="s">
        <v>482</v>
      </c>
      <c r="I125" t="s">
        <v>476</v>
      </c>
      <c r="J125" t="s">
        <v>385</v>
      </c>
      <c r="K125" t="s">
        <v>495</v>
      </c>
      <c r="L125" t="s">
        <v>41</v>
      </c>
      <c r="M125" t="s">
        <v>405</v>
      </c>
      <c r="N125" t="s">
        <v>405</v>
      </c>
      <c r="O125" t="s">
        <v>486</v>
      </c>
      <c r="P125" t="s">
        <v>44</v>
      </c>
      <c r="Q125">
        <v>30</v>
      </c>
      <c r="R125">
        <v>25</v>
      </c>
      <c r="S125">
        <v>25</v>
      </c>
      <c r="T125">
        <v>4.2</v>
      </c>
      <c r="U125" t="s">
        <v>487</v>
      </c>
      <c r="V125">
        <v>75</v>
      </c>
      <c r="W125">
        <v>95.8</v>
      </c>
      <c r="X125">
        <v>95.8</v>
      </c>
      <c r="Y125">
        <v>20.8</v>
      </c>
      <c r="Z125" t="s">
        <v>487</v>
      </c>
      <c r="AA125">
        <v>20</v>
      </c>
      <c r="AB125">
        <v>10200</v>
      </c>
      <c r="AC125">
        <v>38300</v>
      </c>
      <c r="AD125">
        <v>46500</v>
      </c>
      <c r="AE125">
        <v>51800</v>
      </c>
      <c r="AF125">
        <v>82900</v>
      </c>
      <c r="AG125" t="s">
        <v>479</v>
      </c>
      <c r="AH125" t="s">
        <v>479</v>
      </c>
      <c r="AI125" t="s">
        <v>479</v>
      </c>
      <c r="AJ125" t="s">
        <v>479</v>
      </c>
      <c r="AK125" t="s">
        <v>479</v>
      </c>
      <c r="AL125" t="s">
        <v>481</v>
      </c>
      <c r="AM125" t="s">
        <v>481</v>
      </c>
    </row>
    <row r="126" spans="1:39" x14ac:dyDescent="0.25">
      <c r="A126" t="s">
        <v>472</v>
      </c>
      <c r="B126" t="s">
        <v>473</v>
      </c>
      <c r="C126">
        <v>5</v>
      </c>
      <c r="D126" t="s">
        <v>405</v>
      </c>
      <c r="E126" t="s">
        <v>405</v>
      </c>
      <c r="F126">
        <v>10003645</v>
      </c>
      <c r="G126" t="s">
        <v>51</v>
      </c>
      <c r="H126" t="s">
        <v>482</v>
      </c>
      <c r="I126" t="s">
        <v>476</v>
      </c>
      <c r="J126" t="s">
        <v>385</v>
      </c>
      <c r="K126" t="s">
        <v>495</v>
      </c>
      <c r="L126" t="s">
        <v>41</v>
      </c>
      <c r="M126" t="s">
        <v>405</v>
      </c>
      <c r="N126" t="s">
        <v>405</v>
      </c>
      <c r="O126" t="s">
        <v>478</v>
      </c>
      <c r="P126" t="s">
        <v>3</v>
      </c>
      <c r="Q126">
        <v>95</v>
      </c>
      <c r="R126">
        <v>95</v>
      </c>
      <c r="S126">
        <v>95</v>
      </c>
      <c r="T126">
        <v>10.7</v>
      </c>
      <c r="U126">
        <v>8.6</v>
      </c>
      <c r="V126">
        <v>79.599999999999994</v>
      </c>
      <c r="W126">
        <v>80.7</v>
      </c>
      <c r="X126">
        <v>80.7</v>
      </c>
      <c r="Y126">
        <v>1.1000000000000001</v>
      </c>
      <c r="Z126" t="s">
        <v>487</v>
      </c>
      <c r="AA126">
        <v>75</v>
      </c>
      <c r="AB126">
        <v>6000</v>
      </c>
      <c r="AC126">
        <v>47800</v>
      </c>
      <c r="AD126">
        <v>70100</v>
      </c>
      <c r="AE126">
        <v>85800</v>
      </c>
      <c r="AF126">
        <v>218300</v>
      </c>
      <c r="AG126" t="s">
        <v>479</v>
      </c>
      <c r="AH126" t="s">
        <v>479</v>
      </c>
      <c r="AI126" t="s">
        <v>479</v>
      </c>
      <c r="AJ126" t="s">
        <v>479</v>
      </c>
      <c r="AK126" t="s">
        <v>479</v>
      </c>
      <c r="AL126" t="s">
        <v>481</v>
      </c>
      <c r="AM126" t="s">
        <v>481</v>
      </c>
    </row>
    <row r="127" spans="1:39" x14ac:dyDescent="0.25">
      <c r="A127" t="s">
        <v>472</v>
      </c>
      <c r="B127" t="s">
        <v>473</v>
      </c>
      <c r="C127">
        <v>5</v>
      </c>
      <c r="D127" t="s">
        <v>405</v>
      </c>
      <c r="E127" t="s">
        <v>405</v>
      </c>
      <c r="F127">
        <v>10003645</v>
      </c>
      <c r="G127" t="s">
        <v>51</v>
      </c>
      <c r="H127" t="s">
        <v>482</v>
      </c>
      <c r="I127" t="s">
        <v>476</v>
      </c>
      <c r="J127" t="s">
        <v>385</v>
      </c>
      <c r="K127" t="s">
        <v>495</v>
      </c>
      <c r="L127" t="s">
        <v>41</v>
      </c>
      <c r="M127" t="s">
        <v>405</v>
      </c>
      <c r="N127" t="s">
        <v>405</v>
      </c>
      <c r="O127" t="s">
        <v>488</v>
      </c>
      <c r="P127" t="s">
        <v>34</v>
      </c>
      <c r="Q127">
        <v>95</v>
      </c>
      <c r="R127">
        <v>90</v>
      </c>
      <c r="S127">
        <v>90</v>
      </c>
      <c r="T127">
        <v>6.6</v>
      </c>
      <c r="U127">
        <v>6.6</v>
      </c>
      <c r="V127">
        <v>78</v>
      </c>
      <c r="W127">
        <v>85.7</v>
      </c>
      <c r="X127">
        <v>86.8</v>
      </c>
      <c r="Y127">
        <v>8.8000000000000007</v>
      </c>
      <c r="Z127">
        <v>1.1000000000000001</v>
      </c>
      <c r="AA127">
        <v>70</v>
      </c>
      <c r="AB127">
        <v>9100</v>
      </c>
      <c r="AC127">
        <v>37200</v>
      </c>
      <c r="AD127">
        <v>71200</v>
      </c>
      <c r="AE127">
        <v>117500</v>
      </c>
      <c r="AF127">
        <v>270500</v>
      </c>
      <c r="AG127" t="s">
        <v>479</v>
      </c>
      <c r="AH127" t="s">
        <v>479</v>
      </c>
      <c r="AI127" t="s">
        <v>479</v>
      </c>
      <c r="AJ127" t="s">
        <v>479</v>
      </c>
      <c r="AK127" t="s">
        <v>479</v>
      </c>
      <c r="AL127" t="s">
        <v>481</v>
      </c>
      <c r="AM127" t="s">
        <v>481</v>
      </c>
    </row>
    <row r="128" spans="1:39" x14ac:dyDescent="0.25">
      <c r="A128" t="s">
        <v>472</v>
      </c>
      <c r="B128" t="s">
        <v>473</v>
      </c>
      <c r="C128">
        <v>5</v>
      </c>
      <c r="D128" t="s">
        <v>405</v>
      </c>
      <c r="E128" t="s">
        <v>405</v>
      </c>
      <c r="F128">
        <v>10003674</v>
      </c>
      <c r="G128" t="s">
        <v>542</v>
      </c>
      <c r="H128" t="s">
        <v>475</v>
      </c>
      <c r="I128" t="s">
        <v>476</v>
      </c>
      <c r="J128" t="s">
        <v>385</v>
      </c>
      <c r="K128" t="s">
        <v>495</v>
      </c>
      <c r="L128" t="s">
        <v>41</v>
      </c>
      <c r="M128" t="s">
        <v>405</v>
      </c>
      <c r="N128" t="s">
        <v>405</v>
      </c>
      <c r="O128" t="s">
        <v>489</v>
      </c>
      <c r="P128" t="s">
        <v>50</v>
      </c>
      <c r="Q128">
        <v>15</v>
      </c>
      <c r="R128">
        <v>15</v>
      </c>
      <c r="S128">
        <v>15</v>
      </c>
      <c r="T128">
        <v>13.3</v>
      </c>
      <c r="U128">
        <v>13.3</v>
      </c>
      <c r="V128">
        <v>73.3</v>
      </c>
      <c r="W128">
        <v>73.3</v>
      </c>
      <c r="X128">
        <v>73.3</v>
      </c>
      <c r="Y128" t="s">
        <v>487</v>
      </c>
      <c r="Z128" t="s">
        <v>487</v>
      </c>
      <c r="AA128">
        <v>10</v>
      </c>
      <c r="AB128" t="s">
        <v>479</v>
      </c>
      <c r="AC128" t="s">
        <v>479</v>
      </c>
      <c r="AD128" t="s">
        <v>479</v>
      </c>
      <c r="AE128" t="s">
        <v>479</v>
      </c>
      <c r="AF128" t="s">
        <v>479</v>
      </c>
      <c r="AG128" t="s">
        <v>479</v>
      </c>
      <c r="AH128" t="s">
        <v>479</v>
      </c>
      <c r="AI128" t="s">
        <v>479</v>
      </c>
      <c r="AJ128" t="s">
        <v>479</v>
      </c>
      <c r="AK128" t="s">
        <v>479</v>
      </c>
      <c r="AL128" t="s">
        <v>481</v>
      </c>
      <c r="AM128" t="s">
        <v>481</v>
      </c>
    </row>
    <row r="129" spans="1:39" x14ac:dyDescent="0.25">
      <c r="A129" t="s">
        <v>472</v>
      </c>
      <c r="B129" t="s">
        <v>473</v>
      </c>
      <c r="C129">
        <v>5</v>
      </c>
      <c r="D129" t="s">
        <v>405</v>
      </c>
      <c r="E129" t="s">
        <v>405</v>
      </c>
      <c r="F129">
        <v>10003676</v>
      </c>
      <c r="G129" t="s">
        <v>543</v>
      </c>
      <c r="H129" t="s">
        <v>475</v>
      </c>
      <c r="I129" t="s">
        <v>476</v>
      </c>
      <c r="J129" t="s">
        <v>385</v>
      </c>
      <c r="K129" t="s">
        <v>491</v>
      </c>
      <c r="L129" t="s">
        <v>61</v>
      </c>
      <c r="M129" t="s">
        <v>405</v>
      </c>
      <c r="N129" t="s">
        <v>405</v>
      </c>
      <c r="O129" t="s">
        <v>485</v>
      </c>
      <c r="P129" t="s">
        <v>47</v>
      </c>
      <c r="Q129">
        <v>5</v>
      </c>
      <c r="R129">
        <v>5</v>
      </c>
      <c r="S129">
        <v>5</v>
      </c>
      <c r="T129" t="s">
        <v>479</v>
      </c>
      <c r="U129" t="s">
        <v>479</v>
      </c>
      <c r="V129" t="s">
        <v>479</v>
      </c>
      <c r="W129" t="s">
        <v>479</v>
      </c>
      <c r="X129" t="s">
        <v>479</v>
      </c>
      <c r="Y129" t="s">
        <v>479</v>
      </c>
      <c r="Z129" t="s">
        <v>479</v>
      </c>
      <c r="AA129">
        <v>5</v>
      </c>
      <c r="AB129" t="s">
        <v>479</v>
      </c>
      <c r="AC129" t="s">
        <v>479</v>
      </c>
      <c r="AD129" t="s">
        <v>479</v>
      </c>
      <c r="AE129" t="s">
        <v>479</v>
      </c>
      <c r="AF129" t="s">
        <v>479</v>
      </c>
      <c r="AG129" t="s">
        <v>479</v>
      </c>
      <c r="AH129" t="s">
        <v>479</v>
      </c>
      <c r="AI129" t="s">
        <v>479</v>
      </c>
      <c r="AJ129" t="s">
        <v>479</v>
      </c>
      <c r="AK129" t="s">
        <v>479</v>
      </c>
      <c r="AL129" t="s">
        <v>481</v>
      </c>
      <c r="AM129" t="s">
        <v>481</v>
      </c>
    </row>
    <row r="130" spans="1:39" x14ac:dyDescent="0.25">
      <c r="A130" t="s">
        <v>472</v>
      </c>
      <c r="B130" t="s">
        <v>473</v>
      </c>
      <c r="C130">
        <v>5</v>
      </c>
      <c r="D130" t="s">
        <v>405</v>
      </c>
      <c r="E130" t="s">
        <v>405</v>
      </c>
      <c r="F130">
        <v>10003678</v>
      </c>
      <c r="G130" t="s">
        <v>111</v>
      </c>
      <c r="H130" t="s">
        <v>482</v>
      </c>
      <c r="I130" t="s">
        <v>476</v>
      </c>
      <c r="J130" t="s">
        <v>385</v>
      </c>
      <c r="K130" t="s">
        <v>495</v>
      </c>
      <c r="L130" t="s">
        <v>41</v>
      </c>
      <c r="M130" t="s">
        <v>405</v>
      </c>
      <c r="N130" t="s">
        <v>405</v>
      </c>
      <c r="O130" t="s">
        <v>485</v>
      </c>
      <c r="P130" t="s">
        <v>47</v>
      </c>
      <c r="Q130">
        <v>205</v>
      </c>
      <c r="R130">
        <v>195</v>
      </c>
      <c r="S130">
        <v>195</v>
      </c>
      <c r="T130">
        <v>4.4000000000000004</v>
      </c>
      <c r="U130">
        <v>13.1</v>
      </c>
      <c r="V130">
        <v>67.599999999999994</v>
      </c>
      <c r="W130">
        <v>78.400000000000006</v>
      </c>
      <c r="X130">
        <v>82.5</v>
      </c>
      <c r="Y130">
        <v>14.9</v>
      </c>
      <c r="Z130">
        <v>4.0999999999999996</v>
      </c>
      <c r="AA130">
        <v>125</v>
      </c>
      <c r="AB130">
        <v>6900</v>
      </c>
      <c r="AC130">
        <v>25600</v>
      </c>
      <c r="AD130">
        <v>30300</v>
      </c>
      <c r="AE130">
        <v>36500</v>
      </c>
      <c r="AF130">
        <v>68600</v>
      </c>
      <c r="AG130" t="s">
        <v>479</v>
      </c>
      <c r="AH130" t="s">
        <v>479</v>
      </c>
      <c r="AI130" t="s">
        <v>479</v>
      </c>
      <c r="AJ130" t="s">
        <v>479</v>
      </c>
      <c r="AK130" t="s">
        <v>479</v>
      </c>
      <c r="AL130" t="s">
        <v>481</v>
      </c>
      <c r="AM130" t="s">
        <v>481</v>
      </c>
    </row>
    <row r="131" spans="1:39" x14ac:dyDescent="0.25">
      <c r="A131" t="s">
        <v>472</v>
      </c>
      <c r="B131" t="s">
        <v>473</v>
      </c>
      <c r="C131">
        <v>5</v>
      </c>
      <c r="D131" t="s">
        <v>405</v>
      </c>
      <c r="E131" t="s">
        <v>405</v>
      </c>
      <c r="F131">
        <v>10003678</v>
      </c>
      <c r="G131" t="s">
        <v>111</v>
      </c>
      <c r="H131" t="s">
        <v>482</v>
      </c>
      <c r="I131" t="s">
        <v>476</v>
      </c>
      <c r="J131" t="s">
        <v>385</v>
      </c>
      <c r="K131" t="s">
        <v>495</v>
      </c>
      <c r="L131" t="s">
        <v>41</v>
      </c>
      <c r="M131" t="s">
        <v>405</v>
      </c>
      <c r="N131" t="s">
        <v>405</v>
      </c>
      <c r="O131" t="s">
        <v>486</v>
      </c>
      <c r="P131" t="s">
        <v>44</v>
      </c>
      <c r="Q131">
        <v>125</v>
      </c>
      <c r="R131">
        <v>120</v>
      </c>
      <c r="S131">
        <v>120</v>
      </c>
      <c r="T131">
        <v>3</v>
      </c>
      <c r="U131">
        <v>10.3</v>
      </c>
      <c r="V131">
        <v>62.2</v>
      </c>
      <c r="W131">
        <v>82.8</v>
      </c>
      <c r="X131">
        <v>86.6</v>
      </c>
      <c r="Y131">
        <v>24.4</v>
      </c>
      <c r="Z131">
        <v>3.9</v>
      </c>
      <c r="AA131">
        <v>70</v>
      </c>
      <c r="AB131">
        <v>3300</v>
      </c>
      <c r="AC131">
        <v>22400</v>
      </c>
      <c r="AD131">
        <v>27400</v>
      </c>
      <c r="AE131">
        <v>32500</v>
      </c>
      <c r="AF131">
        <v>85400</v>
      </c>
      <c r="AG131" t="s">
        <v>479</v>
      </c>
      <c r="AH131" t="s">
        <v>479</v>
      </c>
      <c r="AI131" t="s">
        <v>479</v>
      </c>
      <c r="AJ131" t="s">
        <v>479</v>
      </c>
      <c r="AK131" t="s">
        <v>479</v>
      </c>
      <c r="AL131" t="s">
        <v>481</v>
      </c>
      <c r="AM131" t="s">
        <v>481</v>
      </c>
    </row>
    <row r="132" spans="1:39" x14ac:dyDescent="0.25">
      <c r="A132" t="s">
        <v>472</v>
      </c>
      <c r="B132" t="s">
        <v>473</v>
      </c>
      <c r="C132">
        <v>5</v>
      </c>
      <c r="D132" t="s">
        <v>405</v>
      </c>
      <c r="E132" t="s">
        <v>405</v>
      </c>
      <c r="F132">
        <v>10003678</v>
      </c>
      <c r="G132" t="s">
        <v>111</v>
      </c>
      <c r="H132" t="s">
        <v>482</v>
      </c>
      <c r="I132" t="s">
        <v>476</v>
      </c>
      <c r="J132" t="s">
        <v>385</v>
      </c>
      <c r="K132" t="s">
        <v>495</v>
      </c>
      <c r="L132" t="s">
        <v>41</v>
      </c>
      <c r="M132" t="s">
        <v>405</v>
      </c>
      <c r="N132" t="s">
        <v>405</v>
      </c>
      <c r="O132" t="s">
        <v>478</v>
      </c>
      <c r="P132" t="s">
        <v>3</v>
      </c>
      <c r="Q132">
        <v>200</v>
      </c>
      <c r="R132">
        <v>195</v>
      </c>
      <c r="S132">
        <v>195</v>
      </c>
      <c r="T132">
        <v>5.5</v>
      </c>
      <c r="U132">
        <v>10.6</v>
      </c>
      <c r="V132">
        <v>80.3</v>
      </c>
      <c r="W132">
        <v>82.1</v>
      </c>
      <c r="X132">
        <v>83.9</v>
      </c>
      <c r="Y132">
        <v>3.6</v>
      </c>
      <c r="Z132">
        <v>1.8</v>
      </c>
      <c r="AA132">
        <v>155</v>
      </c>
      <c r="AB132">
        <v>2900</v>
      </c>
      <c r="AC132">
        <v>25600</v>
      </c>
      <c r="AD132">
        <v>36900</v>
      </c>
      <c r="AE132">
        <v>50400</v>
      </c>
      <c r="AF132">
        <v>123700</v>
      </c>
      <c r="AG132" t="s">
        <v>479</v>
      </c>
      <c r="AH132" t="s">
        <v>479</v>
      </c>
      <c r="AI132" t="s">
        <v>479</v>
      </c>
      <c r="AJ132" t="s">
        <v>479</v>
      </c>
      <c r="AK132" t="s">
        <v>479</v>
      </c>
      <c r="AL132" t="s">
        <v>481</v>
      </c>
      <c r="AM132" t="s">
        <v>481</v>
      </c>
    </row>
    <row r="133" spans="1:39" x14ac:dyDescent="0.25">
      <c r="A133" t="s">
        <v>472</v>
      </c>
      <c r="B133" t="s">
        <v>473</v>
      </c>
      <c r="C133">
        <v>5</v>
      </c>
      <c r="D133" t="s">
        <v>405</v>
      </c>
      <c r="E133" t="s">
        <v>405</v>
      </c>
      <c r="F133">
        <v>10003678</v>
      </c>
      <c r="G133" t="s">
        <v>111</v>
      </c>
      <c r="H133" t="s">
        <v>482</v>
      </c>
      <c r="I133" t="s">
        <v>476</v>
      </c>
      <c r="J133" t="s">
        <v>385</v>
      </c>
      <c r="K133" t="s">
        <v>495</v>
      </c>
      <c r="L133" t="s">
        <v>41</v>
      </c>
      <c r="M133" t="s">
        <v>405</v>
      </c>
      <c r="N133" t="s">
        <v>405</v>
      </c>
      <c r="O133" t="s">
        <v>488</v>
      </c>
      <c r="P133" t="s">
        <v>34</v>
      </c>
      <c r="Q133">
        <v>95</v>
      </c>
      <c r="R133">
        <v>95</v>
      </c>
      <c r="S133">
        <v>95</v>
      </c>
      <c r="T133">
        <v>4.5</v>
      </c>
      <c r="U133">
        <v>10.7</v>
      </c>
      <c r="V133">
        <v>73</v>
      </c>
      <c r="W133">
        <v>81</v>
      </c>
      <c r="X133">
        <v>84.8</v>
      </c>
      <c r="Y133">
        <v>11.8</v>
      </c>
      <c r="Z133">
        <v>3.8</v>
      </c>
      <c r="AA133">
        <v>70</v>
      </c>
      <c r="AB133">
        <v>400</v>
      </c>
      <c r="AC133">
        <v>19000</v>
      </c>
      <c r="AD133">
        <v>28500</v>
      </c>
      <c r="AE133">
        <v>43100</v>
      </c>
      <c r="AF133">
        <v>88000</v>
      </c>
      <c r="AG133" t="s">
        <v>479</v>
      </c>
      <c r="AH133" t="s">
        <v>479</v>
      </c>
      <c r="AI133" t="s">
        <v>479</v>
      </c>
      <c r="AJ133" t="s">
        <v>479</v>
      </c>
      <c r="AK133" t="s">
        <v>479</v>
      </c>
      <c r="AL133" t="s">
        <v>481</v>
      </c>
      <c r="AM133" t="s">
        <v>481</v>
      </c>
    </row>
    <row r="134" spans="1:39" x14ac:dyDescent="0.25">
      <c r="A134" t="s">
        <v>472</v>
      </c>
      <c r="B134" t="s">
        <v>473</v>
      </c>
      <c r="C134">
        <v>5</v>
      </c>
      <c r="D134" t="s">
        <v>405</v>
      </c>
      <c r="E134" t="s">
        <v>405</v>
      </c>
      <c r="F134">
        <v>10003678</v>
      </c>
      <c r="G134" t="s">
        <v>111</v>
      </c>
      <c r="H134" t="s">
        <v>482</v>
      </c>
      <c r="I134" t="s">
        <v>476</v>
      </c>
      <c r="J134" t="s">
        <v>385</v>
      </c>
      <c r="K134" t="s">
        <v>495</v>
      </c>
      <c r="L134" t="s">
        <v>41</v>
      </c>
      <c r="M134" t="s">
        <v>405</v>
      </c>
      <c r="N134" t="s">
        <v>405</v>
      </c>
      <c r="O134" t="s">
        <v>489</v>
      </c>
      <c r="P134" t="s">
        <v>50</v>
      </c>
      <c r="Q134">
        <v>335</v>
      </c>
      <c r="R134">
        <v>320</v>
      </c>
      <c r="S134">
        <v>315</v>
      </c>
      <c r="T134">
        <v>5.5</v>
      </c>
      <c r="U134">
        <v>7.7</v>
      </c>
      <c r="V134">
        <v>79.599999999999994</v>
      </c>
      <c r="W134">
        <v>85.1</v>
      </c>
      <c r="X134">
        <v>86.8</v>
      </c>
      <c r="Y134">
        <v>7.2</v>
      </c>
      <c r="Z134">
        <v>1.7</v>
      </c>
      <c r="AA134">
        <v>230</v>
      </c>
      <c r="AB134">
        <v>2100</v>
      </c>
      <c r="AC134">
        <v>23400</v>
      </c>
      <c r="AD134">
        <v>29700</v>
      </c>
      <c r="AE134">
        <v>36100</v>
      </c>
      <c r="AF134">
        <v>74500</v>
      </c>
      <c r="AG134" t="s">
        <v>479</v>
      </c>
      <c r="AH134" t="s">
        <v>479</v>
      </c>
      <c r="AI134" t="s">
        <v>479</v>
      </c>
      <c r="AJ134" t="s">
        <v>479</v>
      </c>
      <c r="AK134" t="s">
        <v>479</v>
      </c>
      <c r="AL134" t="s">
        <v>481</v>
      </c>
      <c r="AM134" t="s">
        <v>481</v>
      </c>
    </row>
    <row r="135" spans="1:39" x14ac:dyDescent="0.25">
      <c r="A135" t="s">
        <v>472</v>
      </c>
      <c r="B135" t="s">
        <v>473</v>
      </c>
      <c r="C135">
        <v>5</v>
      </c>
      <c r="D135" t="s">
        <v>405</v>
      </c>
      <c r="E135" t="s">
        <v>405</v>
      </c>
      <c r="F135">
        <v>10003854</v>
      </c>
      <c r="G135" t="s">
        <v>544</v>
      </c>
      <c r="H135" t="s">
        <v>482</v>
      </c>
      <c r="I135" t="s">
        <v>476</v>
      </c>
      <c r="J135" t="s">
        <v>385</v>
      </c>
      <c r="K135" t="s">
        <v>493</v>
      </c>
      <c r="L135" t="s">
        <v>55</v>
      </c>
      <c r="M135" t="s">
        <v>405</v>
      </c>
      <c r="N135" t="s">
        <v>405</v>
      </c>
      <c r="O135" t="s">
        <v>489</v>
      </c>
      <c r="P135" t="s">
        <v>50</v>
      </c>
      <c r="Q135">
        <v>330</v>
      </c>
      <c r="R135">
        <v>320</v>
      </c>
      <c r="S135">
        <v>315</v>
      </c>
      <c r="T135">
        <v>3.8</v>
      </c>
      <c r="U135">
        <v>5.7</v>
      </c>
      <c r="V135">
        <v>85.8</v>
      </c>
      <c r="W135">
        <v>89.9</v>
      </c>
      <c r="X135">
        <v>90.5</v>
      </c>
      <c r="Y135">
        <v>4.7</v>
      </c>
      <c r="Z135">
        <v>0.6</v>
      </c>
      <c r="AA135">
        <v>255</v>
      </c>
      <c r="AB135">
        <v>400</v>
      </c>
      <c r="AC135">
        <v>19600</v>
      </c>
      <c r="AD135">
        <v>25600</v>
      </c>
      <c r="AE135">
        <v>31000</v>
      </c>
      <c r="AF135">
        <v>65900</v>
      </c>
      <c r="AG135" t="s">
        <v>479</v>
      </c>
      <c r="AH135" t="s">
        <v>479</v>
      </c>
      <c r="AI135" t="s">
        <v>479</v>
      </c>
      <c r="AJ135" t="s">
        <v>479</v>
      </c>
      <c r="AK135" t="s">
        <v>479</v>
      </c>
      <c r="AL135" t="s">
        <v>481</v>
      </c>
      <c r="AM135" t="s">
        <v>481</v>
      </c>
    </row>
    <row r="136" spans="1:39" x14ac:dyDescent="0.25">
      <c r="A136" t="s">
        <v>472</v>
      </c>
      <c r="B136" t="s">
        <v>473</v>
      </c>
      <c r="C136">
        <v>5</v>
      </c>
      <c r="D136" t="s">
        <v>405</v>
      </c>
      <c r="E136" t="s">
        <v>405</v>
      </c>
      <c r="F136">
        <v>10003861</v>
      </c>
      <c r="G136" t="s">
        <v>88</v>
      </c>
      <c r="H136" t="s">
        <v>482</v>
      </c>
      <c r="I136" t="s">
        <v>476</v>
      </c>
      <c r="J136" t="s">
        <v>385</v>
      </c>
      <c r="K136" t="s">
        <v>493</v>
      </c>
      <c r="L136" t="s">
        <v>55</v>
      </c>
      <c r="M136" t="s">
        <v>405</v>
      </c>
      <c r="N136" t="s">
        <v>405</v>
      </c>
      <c r="O136" t="s">
        <v>485</v>
      </c>
      <c r="P136" t="s">
        <v>47</v>
      </c>
      <c r="Q136">
        <v>40</v>
      </c>
      <c r="R136">
        <v>35</v>
      </c>
      <c r="S136">
        <v>35</v>
      </c>
      <c r="T136" t="s">
        <v>487</v>
      </c>
      <c r="U136">
        <v>5.4</v>
      </c>
      <c r="V136">
        <v>70.3</v>
      </c>
      <c r="W136">
        <v>91.9</v>
      </c>
      <c r="X136">
        <v>94.6</v>
      </c>
      <c r="Y136">
        <v>24.3</v>
      </c>
      <c r="Z136">
        <v>2.7</v>
      </c>
      <c r="AA136">
        <v>25</v>
      </c>
      <c r="AB136">
        <v>1800</v>
      </c>
      <c r="AC136">
        <v>27400</v>
      </c>
      <c r="AD136">
        <v>32500</v>
      </c>
      <c r="AE136">
        <v>34700</v>
      </c>
      <c r="AF136">
        <v>50400</v>
      </c>
      <c r="AG136" t="s">
        <v>479</v>
      </c>
      <c r="AH136" t="s">
        <v>479</v>
      </c>
      <c r="AI136" t="s">
        <v>479</v>
      </c>
      <c r="AJ136" t="s">
        <v>479</v>
      </c>
      <c r="AK136" t="s">
        <v>479</v>
      </c>
      <c r="AL136" t="s">
        <v>481</v>
      </c>
      <c r="AM136" t="s">
        <v>481</v>
      </c>
    </row>
    <row r="137" spans="1:39" x14ac:dyDescent="0.25">
      <c r="A137" t="s">
        <v>472</v>
      </c>
      <c r="B137" t="s">
        <v>473</v>
      </c>
      <c r="C137">
        <v>5</v>
      </c>
      <c r="D137" t="s">
        <v>405</v>
      </c>
      <c r="E137" t="s">
        <v>405</v>
      </c>
      <c r="F137">
        <v>10003861</v>
      </c>
      <c r="G137" t="s">
        <v>88</v>
      </c>
      <c r="H137" t="s">
        <v>482</v>
      </c>
      <c r="I137" t="s">
        <v>476</v>
      </c>
      <c r="J137" t="s">
        <v>385</v>
      </c>
      <c r="K137" t="s">
        <v>493</v>
      </c>
      <c r="L137" t="s">
        <v>55</v>
      </c>
      <c r="M137" t="s">
        <v>405</v>
      </c>
      <c r="N137" t="s">
        <v>405</v>
      </c>
      <c r="O137" t="s">
        <v>486</v>
      </c>
      <c r="P137" t="s">
        <v>44</v>
      </c>
      <c r="Q137">
        <v>155</v>
      </c>
      <c r="R137">
        <v>155</v>
      </c>
      <c r="S137">
        <v>155</v>
      </c>
      <c r="T137">
        <v>6</v>
      </c>
      <c r="U137">
        <v>9.1</v>
      </c>
      <c r="V137">
        <v>66.599999999999994</v>
      </c>
      <c r="W137">
        <v>84.2</v>
      </c>
      <c r="X137">
        <v>84.8</v>
      </c>
      <c r="Y137">
        <v>18.3</v>
      </c>
      <c r="Z137">
        <v>0.7</v>
      </c>
      <c r="AA137">
        <v>100</v>
      </c>
      <c r="AB137">
        <v>400</v>
      </c>
      <c r="AC137">
        <v>22600</v>
      </c>
      <c r="AD137">
        <v>27000</v>
      </c>
      <c r="AE137">
        <v>33600</v>
      </c>
      <c r="AF137">
        <v>67500</v>
      </c>
      <c r="AG137" t="s">
        <v>479</v>
      </c>
      <c r="AH137" t="s">
        <v>479</v>
      </c>
      <c r="AI137" t="s">
        <v>479</v>
      </c>
      <c r="AJ137" t="s">
        <v>479</v>
      </c>
      <c r="AK137" t="s">
        <v>479</v>
      </c>
      <c r="AL137" t="s">
        <v>481</v>
      </c>
      <c r="AM137" t="s">
        <v>481</v>
      </c>
    </row>
    <row r="138" spans="1:39" x14ac:dyDescent="0.25">
      <c r="A138" t="s">
        <v>472</v>
      </c>
      <c r="B138" t="s">
        <v>473</v>
      </c>
      <c r="C138">
        <v>5</v>
      </c>
      <c r="D138" t="s">
        <v>405</v>
      </c>
      <c r="E138" t="s">
        <v>405</v>
      </c>
      <c r="F138">
        <v>10003861</v>
      </c>
      <c r="G138" t="s">
        <v>88</v>
      </c>
      <c r="H138" t="s">
        <v>482</v>
      </c>
      <c r="I138" t="s">
        <v>476</v>
      </c>
      <c r="J138" t="s">
        <v>385</v>
      </c>
      <c r="K138" t="s">
        <v>493</v>
      </c>
      <c r="L138" t="s">
        <v>55</v>
      </c>
      <c r="M138" t="s">
        <v>405</v>
      </c>
      <c r="N138" t="s">
        <v>405</v>
      </c>
      <c r="O138" t="s">
        <v>478</v>
      </c>
      <c r="P138" t="s">
        <v>3</v>
      </c>
      <c r="Q138">
        <v>165</v>
      </c>
      <c r="R138">
        <v>165</v>
      </c>
      <c r="S138">
        <v>165</v>
      </c>
      <c r="T138">
        <v>3.6</v>
      </c>
      <c r="U138">
        <v>6.7</v>
      </c>
      <c r="V138">
        <v>86.7</v>
      </c>
      <c r="W138">
        <v>89.1</v>
      </c>
      <c r="X138">
        <v>89.7</v>
      </c>
      <c r="Y138">
        <v>3</v>
      </c>
      <c r="Z138">
        <v>0.6</v>
      </c>
      <c r="AA138">
        <v>140</v>
      </c>
      <c r="AB138">
        <v>9500</v>
      </c>
      <c r="AC138">
        <v>26900</v>
      </c>
      <c r="AD138">
        <v>33200</v>
      </c>
      <c r="AE138">
        <v>46400</v>
      </c>
      <c r="AF138">
        <v>135400</v>
      </c>
      <c r="AG138" t="s">
        <v>479</v>
      </c>
      <c r="AH138" t="s">
        <v>479</v>
      </c>
      <c r="AI138" t="s">
        <v>479</v>
      </c>
      <c r="AJ138" t="s">
        <v>479</v>
      </c>
      <c r="AK138" t="s">
        <v>479</v>
      </c>
      <c r="AL138" t="s">
        <v>481</v>
      </c>
      <c r="AM138" t="s">
        <v>481</v>
      </c>
    </row>
    <row r="139" spans="1:39" x14ac:dyDescent="0.25">
      <c r="A139" t="s">
        <v>472</v>
      </c>
      <c r="B139" t="s">
        <v>473</v>
      </c>
      <c r="C139">
        <v>5</v>
      </c>
      <c r="D139" t="s">
        <v>405</v>
      </c>
      <c r="E139" t="s">
        <v>405</v>
      </c>
      <c r="F139">
        <v>10003861</v>
      </c>
      <c r="G139" t="s">
        <v>88</v>
      </c>
      <c r="H139" t="s">
        <v>482</v>
      </c>
      <c r="I139" t="s">
        <v>476</v>
      </c>
      <c r="J139" t="s">
        <v>385</v>
      </c>
      <c r="K139" t="s">
        <v>493</v>
      </c>
      <c r="L139" t="s">
        <v>55</v>
      </c>
      <c r="M139" t="s">
        <v>405</v>
      </c>
      <c r="N139" t="s">
        <v>405</v>
      </c>
      <c r="O139" t="s">
        <v>488</v>
      </c>
      <c r="P139" t="s">
        <v>34</v>
      </c>
      <c r="Q139">
        <v>160</v>
      </c>
      <c r="R139">
        <v>155</v>
      </c>
      <c r="S139">
        <v>155</v>
      </c>
      <c r="T139">
        <v>3.2</v>
      </c>
      <c r="U139">
        <v>5.8</v>
      </c>
      <c r="V139">
        <v>80.8</v>
      </c>
      <c r="W139">
        <v>89.7</v>
      </c>
      <c r="X139">
        <v>91</v>
      </c>
      <c r="Y139">
        <v>10.3</v>
      </c>
      <c r="Z139">
        <v>1.3</v>
      </c>
      <c r="AA139">
        <v>125</v>
      </c>
      <c r="AB139">
        <v>4700</v>
      </c>
      <c r="AC139">
        <v>22300</v>
      </c>
      <c r="AD139">
        <v>27900</v>
      </c>
      <c r="AE139">
        <v>35000</v>
      </c>
      <c r="AF139">
        <v>74800</v>
      </c>
      <c r="AG139" t="s">
        <v>479</v>
      </c>
      <c r="AH139" t="s">
        <v>479</v>
      </c>
      <c r="AI139" t="s">
        <v>479</v>
      </c>
      <c r="AJ139" t="s">
        <v>479</v>
      </c>
      <c r="AK139" t="s">
        <v>479</v>
      </c>
      <c r="AL139" t="s">
        <v>481</v>
      </c>
      <c r="AM139" t="s">
        <v>481</v>
      </c>
    </row>
    <row r="140" spans="1:39" x14ac:dyDescent="0.25">
      <c r="A140" t="s">
        <v>472</v>
      </c>
      <c r="B140" t="s">
        <v>473</v>
      </c>
      <c r="C140">
        <v>5</v>
      </c>
      <c r="D140" t="s">
        <v>405</v>
      </c>
      <c r="E140" t="s">
        <v>405</v>
      </c>
      <c r="F140">
        <v>10003861</v>
      </c>
      <c r="G140" t="s">
        <v>88</v>
      </c>
      <c r="H140" t="s">
        <v>482</v>
      </c>
      <c r="I140" t="s">
        <v>476</v>
      </c>
      <c r="J140" t="s">
        <v>385</v>
      </c>
      <c r="K140" t="s">
        <v>493</v>
      </c>
      <c r="L140" t="s">
        <v>55</v>
      </c>
      <c r="M140" t="s">
        <v>405</v>
      </c>
      <c r="N140" t="s">
        <v>405</v>
      </c>
      <c r="O140" t="s">
        <v>489</v>
      </c>
      <c r="P140" t="s">
        <v>50</v>
      </c>
      <c r="Q140">
        <v>385</v>
      </c>
      <c r="R140">
        <v>370</v>
      </c>
      <c r="S140">
        <v>370</v>
      </c>
      <c r="T140">
        <v>6.8</v>
      </c>
      <c r="U140">
        <v>9</v>
      </c>
      <c r="V140">
        <v>80.7</v>
      </c>
      <c r="W140">
        <v>83.4</v>
      </c>
      <c r="X140">
        <v>84.2</v>
      </c>
      <c r="Y140">
        <v>3.5</v>
      </c>
      <c r="Z140">
        <v>0.8</v>
      </c>
      <c r="AA140">
        <v>285</v>
      </c>
      <c r="AB140">
        <v>900</v>
      </c>
      <c r="AC140">
        <v>20400</v>
      </c>
      <c r="AD140">
        <v>25200</v>
      </c>
      <c r="AE140">
        <v>31400</v>
      </c>
      <c r="AF140">
        <v>125900</v>
      </c>
      <c r="AG140" t="s">
        <v>479</v>
      </c>
      <c r="AH140" t="s">
        <v>479</v>
      </c>
      <c r="AI140" t="s">
        <v>479</v>
      </c>
      <c r="AJ140" t="s">
        <v>479</v>
      </c>
      <c r="AK140" t="s">
        <v>479</v>
      </c>
      <c r="AL140" t="s">
        <v>481</v>
      </c>
      <c r="AM140" t="s">
        <v>481</v>
      </c>
    </row>
    <row r="141" spans="1:39" x14ac:dyDescent="0.25">
      <c r="A141" t="s">
        <v>472</v>
      </c>
      <c r="B141" t="s">
        <v>473</v>
      </c>
      <c r="C141">
        <v>5</v>
      </c>
      <c r="D141" t="s">
        <v>405</v>
      </c>
      <c r="E141" t="s">
        <v>405</v>
      </c>
      <c r="F141">
        <v>10003863</v>
      </c>
      <c r="G141" t="s">
        <v>54</v>
      </c>
      <c r="H141" t="s">
        <v>482</v>
      </c>
      <c r="I141" t="s">
        <v>476</v>
      </c>
      <c r="J141" t="s">
        <v>385</v>
      </c>
      <c r="K141" t="s">
        <v>493</v>
      </c>
      <c r="L141" t="s">
        <v>55</v>
      </c>
      <c r="M141" t="s">
        <v>405</v>
      </c>
      <c r="N141" t="s">
        <v>405</v>
      </c>
      <c r="O141" t="s">
        <v>486</v>
      </c>
      <c r="P141" t="s">
        <v>44</v>
      </c>
      <c r="Q141">
        <v>90</v>
      </c>
      <c r="R141">
        <v>90</v>
      </c>
      <c r="S141">
        <v>90</v>
      </c>
      <c r="T141">
        <v>4.3</v>
      </c>
      <c r="U141">
        <v>3.2</v>
      </c>
      <c r="V141">
        <v>76.8</v>
      </c>
      <c r="W141">
        <v>90.3</v>
      </c>
      <c r="X141">
        <v>92.4</v>
      </c>
      <c r="Y141">
        <v>15.7</v>
      </c>
      <c r="Z141">
        <v>2.2000000000000002</v>
      </c>
      <c r="AA141">
        <v>70</v>
      </c>
      <c r="AB141">
        <v>400</v>
      </c>
      <c r="AC141">
        <v>21900</v>
      </c>
      <c r="AD141">
        <v>25400</v>
      </c>
      <c r="AE141">
        <v>28800</v>
      </c>
      <c r="AF141">
        <v>57700</v>
      </c>
      <c r="AG141" t="s">
        <v>479</v>
      </c>
      <c r="AH141" t="s">
        <v>479</v>
      </c>
      <c r="AI141" t="s">
        <v>479</v>
      </c>
      <c r="AJ141" t="s">
        <v>479</v>
      </c>
      <c r="AK141" t="s">
        <v>479</v>
      </c>
      <c r="AL141" t="s">
        <v>481</v>
      </c>
      <c r="AM141" t="s">
        <v>481</v>
      </c>
    </row>
    <row r="142" spans="1:39" x14ac:dyDescent="0.25">
      <c r="A142" t="s">
        <v>472</v>
      </c>
      <c r="B142" t="s">
        <v>473</v>
      </c>
      <c r="C142">
        <v>5</v>
      </c>
      <c r="D142" t="s">
        <v>405</v>
      </c>
      <c r="E142" t="s">
        <v>405</v>
      </c>
      <c r="F142">
        <v>10003928</v>
      </c>
      <c r="G142" t="s">
        <v>545</v>
      </c>
      <c r="H142" t="s">
        <v>475</v>
      </c>
      <c r="I142" t="s">
        <v>476</v>
      </c>
      <c r="J142" t="s">
        <v>385</v>
      </c>
      <c r="K142" t="s">
        <v>508</v>
      </c>
      <c r="L142" t="s">
        <v>75</v>
      </c>
      <c r="M142" t="s">
        <v>405</v>
      </c>
      <c r="N142" t="s">
        <v>405</v>
      </c>
      <c r="O142" t="s">
        <v>489</v>
      </c>
      <c r="P142" t="s">
        <v>50</v>
      </c>
      <c r="Q142">
        <v>10</v>
      </c>
      <c r="R142">
        <v>10</v>
      </c>
      <c r="S142">
        <v>10</v>
      </c>
      <c r="T142" t="s">
        <v>487</v>
      </c>
      <c r="U142">
        <v>9.1</v>
      </c>
      <c r="V142">
        <v>81.8</v>
      </c>
      <c r="W142">
        <v>90.9</v>
      </c>
      <c r="X142">
        <v>90.9</v>
      </c>
      <c r="Y142">
        <v>9.1</v>
      </c>
      <c r="Z142" t="s">
        <v>487</v>
      </c>
      <c r="AA142">
        <v>10</v>
      </c>
      <c r="AB142" t="s">
        <v>479</v>
      </c>
      <c r="AC142" t="s">
        <v>479</v>
      </c>
      <c r="AD142" t="s">
        <v>479</v>
      </c>
      <c r="AE142" t="s">
        <v>479</v>
      </c>
      <c r="AF142" t="s">
        <v>479</v>
      </c>
      <c r="AG142" t="s">
        <v>479</v>
      </c>
      <c r="AH142" t="s">
        <v>479</v>
      </c>
      <c r="AI142" t="s">
        <v>479</v>
      </c>
      <c r="AJ142" t="s">
        <v>479</v>
      </c>
      <c r="AK142" t="s">
        <v>479</v>
      </c>
      <c r="AL142" t="s">
        <v>481</v>
      </c>
      <c r="AM142" t="s">
        <v>481</v>
      </c>
    </row>
    <row r="143" spans="1:39" x14ac:dyDescent="0.25">
      <c r="A143" t="s">
        <v>472</v>
      </c>
      <c r="B143" t="s">
        <v>473</v>
      </c>
      <c r="C143">
        <v>5</v>
      </c>
      <c r="D143" t="s">
        <v>405</v>
      </c>
      <c r="E143" t="s">
        <v>405</v>
      </c>
      <c r="F143">
        <v>10003956</v>
      </c>
      <c r="G143" t="s">
        <v>86</v>
      </c>
      <c r="H143" t="s">
        <v>482</v>
      </c>
      <c r="I143" t="s">
        <v>476</v>
      </c>
      <c r="J143" t="s">
        <v>385</v>
      </c>
      <c r="K143" t="s">
        <v>477</v>
      </c>
      <c r="L143" t="s">
        <v>65</v>
      </c>
      <c r="M143" t="s">
        <v>405</v>
      </c>
      <c r="N143" t="s">
        <v>405</v>
      </c>
      <c r="O143" t="s">
        <v>485</v>
      </c>
      <c r="P143" t="s">
        <v>47</v>
      </c>
      <c r="Q143">
        <v>15</v>
      </c>
      <c r="R143">
        <v>15</v>
      </c>
      <c r="S143">
        <v>15</v>
      </c>
      <c r="T143">
        <v>7</v>
      </c>
      <c r="U143">
        <v>11.6</v>
      </c>
      <c r="V143">
        <v>67.5</v>
      </c>
      <c r="W143">
        <v>81.400000000000006</v>
      </c>
      <c r="X143">
        <v>81.400000000000006</v>
      </c>
      <c r="Y143">
        <v>14</v>
      </c>
      <c r="Z143" t="s">
        <v>487</v>
      </c>
      <c r="AA143">
        <v>10</v>
      </c>
      <c r="AB143" t="s">
        <v>479</v>
      </c>
      <c r="AC143" t="s">
        <v>479</v>
      </c>
      <c r="AD143" t="s">
        <v>479</v>
      </c>
      <c r="AE143" t="s">
        <v>479</v>
      </c>
      <c r="AF143" t="s">
        <v>479</v>
      </c>
      <c r="AG143" t="s">
        <v>479</v>
      </c>
      <c r="AH143" t="s">
        <v>479</v>
      </c>
      <c r="AI143" t="s">
        <v>479</v>
      </c>
      <c r="AJ143" t="s">
        <v>479</v>
      </c>
      <c r="AK143" t="s">
        <v>479</v>
      </c>
      <c r="AL143" t="s">
        <v>481</v>
      </c>
      <c r="AM143" t="s">
        <v>481</v>
      </c>
    </row>
    <row r="144" spans="1:39" x14ac:dyDescent="0.25">
      <c r="A144" t="s">
        <v>472</v>
      </c>
      <c r="B144" t="s">
        <v>473</v>
      </c>
      <c r="C144">
        <v>5</v>
      </c>
      <c r="D144" t="s">
        <v>405</v>
      </c>
      <c r="E144" t="s">
        <v>405</v>
      </c>
      <c r="F144">
        <v>10003956</v>
      </c>
      <c r="G144" t="s">
        <v>86</v>
      </c>
      <c r="H144" t="s">
        <v>482</v>
      </c>
      <c r="I144" t="s">
        <v>476</v>
      </c>
      <c r="J144" t="s">
        <v>385</v>
      </c>
      <c r="K144" t="s">
        <v>477</v>
      </c>
      <c r="L144" t="s">
        <v>65</v>
      </c>
      <c r="M144" t="s">
        <v>405</v>
      </c>
      <c r="N144" t="s">
        <v>405</v>
      </c>
      <c r="O144" t="s">
        <v>486</v>
      </c>
      <c r="P144" t="s">
        <v>44</v>
      </c>
      <c r="Q144">
        <v>85</v>
      </c>
      <c r="R144">
        <v>85</v>
      </c>
      <c r="S144">
        <v>85</v>
      </c>
      <c r="T144">
        <v>4.8</v>
      </c>
      <c r="U144">
        <v>8.4</v>
      </c>
      <c r="V144">
        <v>62.3</v>
      </c>
      <c r="W144">
        <v>80.8</v>
      </c>
      <c r="X144">
        <v>86.8</v>
      </c>
      <c r="Y144">
        <v>24.6</v>
      </c>
      <c r="Z144">
        <v>6</v>
      </c>
      <c r="AA144">
        <v>50</v>
      </c>
      <c r="AB144">
        <v>6900</v>
      </c>
      <c r="AC144">
        <v>20800</v>
      </c>
      <c r="AD144">
        <v>24800</v>
      </c>
      <c r="AE144">
        <v>27700</v>
      </c>
      <c r="AF144">
        <v>67900</v>
      </c>
      <c r="AG144" t="s">
        <v>479</v>
      </c>
      <c r="AH144" t="s">
        <v>479</v>
      </c>
      <c r="AI144" t="s">
        <v>479</v>
      </c>
      <c r="AJ144" t="s">
        <v>479</v>
      </c>
      <c r="AK144" t="s">
        <v>479</v>
      </c>
      <c r="AL144" t="s">
        <v>481</v>
      </c>
      <c r="AM144" t="s">
        <v>481</v>
      </c>
    </row>
    <row r="145" spans="1:39" x14ac:dyDescent="0.25">
      <c r="A145" t="s">
        <v>472</v>
      </c>
      <c r="B145" t="s">
        <v>473</v>
      </c>
      <c r="C145">
        <v>5</v>
      </c>
      <c r="D145" t="s">
        <v>405</v>
      </c>
      <c r="E145" t="s">
        <v>405</v>
      </c>
      <c r="F145">
        <v>10003956</v>
      </c>
      <c r="G145" t="s">
        <v>86</v>
      </c>
      <c r="H145" t="s">
        <v>482</v>
      </c>
      <c r="I145" t="s">
        <v>476</v>
      </c>
      <c r="J145" t="s">
        <v>385</v>
      </c>
      <c r="K145" t="s">
        <v>477</v>
      </c>
      <c r="L145" t="s">
        <v>65</v>
      </c>
      <c r="M145" t="s">
        <v>405</v>
      </c>
      <c r="N145" t="s">
        <v>405</v>
      </c>
      <c r="O145" t="s">
        <v>478</v>
      </c>
      <c r="P145" t="s">
        <v>3</v>
      </c>
      <c r="Q145">
        <v>40</v>
      </c>
      <c r="R145">
        <v>35</v>
      </c>
      <c r="S145">
        <v>35</v>
      </c>
      <c r="T145">
        <v>6.9</v>
      </c>
      <c r="U145">
        <v>8.3000000000000007</v>
      </c>
      <c r="V145">
        <v>79.2</v>
      </c>
      <c r="W145">
        <v>83.3</v>
      </c>
      <c r="X145">
        <v>84.7</v>
      </c>
      <c r="Y145">
        <v>5.6</v>
      </c>
      <c r="Z145">
        <v>1.4</v>
      </c>
      <c r="AA145">
        <v>30</v>
      </c>
      <c r="AB145">
        <v>13500</v>
      </c>
      <c r="AC145">
        <v>29200</v>
      </c>
      <c r="AD145">
        <v>34700</v>
      </c>
      <c r="AE145">
        <v>45300</v>
      </c>
      <c r="AF145">
        <v>160200</v>
      </c>
      <c r="AG145" t="s">
        <v>479</v>
      </c>
      <c r="AH145" t="s">
        <v>479</v>
      </c>
      <c r="AI145" t="s">
        <v>479</v>
      </c>
      <c r="AJ145" t="s">
        <v>479</v>
      </c>
      <c r="AK145" t="s">
        <v>479</v>
      </c>
      <c r="AL145" t="s">
        <v>481</v>
      </c>
      <c r="AM145" t="s">
        <v>481</v>
      </c>
    </row>
    <row r="146" spans="1:39" x14ac:dyDescent="0.25">
      <c r="A146" t="s">
        <v>472</v>
      </c>
      <c r="B146" t="s">
        <v>473</v>
      </c>
      <c r="C146">
        <v>5</v>
      </c>
      <c r="D146" t="s">
        <v>405</v>
      </c>
      <c r="E146" t="s">
        <v>405</v>
      </c>
      <c r="F146">
        <v>10003956</v>
      </c>
      <c r="G146" t="s">
        <v>86</v>
      </c>
      <c r="H146" t="s">
        <v>482</v>
      </c>
      <c r="I146" t="s">
        <v>476</v>
      </c>
      <c r="J146" t="s">
        <v>385</v>
      </c>
      <c r="K146" t="s">
        <v>477</v>
      </c>
      <c r="L146" t="s">
        <v>65</v>
      </c>
      <c r="M146" t="s">
        <v>405</v>
      </c>
      <c r="N146" t="s">
        <v>405</v>
      </c>
      <c r="O146" t="s">
        <v>488</v>
      </c>
      <c r="P146" t="s">
        <v>34</v>
      </c>
      <c r="Q146">
        <v>20</v>
      </c>
      <c r="R146">
        <v>20</v>
      </c>
      <c r="S146">
        <v>20</v>
      </c>
      <c r="T146">
        <v>13.6</v>
      </c>
      <c r="U146" t="s">
        <v>487</v>
      </c>
      <c r="V146">
        <v>79.5</v>
      </c>
      <c r="W146">
        <v>86.4</v>
      </c>
      <c r="X146">
        <v>86.4</v>
      </c>
      <c r="Y146">
        <v>6.8</v>
      </c>
      <c r="Z146" t="s">
        <v>487</v>
      </c>
      <c r="AA146">
        <v>15</v>
      </c>
      <c r="AB146">
        <v>14800</v>
      </c>
      <c r="AC146">
        <v>19700</v>
      </c>
      <c r="AD146">
        <v>23700</v>
      </c>
      <c r="AE146">
        <v>29600</v>
      </c>
      <c r="AF146">
        <v>52200</v>
      </c>
      <c r="AG146" t="s">
        <v>479</v>
      </c>
      <c r="AH146" t="s">
        <v>479</v>
      </c>
      <c r="AI146" t="s">
        <v>479</v>
      </c>
      <c r="AJ146" t="s">
        <v>479</v>
      </c>
      <c r="AK146" t="s">
        <v>479</v>
      </c>
      <c r="AL146" t="s">
        <v>481</v>
      </c>
      <c r="AM146" t="s">
        <v>481</v>
      </c>
    </row>
    <row r="147" spans="1:39" x14ac:dyDescent="0.25">
      <c r="A147" t="s">
        <v>472</v>
      </c>
      <c r="B147" t="s">
        <v>473</v>
      </c>
      <c r="C147">
        <v>5</v>
      </c>
      <c r="D147" t="s">
        <v>405</v>
      </c>
      <c r="E147" t="s">
        <v>405</v>
      </c>
      <c r="F147">
        <v>10003956</v>
      </c>
      <c r="G147" t="s">
        <v>86</v>
      </c>
      <c r="H147" t="s">
        <v>482</v>
      </c>
      <c r="I147" t="s">
        <v>476</v>
      </c>
      <c r="J147" t="s">
        <v>385</v>
      </c>
      <c r="K147" t="s">
        <v>477</v>
      </c>
      <c r="L147" t="s">
        <v>65</v>
      </c>
      <c r="M147" t="s">
        <v>405</v>
      </c>
      <c r="N147" t="s">
        <v>405</v>
      </c>
      <c r="O147" t="s">
        <v>489</v>
      </c>
      <c r="P147" t="s">
        <v>50</v>
      </c>
      <c r="Q147">
        <v>35</v>
      </c>
      <c r="R147">
        <v>35</v>
      </c>
      <c r="S147">
        <v>35</v>
      </c>
      <c r="T147">
        <v>2.7</v>
      </c>
      <c r="U147">
        <v>16.100000000000001</v>
      </c>
      <c r="V147">
        <v>70.5</v>
      </c>
      <c r="W147">
        <v>78.599999999999994</v>
      </c>
      <c r="X147">
        <v>81.2</v>
      </c>
      <c r="Y147">
        <v>10.7</v>
      </c>
      <c r="Z147">
        <v>2.7</v>
      </c>
      <c r="AA147">
        <v>25</v>
      </c>
      <c r="AB147">
        <v>13100</v>
      </c>
      <c r="AC147">
        <v>18200</v>
      </c>
      <c r="AD147">
        <v>21200</v>
      </c>
      <c r="AE147">
        <v>30300</v>
      </c>
      <c r="AF147">
        <v>55500</v>
      </c>
      <c r="AG147" t="s">
        <v>479</v>
      </c>
      <c r="AH147" t="s">
        <v>479</v>
      </c>
      <c r="AI147" t="s">
        <v>479</v>
      </c>
      <c r="AJ147" t="s">
        <v>479</v>
      </c>
      <c r="AK147" t="s">
        <v>479</v>
      </c>
      <c r="AL147" t="s">
        <v>481</v>
      </c>
      <c r="AM147" t="s">
        <v>481</v>
      </c>
    </row>
    <row r="148" spans="1:39" x14ac:dyDescent="0.25">
      <c r="A148" t="s">
        <v>472</v>
      </c>
      <c r="B148" t="s">
        <v>473</v>
      </c>
      <c r="C148">
        <v>5</v>
      </c>
      <c r="D148" t="s">
        <v>405</v>
      </c>
      <c r="E148" t="s">
        <v>405</v>
      </c>
      <c r="F148">
        <v>10003957</v>
      </c>
      <c r="G148" t="s">
        <v>76</v>
      </c>
      <c r="H148" t="s">
        <v>482</v>
      </c>
      <c r="I148" t="s">
        <v>476</v>
      </c>
      <c r="J148" t="s">
        <v>385</v>
      </c>
      <c r="K148" t="s">
        <v>477</v>
      </c>
      <c r="L148" t="s">
        <v>65</v>
      </c>
      <c r="M148" t="s">
        <v>405</v>
      </c>
      <c r="N148" t="s">
        <v>405</v>
      </c>
      <c r="O148" t="s">
        <v>485</v>
      </c>
      <c r="P148" t="s">
        <v>47</v>
      </c>
      <c r="Q148">
        <v>250</v>
      </c>
      <c r="R148">
        <v>240</v>
      </c>
      <c r="S148">
        <v>240</v>
      </c>
      <c r="T148">
        <v>5</v>
      </c>
      <c r="U148">
        <v>4.5999999999999996</v>
      </c>
      <c r="V148">
        <v>77.099999999999994</v>
      </c>
      <c r="W148">
        <v>87.1</v>
      </c>
      <c r="X148">
        <v>90.4</v>
      </c>
      <c r="Y148">
        <v>13.3</v>
      </c>
      <c r="Z148">
        <v>3.3</v>
      </c>
      <c r="AA148">
        <v>185</v>
      </c>
      <c r="AB148">
        <v>700</v>
      </c>
      <c r="AC148">
        <v>20700</v>
      </c>
      <c r="AD148">
        <v>25200</v>
      </c>
      <c r="AE148">
        <v>32800</v>
      </c>
      <c r="AF148">
        <v>86100</v>
      </c>
      <c r="AG148" t="s">
        <v>479</v>
      </c>
      <c r="AH148" t="s">
        <v>479</v>
      </c>
      <c r="AI148" t="s">
        <v>479</v>
      </c>
      <c r="AJ148" t="s">
        <v>479</v>
      </c>
      <c r="AK148" t="s">
        <v>479</v>
      </c>
      <c r="AL148" t="s">
        <v>481</v>
      </c>
      <c r="AM148" t="s">
        <v>481</v>
      </c>
    </row>
    <row r="149" spans="1:39" x14ac:dyDescent="0.25">
      <c r="A149" t="s">
        <v>472</v>
      </c>
      <c r="B149" t="s">
        <v>473</v>
      </c>
      <c r="C149">
        <v>5</v>
      </c>
      <c r="D149" t="s">
        <v>405</v>
      </c>
      <c r="E149" t="s">
        <v>405</v>
      </c>
      <c r="F149">
        <v>10003957</v>
      </c>
      <c r="G149" t="s">
        <v>76</v>
      </c>
      <c r="H149" t="s">
        <v>482</v>
      </c>
      <c r="I149" t="s">
        <v>476</v>
      </c>
      <c r="J149" t="s">
        <v>385</v>
      </c>
      <c r="K149" t="s">
        <v>477</v>
      </c>
      <c r="L149" t="s">
        <v>65</v>
      </c>
      <c r="M149" t="s">
        <v>405</v>
      </c>
      <c r="N149" t="s">
        <v>405</v>
      </c>
      <c r="O149" t="s">
        <v>486</v>
      </c>
      <c r="P149" t="s">
        <v>44</v>
      </c>
      <c r="Q149">
        <v>200</v>
      </c>
      <c r="R149">
        <v>200</v>
      </c>
      <c r="S149">
        <v>195</v>
      </c>
      <c r="T149">
        <v>6.6</v>
      </c>
      <c r="U149">
        <v>6.6</v>
      </c>
      <c r="V149">
        <v>65.2</v>
      </c>
      <c r="W149">
        <v>84.3</v>
      </c>
      <c r="X149">
        <v>86.8</v>
      </c>
      <c r="Y149">
        <v>21.6</v>
      </c>
      <c r="Z149">
        <v>2.5</v>
      </c>
      <c r="AA149">
        <v>125</v>
      </c>
      <c r="AB149">
        <v>2600</v>
      </c>
      <c r="AC149">
        <v>21500</v>
      </c>
      <c r="AD149">
        <v>25900</v>
      </c>
      <c r="AE149">
        <v>31800</v>
      </c>
      <c r="AF149">
        <v>65300</v>
      </c>
      <c r="AG149" t="s">
        <v>479</v>
      </c>
      <c r="AH149" t="s">
        <v>479</v>
      </c>
      <c r="AI149" t="s">
        <v>479</v>
      </c>
      <c r="AJ149" t="s">
        <v>479</v>
      </c>
      <c r="AK149" t="s">
        <v>479</v>
      </c>
      <c r="AL149" t="s">
        <v>481</v>
      </c>
      <c r="AM149" t="s">
        <v>481</v>
      </c>
    </row>
    <row r="150" spans="1:39" x14ac:dyDescent="0.25">
      <c r="A150" t="s">
        <v>472</v>
      </c>
      <c r="B150" t="s">
        <v>473</v>
      </c>
      <c r="C150">
        <v>5</v>
      </c>
      <c r="D150" t="s">
        <v>405</v>
      </c>
      <c r="E150" t="s">
        <v>405</v>
      </c>
      <c r="F150">
        <v>10003957</v>
      </c>
      <c r="G150" t="s">
        <v>76</v>
      </c>
      <c r="H150" t="s">
        <v>482</v>
      </c>
      <c r="I150" t="s">
        <v>476</v>
      </c>
      <c r="J150" t="s">
        <v>385</v>
      </c>
      <c r="K150" t="s">
        <v>477</v>
      </c>
      <c r="L150" t="s">
        <v>65</v>
      </c>
      <c r="M150" t="s">
        <v>405</v>
      </c>
      <c r="N150" t="s">
        <v>405</v>
      </c>
      <c r="O150" t="s">
        <v>478</v>
      </c>
      <c r="P150" t="s">
        <v>3</v>
      </c>
      <c r="Q150">
        <v>195</v>
      </c>
      <c r="R150">
        <v>190</v>
      </c>
      <c r="S150">
        <v>190</v>
      </c>
      <c r="T150">
        <v>2.1</v>
      </c>
      <c r="U150">
        <v>12.1</v>
      </c>
      <c r="V150">
        <v>81.599999999999994</v>
      </c>
      <c r="W150">
        <v>84.7</v>
      </c>
      <c r="X150">
        <v>85.8</v>
      </c>
      <c r="Y150">
        <v>4.2</v>
      </c>
      <c r="Z150">
        <v>1.1000000000000001</v>
      </c>
      <c r="AA150">
        <v>155</v>
      </c>
      <c r="AB150">
        <v>1100</v>
      </c>
      <c r="AC150">
        <v>26600</v>
      </c>
      <c r="AD150">
        <v>35000</v>
      </c>
      <c r="AE150">
        <v>46700</v>
      </c>
      <c r="AF150">
        <v>166900</v>
      </c>
      <c r="AG150" t="s">
        <v>479</v>
      </c>
      <c r="AH150" t="s">
        <v>479</v>
      </c>
      <c r="AI150" t="s">
        <v>479</v>
      </c>
      <c r="AJ150" t="s">
        <v>479</v>
      </c>
      <c r="AK150" t="s">
        <v>479</v>
      </c>
      <c r="AL150" t="s">
        <v>481</v>
      </c>
      <c r="AM150" t="s">
        <v>481</v>
      </c>
    </row>
    <row r="151" spans="1:39" x14ac:dyDescent="0.25">
      <c r="A151" t="s">
        <v>472</v>
      </c>
      <c r="B151" t="s">
        <v>473</v>
      </c>
      <c r="C151">
        <v>5</v>
      </c>
      <c r="D151" t="s">
        <v>405</v>
      </c>
      <c r="E151" t="s">
        <v>405</v>
      </c>
      <c r="F151">
        <v>10003957</v>
      </c>
      <c r="G151" t="s">
        <v>76</v>
      </c>
      <c r="H151" t="s">
        <v>482</v>
      </c>
      <c r="I151" t="s">
        <v>476</v>
      </c>
      <c r="J151" t="s">
        <v>385</v>
      </c>
      <c r="K151" t="s">
        <v>477</v>
      </c>
      <c r="L151" t="s">
        <v>65</v>
      </c>
      <c r="M151" t="s">
        <v>405</v>
      </c>
      <c r="N151" t="s">
        <v>405</v>
      </c>
      <c r="O151" t="s">
        <v>488</v>
      </c>
      <c r="P151" t="s">
        <v>34</v>
      </c>
      <c r="Q151">
        <v>170</v>
      </c>
      <c r="R151">
        <v>170</v>
      </c>
      <c r="S151">
        <v>170</v>
      </c>
      <c r="T151">
        <v>2.4</v>
      </c>
      <c r="U151">
        <v>8.4</v>
      </c>
      <c r="V151">
        <v>77</v>
      </c>
      <c r="W151">
        <v>88.7</v>
      </c>
      <c r="X151">
        <v>89.3</v>
      </c>
      <c r="Y151">
        <v>12.2</v>
      </c>
      <c r="Z151">
        <v>0.6</v>
      </c>
      <c r="AA151">
        <v>125</v>
      </c>
      <c r="AB151">
        <v>4000</v>
      </c>
      <c r="AC151">
        <v>23300</v>
      </c>
      <c r="AD151">
        <v>28500</v>
      </c>
      <c r="AE151">
        <v>35100</v>
      </c>
      <c r="AF151">
        <v>115700</v>
      </c>
      <c r="AG151" t="s">
        <v>479</v>
      </c>
      <c r="AH151" t="s">
        <v>479</v>
      </c>
      <c r="AI151" t="s">
        <v>479</v>
      </c>
      <c r="AJ151" t="s">
        <v>479</v>
      </c>
      <c r="AK151" t="s">
        <v>479</v>
      </c>
      <c r="AL151" t="s">
        <v>481</v>
      </c>
      <c r="AM151" t="s">
        <v>481</v>
      </c>
    </row>
    <row r="152" spans="1:39" x14ac:dyDescent="0.25">
      <c r="A152" t="s">
        <v>472</v>
      </c>
      <c r="B152" t="s">
        <v>473</v>
      </c>
      <c r="C152">
        <v>5</v>
      </c>
      <c r="D152" t="s">
        <v>405</v>
      </c>
      <c r="E152" t="s">
        <v>405</v>
      </c>
      <c r="F152">
        <v>10003957</v>
      </c>
      <c r="G152" t="s">
        <v>76</v>
      </c>
      <c r="H152" t="s">
        <v>482</v>
      </c>
      <c r="I152" t="s">
        <v>476</v>
      </c>
      <c r="J152" t="s">
        <v>385</v>
      </c>
      <c r="K152" t="s">
        <v>477</v>
      </c>
      <c r="L152" t="s">
        <v>65</v>
      </c>
      <c r="M152" t="s">
        <v>405</v>
      </c>
      <c r="N152" t="s">
        <v>405</v>
      </c>
      <c r="O152" t="s">
        <v>489</v>
      </c>
      <c r="P152" t="s">
        <v>50</v>
      </c>
      <c r="Q152">
        <v>260</v>
      </c>
      <c r="R152">
        <v>255</v>
      </c>
      <c r="S152">
        <v>255</v>
      </c>
      <c r="T152">
        <v>4.7</v>
      </c>
      <c r="U152">
        <v>8.1999999999999993</v>
      </c>
      <c r="V152">
        <v>81.2</v>
      </c>
      <c r="W152">
        <v>85.5</v>
      </c>
      <c r="X152">
        <v>87.1</v>
      </c>
      <c r="Y152">
        <v>5.9</v>
      </c>
      <c r="Z152">
        <v>1.6</v>
      </c>
      <c r="AA152">
        <v>205</v>
      </c>
      <c r="AB152">
        <v>1100</v>
      </c>
      <c r="AC152">
        <v>19000</v>
      </c>
      <c r="AD152">
        <v>24100</v>
      </c>
      <c r="AE152">
        <v>28800</v>
      </c>
      <c r="AF152">
        <v>116900</v>
      </c>
      <c r="AG152" t="s">
        <v>479</v>
      </c>
      <c r="AH152" t="s">
        <v>479</v>
      </c>
      <c r="AI152" t="s">
        <v>479</v>
      </c>
      <c r="AJ152" t="s">
        <v>479</v>
      </c>
      <c r="AK152" t="s">
        <v>479</v>
      </c>
      <c r="AL152" t="s">
        <v>481</v>
      </c>
      <c r="AM152" t="s">
        <v>481</v>
      </c>
    </row>
    <row r="153" spans="1:39" x14ac:dyDescent="0.25">
      <c r="A153" t="s">
        <v>472</v>
      </c>
      <c r="B153" t="s">
        <v>473</v>
      </c>
      <c r="C153">
        <v>5</v>
      </c>
      <c r="D153" t="s">
        <v>405</v>
      </c>
      <c r="E153" t="s">
        <v>405</v>
      </c>
      <c r="F153">
        <v>10004048</v>
      </c>
      <c r="G153" t="s">
        <v>546</v>
      </c>
      <c r="H153" t="s">
        <v>482</v>
      </c>
      <c r="I153" t="s">
        <v>476</v>
      </c>
      <c r="J153" t="s">
        <v>385</v>
      </c>
      <c r="K153" t="s">
        <v>495</v>
      </c>
      <c r="L153" t="s">
        <v>41</v>
      </c>
      <c r="M153" t="s">
        <v>405</v>
      </c>
      <c r="N153" t="s">
        <v>405</v>
      </c>
      <c r="O153" t="s">
        <v>485</v>
      </c>
      <c r="P153" t="s">
        <v>47</v>
      </c>
      <c r="Q153">
        <v>75</v>
      </c>
      <c r="R153">
        <v>75</v>
      </c>
      <c r="S153">
        <v>75</v>
      </c>
      <c r="T153">
        <v>2.7</v>
      </c>
      <c r="U153">
        <v>14.7</v>
      </c>
      <c r="V153">
        <v>65.3</v>
      </c>
      <c r="W153">
        <v>77.3</v>
      </c>
      <c r="X153">
        <v>82.7</v>
      </c>
      <c r="Y153">
        <v>17.3</v>
      </c>
      <c r="Z153">
        <v>5.3</v>
      </c>
      <c r="AA153">
        <v>45</v>
      </c>
      <c r="AB153">
        <v>5100</v>
      </c>
      <c r="AC153">
        <v>19700</v>
      </c>
      <c r="AD153">
        <v>28500</v>
      </c>
      <c r="AE153">
        <v>34300</v>
      </c>
      <c r="AF153">
        <v>52600</v>
      </c>
      <c r="AG153" t="s">
        <v>479</v>
      </c>
      <c r="AH153" t="s">
        <v>479</v>
      </c>
      <c r="AI153" t="s">
        <v>479</v>
      </c>
      <c r="AJ153" t="s">
        <v>479</v>
      </c>
      <c r="AK153" t="s">
        <v>479</v>
      </c>
      <c r="AL153" t="s">
        <v>481</v>
      </c>
      <c r="AM153" t="s">
        <v>481</v>
      </c>
    </row>
    <row r="154" spans="1:39" x14ac:dyDescent="0.25">
      <c r="A154" t="s">
        <v>472</v>
      </c>
      <c r="B154" t="s">
        <v>473</v>
      </c>
      <c r="C154">
        <v>5</v>
      </c>
      <c r="D154" t="s">
        <v>405</v>
      </c>
      <c r="E154" t="s">
        <v>405</v>
      </c>
      <c r="F154">
        <v>10004048</v>
      </c>
      <c r="G154" t="s">
        <v>546</v>
      </c>
      <c r="H154" t="s">
        <v>482</v>
      </c>
      <c r="I154" t="s">
        <v>476</v>
      </c>
      <c r="J154" t="s">
        <v>385</v>
      </c>
      <c r="K154" t="s">
        <v>495</v>
      </c>
      <c r="L154" t="s">
        <v>41</v>
      </c>
      <c r="M154" t="s">
        <v>405</v>
      </c>
      <c r="N154" t="s">
        <v>405</v>
      </c>
      <c r="O154" t="s">
        <v>486</v>
      </c>
      <c r="P154" t="s">
        <v>44</v>
      </c>
      <c r="Q154">
        <v>60</v>
      </c>
      <c r="R154">
        <v>60</v>
      </c>
      <c r="S154">
        <v>55</v>
      </c>
      <c r="T154">
        <v>5.4</v>
      </c>
      <c r="U154">
        <v>13.4</v>
      </c>
      <c r="V154">
        <v>68.8</v>
      </c>
      <c r="W154">
        <v>77.7</v>
      </c>
      <c r="X154">
        <v>81.2</v>
      </c>
      <c r="Y154">
        <v>12.5</v>
      </c>
      <c r="Z154">
        <v>3.6</v>
      </c>
      <c r="AA154">
        <v>40</v>
      </c>
      <c r="AB154">
        <v>10200</v>
      </c>
      <c r="AC154">
        <v>19300</v>
      </c>
      <c r="AD154">
        <v>27000</v>
      </c>
      <c r="AE154">
        <v>32800</v>
      </c>
      <c r="AF154">
        <v>105100</v>
      </c>
      <c r="AG154" t="s">
        <v>479</v>
      </c>
      <c r="AH154" t="s">
        <v>479</v>
      </c>
      <c r="AI154" t="s">
        <v>479</v>
      </c>
      <c r="AJ154" t="s">
        <v>479</v>
      </c>
      <c r="AK154" t="s">
        <v>479</v>
      </c>
      <c r="AL154" t="s">
        <v>481</v>
      </c>
      <c r="AM154" t="s">
        <v>481</v>
      </c>
    </row>
    <row r="155" spans="1:39" x14ac:dyDescent="0.25">
      <c r="A155" t="s">
        <v>472</v>
      </c>
      <c r="B155" t="s">
        <v>473</v>
      </c>
      <c r="C155">
        <v>5</v>
      </c>
      <c r="D155" t="s">
        <v>405</v>
      </c>
      <c r="E155" t="s">
        <v>405</v>
      </c>
      <c r="F155">
        <v>10004048</v>
      </c>
      <c r="G155" t="s">
        <v>546</v>
      </c>
      <c r="H155" t="s">
        <v>482</v>
      </c>
      <c r="I155" t="s">
        <v>476</v>
      </c>
      <c r="J155" t="s">
        <v>385</v>
      </c>
      <c r="K155" t="s">
        <v>495</v>
      </c>
      <c r="L155" t="s">
        <v>41</v>
      </c>
      <c r="M155" t="s">
        <v>405</v>
      </c>
      <c r="N155" t="s">
        <v>405</v>
      </c>
      <c r="O155" t="s">
        <v>478</v>
      </c>
      <c r="P155" t="s">
        <v>3</v>
      </c>
      <c r="Q155">
        <v>125</v>
      </c>
      <c r="R155">
        <v>120</v>
      </c>
      <c r="S155">
        <v>115</v>
      </c>
      <c r="T155">
        <v>6.8</v>
      </c>
      <c r="U155">
        <v>17.5</v>
      </c>
      <c r="V155">
        <v>67.099999999999994</v>
      </c>
      <c r="W155">
        <v>73.900000000000006</v>
      </c>
      <c r="X155">
        <v>75.599999999999994</v>
      </c>
      <c r="Y155">
        <v>8.5</v>
      </c>
      <c r="Z155">
        <v>1.7</v>
      </c>
      <c r="AA155">
        <v>75</v>
      </c>
      <c r="AB155">
        <v>3600</v>
      </c>
      <c r="AC155">
        <v>25200</v>
      </c>
      <c r="AD155">
        <v>35400</v>
      </c>
      <c r="AE155">
        <v>50700</v>
      </c>
      <c r="AF155">
        <v>303700</v>
      </c>
      <c r="AG155" t="s">
        <v>479</v>
      </c>
      <c r="AH155" t="s">
        <v>479</v>
      </c>
      <c r="AI155" t="s">
        <v>479</v>
      </c>
      <c r="AJ155" t="s">
        <v>479</v>
      </c>
      <c r="AK155" t="s">
        <v>479</v>
      </c>
      <c r="AL155" t="s">
        <v>481</v>
      </c>
      <c r="AM155" t="s">
        <v>481</v>
      </c>
    </row>
    <row r="156" spans="1:39" x14ac:dyDescent="0.25">
      <c r="A156" t="s">
        <v>472</v>
      </c>
      <c r="B156" t="s">
        <v>473</v>
      </c>
      <c r="C156">
        <v>5</v>
      </c>
      <c r="D156" t="s">
        <v>405</v>
      </c>
      <c r="E156" t="s">
        <v>405</v>
      </c>
      <c r="F156">
        <v>10004048</v>
      </c>
      <c r="G156" t="s">
        <v>546</v>
      </c>
      <c r="H156" t="s">
        <v>482</v>
      </c>
      <c r="I156" t="s">
        <v>476</v>
      </c>
      <c r="J156" t="s">
        <v>385</v>
      </c>
      <c r="K156" t="s">
        <v>495</v>
      </c>
      <c r="L156" t="s">
        <v>41</v>
      </c>
      <c r="M156" t="s">
        <v>405</v>
      </c>
      <c r="N156" t="s">
        <v>405</v>
      </c>
      <c r="O156" t="s">
        <v>488</v>
      </c>
      <c r="P156" t="s">
        <v>34</v>
      </c>
      <c r="Q156">
        <v>105</v>
      </c>
      <c r="R156">
        <v>100</v>
      </c>
      <c r="S156">
        <v>100</v>
      </c>
      <c r="T156">
        <v>10.4</v>
      </c>
      <c r="U156">
        <v>25.4</v>
      </c>
      <c r="V156">
        <v>52.2</v>
      </c>
      <c r="W156">
        <v>60.2</v>
      </c>
      <c r="X156">
        <v>64.2</v>
      </c>
      <c r="Y156">
        <v>11.9</v>
      </c>
      <c r="Z156">
        <v>4</v>
      </c>
      <c r="AA156">
        <v>50</v>
      </c>
      <c r="AB156">
        <v>2500</v>
      </c>
      <c r="AC156">
        <v>20400</v>
      </c>
      <c r="AD156">
        <v>26600</v>
      </c>
      <c r="AE156">
        <v>35400</v>
      </c>
      <c r="AF156">
        <v>162800</v>
      </c>
      <c r="AG156" t="s">
        <v>479</v>
      </c>
      <c r="AH156" t="s">
        <v>479</v>
      </c>
      <c r="AI156" t="s">
        <v>479</v>
      </c>
      <c r="AJ156" t="s">
        <v>479</v>
      </c>
      <c r="AK156" t="s">
        <v>479</v>
      </c>
      <c r="AL156" t="s">
        <v>481</v>
      </c>
      <c r="AM156" t="s">
        <v>481</v>
      </c>
    </row>
    <row r="157" spans="1:39" x14ac:dyDescent="0.25">
      <c r="A157" t="s">
        <v>472</v>
      </c>
      <c r="B157" t="s">
        <v>473</v>
      </c>
      <c r="C157">
        <v>5</v>
      </c>
      <c r="D157" t="s">
        <v>405</v>
      </c>
      <c r="E157" t="s">
        <v>405</v>
      </c>
      <c r="F157">
        <v>10004048</v>
      </c>
      <c r="G157" t="s">
        <v>546</v>
      </c>
      <c r="H157" t="s">
        <v>482</v>
      </c>
      <c r="I157" t="s">
        <v>476</v>
      </c>
      <c r="J157" t="s">
        <v>385</v>
      </c>
      <c r="K157" t="s">
        <v>495</v>
      </c>
      <c r="L157" t="s">
        <v>41</v>
      </c>
      <c r="M157" t="s">
        <v>405</v>
      </c>
      <c r="N157" t="s">
        <v>405</v>
      </c>
      <c r="O157" t="s">
        <v>489</v>
      </c>
      <c r="P157" t="s">
        <v>50</v>
      </c>
      <c r="Q157">
        <v>170</v>
      </c>
      <c r="R157">
        <v>165</v>
      </c>
      <c r="S157">
        <v>160</v>
      </c>
      <c r="T157">
        <v>16.100000000000001</v>
      </c>
      <c r="U157">
        <v>9.9</v>
      </c>
      <c r="V157">
        <v>68.900000000000006</v>
      </c>
      <c r="W157">
        <v>73.900000000000006</v>
      </c>
      <c r="X157">
        <v>73.900000000000006</v>
      </c>
      <c r="Y157">
        <v>5</v>
      </c>
      <c r="Z157" t="s">
        <v>487</v>
      </c>
      <c r="AA157">
        <v>100</v>
      </c>
      <c r="AB157">
        <v>1500</v>
      </c>
      <c r="AC157">
        <v>16800</v>
      </c>
      <c r="AD157">
        <v>24800</v>
      </c>
      <c r="AE157">
        <v>33100</v>
      </c>
      <c r="AF157">
        <v>150000</v>
      </c>
      <c r="AG157" t="s">
        <v>479</v>
      </c>
      <c r="AH157" t="s">
        <v>479</v>
      </c>
      <c r="AI157" t="s">
        <v>479</v>
      </c>
      <c r="AJ157" t="s">
        <v>479</v>
      </c>
      <c r="AK157" t="s">
        <v>479</v>
      </c>
      <c r="AL157" t="s">
        <v>481</v>
      </c>
      <c r="AM157" t="s">
        <v>481</v>
      </c>
    </row>
    <row r="158" spans="1:39" x14ac:dyDescent="0.25">
      <c r="A158" t="s">
        <v>472</v>
      </c>
      <c r="B158" t="s">
        <v>473</v>
      </c>
      <c r="C158">
        <v>5</v>
      </c>
      <c r="D158" t="s">
        <v>405</v>
      </c>
      <c r="E158" t="s">
        <v>405</v>
      </c>
      <c r="F158">
        <v>10004061</v>
      </c>
      <c r="G158" t="s">
        <v>547</v>
      </c>
      <c r="H158" t="s">
        <v>506</v>
      </c>
      <c r="I158" t="s">
        <v>476</v>
      </c>
      <c r="J158" t="s">
        <v>385</v>
      </c>
      <c r="K158" t="s">
        <v>495</v>
      </c>
      <c r="L158" t="s">
        <v>41</v>
      </c>
      <c r="M158" t="s">
        <v>405</v>
      </c>
      <c r="N158" t="s">
        <v>405</v>
      </c>
      <c r="O158" t="s">
        <v>478</v>
      </c>
      <c r="P158" t="s">
        <v>3</v>
      </c>
      <c r="Q158">
        <v>5</v>
      </c>
      <c r="R158">
        <v>5</v>
      </c>
      <c r="S158">
        <v>5</v>
      </c>
      <c r="T158" t="s">
        <v>479</v>
      </c>
      <c r="U158" t="s">
        <v>479</v>
      </c>
      <c r="V158" t="s">
        <v>479</v>
      </c>
      <c r="W158" t="s">
        <v>479</v>
      </c>
      <c r="X158" t="s">
        <v>479</v>
      </c>
      <c r="Y158" t="s">
        <v>479</v>
      </c>
      <c r="Z158" t="s">
        <v>479</v>
      </c>
      <c r="AA158">
        <v>5</v>
      </c>
      <c r="AB158" t="s">
        <v>479</v>
      </c>
      <c r="AC158" t="s">
        <v>479</v>
      </c>
      <c r="AD158" t="s">
        <v>479</v>
      </c>
      <c r="AE158" t="s">
        <v>479</v>
      </c>
      <c r="AF158" t="s">
        <v>479</v>
      </c>
      <c r="AG158" t="s">
        <v>479</v>
      </c>
      <c r="AH158" t="s">
        <v>479</v>
      </c>
      <c r="AI158" t="s">
        <v>479</v>
      </c>
      <c r="AJ158" t="s">
        <v>479</v>
      </c>
      <c r="AK158" t="s">
        <v>479</v>
      </c>
      <c r="AL158" t="s">
        <v>481</v>
      </c>
      <c r="AM158" t="s">
        <v>481</v>
      </c>
    </row>
    <row r="159" spans="1:39" x14ac:dyDescent="0.25">
      <c r="A159" t="s">
        <v>472</v>
      </c>
      <c r="B159" t="s">
        <v>473</v>
      </c>
      <c r="C159">
        <v>5</v>
      </c>
      <c r="D159" t="s">
        <v>405</v>
      </c>
      <c r="E159" t="s">
        <v>405</v>
      </c>
      <c r="F159">
        <v>10004061</v>
      </c>
      <c r="G159" t="s">
        <v>547</v>
      </c>
      <c r="H159" t="s">
        <v>506</v>
      </c>
      <c r="I159" t="s">
        <v>476</v>
      </c>
      <c r="J159" t="s">
        <v>385</v>
      </c>
      <c r="K159" t="s">
        <v>495</v>
      </c>
      <c r="L159" t="s">
        <v>41</v>
      </c>
      <c r="M159" t="s">
        <v>405</v>
      </c>
      <c r="N159" t="s">
        <v>405</v>
      </c>
      <c r="O159" t="s">
        <v>488</v>
      </c>
      <c r="P159" t="s">
        <v>34</v>
      </c>
      <c r="Q159">
        <v>10</v>
      </c>
      <c r="R159">
        <v>10</v>
      </c>
      <c r="S159">
        <v>10</v>
      </c>
      <c r="T159">
        <v>16.7</v>
      </c>
      <c r="U159">
        <v>25</v>
      </c>
      <c r="V159">
        <v>41.7</v>
      </c>
      <c r="W159">
        <v>58.3</v>
      </c>
      <c r="X159">
        <v>58.3</v>
      </c>
      <c r="Y159">
        <v>16.7</v>
      </c>
      <c r="Z159" t="s">
        <v>487</v>
      </c>
      <c r="AA159">
        <v>5</v>
      </c>
      <c r="AB159" t="s">
        <v>479</v>
      </c>
      <c r="AC159" t="s">
        <v>479</v>
      </c>
      <c r="AD159" t="s">
        <v>479</v>
      </c>
      <c r="AE159" t="s">
        <v>479</v>
      </c>
      <c r="AF159" t="s">
        <v>479</v>
      </c>
      <c r="AG159" t="s">
        <v>479</v>
      </c>
      <c r="AH159" t="s">
        <v>479</v>
      </c>
      <c r="AI159" t="s">
        <v>479</v>
      </c>
      <c r="AJ159" t="s">
        <v>479</v>
      </c>
      <c r="AK159" t="s">
        <v>479</v>
      </c>
      <c r="AL159" t="s">
        <v>481</v>
      </c>
      <c r="AM159" t="s">
        <v>481</v>
      </c>
    </row>
    <row r="160" spans="1:39" x14ac:dyDescent="0.25">
      <c r="A160" t="s">
        <v>472</v>
      </c>
      <c r="B160" t="s">
        <v>473</v>
      </c>
      <c r="C160">
        <v>5</v>
      </c>
      <c r="D160" t="s">
        <v>405</v>
      </c>
      <c r="E160" t="s">
        <v>405</v>
      </c>
      <c r="F160">
        <v>10004113</v>
      </c>
      <c r="G160" t="s">
        <v>97</v>
      </c>
      <c r="H160" t="s">
        <v>482</v>
      </c>
      <c r="I160" t="s">
        <v>476</v>
      </c>
      <c r="J160" t="s">
        <v>385</v>
      </c>
      <c r="K160" t="s">
        <v>508</v>
      </c>
      <c r="L160" t="s">
        <v>75</v>
      </c>
      <c r="M160" t="s">
        <v>405</v>
      </c>
      <c r="N160" t="s">
        <v>405</v>
      </c>
      <c r="O160" t="s">
        <v>478</v>
      </c>
      <c r="P160" t="s">
        <v>3</v>
      </c>
      <c r="Q160">
        <v>90</v>
      </c>
      <c r="R160">
        <v>90</v>
      </c>
      <c r="S160">
        <v>90</v>
      </c>
      <c r="T160">
        <v>5.6</v>
      </c>
      <c r="U160">
        <v>1.7</v>
      </c>
      <c r="V160">
        <v>89.3</v>
      </c>
      <c r="W160">
        <v>92.7</v>
      </c>
      <c r="X160">
        <v>92.7</v>
      </c>
      <c r="Y160">
        <v>3.4</v>
      </c>
      <c r="Z160" t="s">
        <v>487</v>
      </c>
      <c r="AA160">
        <v>80</v>
      </c>
      <c r="AB160">
        <v>3700</v>
      </c>
      <c r="AC160">
        <v>43800</v>
      </c>
      <c r="AD160">
        <v>58400</v>
      </c>
      <c r="AE160">
        <v>79600</v>
      </c>
      <c r="AF160">
        <v>177400</v>
      </c>
      <c r="AG160" t="s">
        <v>479</v>
      </c>
      <c r="AH160" t="s">
        <v>479</v>
      </c>
      <c r="AI160" t="s">
        <v>479</v>
      </c>
      <c r="AJ160" t="s">
        <v>479</v>
      </c>
      <c r="AK160" t="s">
        <v>479</v>
      </c>
      <c r="AL160" t="s">
        <v>481</v>
      </c>
      <c r="AM160" t="s">
        <v>481</v>
      </c>
    </row>
    <row r="161" spans="1:39" x14ac:dyDescent="0.25">
      <c r="A161" t="s">
        <v>472</v>
      </c>
      <c r="B161" t="s">
        <v>473</v>
      </c>
      <c r="C161">
        <v>5</v>
      </c>
      <c r="D161" t="s">
        <v>405</v>
      </c>
      <c r="E161" t="s">
        <v>405</v>
      </c>
      <c r="F161">
        <v>10004078</v>
      </c>
      <c r="G161" t="s">
        <v>156</v>
      </c>
      <c r="H161" t="s">
        <v>482</v>
      </c>
      <c r="I161" t="s">
        <v>476</v>
      </c>
      <c r="J161" t="s">
        <v>385</v>
      </c>
      <c r="K161" t="s">
        <v>495</v>
      </c>
      <c r="L161" t="s">
        <v>41</v>
      </c>
      <c r="M161" t="s">
        <v>405</v>
      </c>
      <c r="N161" t="s">
        <v>405</v>
      </c>
      <c r="O161" t="s">
        <v>485</v>
      </c>
      <c r="P161" t="s">
        <v>47</v>
      </c>
      <c r="Q161">
        <v>60</v>
      </c>
      <c r="R161">
        <v>60</v>
      </c>
      <c r="S161">
        <v>60</v>
      </c>
      <c r="T161">
        <v>6.9</v>
      </c>
      <c r="U161">
        <v>5.2</v>
      </c>
      <c r="V161">
        <v>67.2</v>
      </c>
      <c r="W161">
        <v>79.3</v>
      </c>
      <c r="X161">
        <v>87.9</v>
      </c>
      <c r="Y161">
        <v>20.7</v>
      </c>
      <c r="Z161">
        <v>8.6</v>
      </c>
      <c r="AA161">
        <v>35</v>
      </c>
      <c r="AB161">
        <v>400</v>
      </c>
      <c r="AC161">
        <v>18200</v>
      </c>
      <c r="AD161">
        <v>29900</v>
      </c>
      <c r="AE161">
        <v>34700</v>
      </c>
      <c r="AF161">
        <v>67900</v>
      </c>
      <c r="AG161" t="s">
        <v>479</v>
      </c>
      <c r="AH161" t="s">
        <v>479</v>
      </c>
      <c r="AI161" t="s">
        <v>479</v>
      </c>
      <c r="AJ161" t="s">
        <v>479</v>
      </c>
      <c r="AK161" t="s">
        <v>479</v>
      </c>
      <c r="AL161" t="s">
        <v>481</v>
      </c>
      <c r="AM161" t="s">
        <v>481</v>
      </c>
    </row>
    <row r="162" spans="1:39" x14ac:dyDescent="0.25">
      <c r="A162" t="s">
        <v>472</v>
      </c>
      <c r="B162" t="s">
        <v>473</v>
      </c>
      <c r="C162">
        <v>5</v>
      </c>
      <c r="D162" t="s">
        <v>405</v>
      </c>
      <c r="E162" t="s">
        <v>405</v>
      </c>
      <c r="F162">
        <v>10004078</v>
      </c>
      <c r="G162" t="s">
        <v>156</v>
      </c>
      <c r="H162" t="s">
        <v>482</v>
      </c>
      <c r="I162" t="s">
        <v>476</v>
      </c>
      <c r="J162" t="s">
        <v>385</v>
      </c>
      <c r="K162" t="s">
        <v>495</v>
      </c>
      <c r="L162" t="s">
        <v>41</v>
      </c>
      <c r="M162" t="s">
        <v>405</v>
      </c>
      <c r="N162" t="s">
        <v>405</v>
      </c>
      <c r="O162" t="s">
        <v>486</v>
      </c>
      <c r="P162" t="s">
        <v>44</v>
      </c>
      <c r="Q162">
        <v>110</v>
      </c>
      <c r="R162">
        <v>110</v>
      </c>
      <c r="S162">
        <v>110</v>
      </c>
      <c r="T162">
        <v>4.0999999999999996</v>
      </c>
      <c r="U162">
        <v>9.5</v>
      </c>
      <c r="V162">
        <v>71.900000000000006</v>
      </c>
      <c r="W162">
        <v>85.1</v>
      </c>
      <c r="X162">
        <v>86.4</v>
      </c>
      <c r="Y162">
        <v>14.5</v>
      </c>
      <c r="Z162">
        <v>1.4</v>
      </c>
      <c r="AA162">
        <v>80</v>
      </c>
      <c r="AB162">
        <v>400</v>
      </c>
      <c r="AC162">
        <v>19000</v>
      </c>
      <c r="AD162">
        <v>27700</v>
      </c>
      <c r="AE162">
        <v>36500</v>
      </c>
      <c r="AF162">
        <v>83600</v>
      </c>
      <c r="AG162" t="s">
        <v>479</v>
      </c>
      <c r="AH162" t="s">
        <v>479</v>
      </c>
      <c r="AI162" t="s">
        <v>479</v>
      </c>
      <c r="AJ162" t="s">
        <v>479</v>
      </c>
      <c r="AK162" t="s">
        <v>479</v>
      </c>
      <c r="AL162" t="s">
        <v>481</v>
      </c>
      <c r="AM162" t="s">
        <v>481</v>
      </c>
    </row>
    <row r="163" spans="1:39" x14ac:dyDescent="0.25">
      <c r="A163" t="s">
        <v>472</v>
      </c>
      <c r="B163" t="s">
        <v>473</v>
      </c>
      <c r="C163">
        <v>5</v>
      </c>
      <c r="D163" t="s">
        <v>405</v>
      </c>
      <c r="E163" t="s">
        <v>405</v>
      </c>
      <c r="F163">
        <v>10004078</v>
      </c>
      <c r="G163" t="s">
        <v>156</v>
      </c>
      <c r="H163" t="s">
        <v>482</v>
      </c>
      <c r="I163" t="s">
        <v>476</v>
      </c>
      <c r="J163" t="s">
        <v>385</v>
      </c>
      <c r="K163" t="s">
        <v>495</v>
      </c>
      <c r="L163" t="s">
        <v>41</v>
      </c>
      <c r="M163" t="s">
        <v>405</v>
      </c>
      <c r="N163" t="s">
        <v>405</v>
      </c>
      <c r="O163" t="s">
        <v>478</v>
      </c>
      <c r="P163" t="s">
        <v>3</v>
      </c>
      <c r="Q163">
        <v>25</v>
      </c>
      <c r="R163">
        <v>25</v>
      </c>
      <c r="S163">
        <v>25</v>
      </c>
      <c r="T163">
        <v>7.7</v>
      </c>
      <c r="U163">
        <v>23.1</v>
      </c>
      <c r="V163">
        <v>65.400000000000006</v>
      </c>
      <c r="W163">
        <v>69.2</v>
      </c>
      <c r="X163">
        <v>69.2</v>
      </c>
      <c r="Y163">
        <v>3.8</v>
      </c>
      <c r="Z163" t="s">
        <v>487</v>
      </c>
      <c r="AA163">
        <v>15</v>
      </c>
      <c r="AB163">
        <v>11000</v>
      </c>
      <c r="AC163">
        <v>18200</v>
      </c>
      <c r="AD163">
        <v>29400</v>
      </c>
      <c r="AE163">
        <v>47400</v>
      </c>
      <c r="AF163">
        <v>67500</v>
      </c>
      <c r="AG163" t="s">
        <v>479</v>
      </c>
      <c r="AH163" t="s">
        <v>479</v>
      </c>
      <c r="AI163" t="s">
        <v>479</v>
      </c>
      <c r="AJ163" t="s">
        <v>479</v>
      </c>
      <c r="AK163" t="s">
        <v>479</v>
      </c>
      <c r="AL163" t="s">
        <v>481</v>
      </c>
      <c r="AM163" t="s">
        <v>481</v>
      </c>
    </row>
    <row r="164" spans="1:39" x14ac:dyDescent="0.25">
      <c r="A164" t="s">
        <v>472</v>
      </c>
      <c r="B164" t="s">
        <v>473</v>
      </c>
      <c r="C164">
        <v>5</v>
      </c>
      <c r="D164" t="s">
        <v>405</v>
      </c>
      <c r="E164" t="s">
        <v>405</v>
      </c>
      <c r="F164">
        <v>10004078</v>
      </c>
      <c r="G164" t="s">
        <v>156</v>
      </c>
      <c r="H164" t="s">
        <v>482</v>
      </c>
      <c r="I164" t="s">
        <v>476</v>
      </c>
      <c r="J164" t="s">
        <v>385</v>
      </c>
      <c r="K164" t="s">
        <v>495</v>
      </c>
      <c r="L164" t="s">
        <v>41</v>
      </c>
      <c r="M164" t="s">
        <v>405</v>
      </c>
      <c r="N164" t="s">
        <v>405</v>
      </c>
      <c r="O164" t="s">
        <v>488</v>
      </c>
      <c r="P164" t="s">
        <v>34</v>
      </c>
      <c r="Q164">
        <v>95</v>
      </c>
      <c r="R164">
        <v>95</v>
      </c>
      <c r="S164">
        <v>90</v>
      </c>
      <c r="T164">
        <v>4.3</v>
      </c>
      <c r="U164">
        <v>13</v>
      </c>
      <c r="V164">
        <v>71.7</v>
      </c>
      <c r="W164">
        <v>81.5</v>
      </c>
      <c r="X164">
        <v>82.6</v>
      </c>
      <c r="Y164">
        <v>10.9</v>
      </c>
      <c r="Z164">
        <v>1.1000000000000001</v>
      </c>
      <c r="AA164">
        <v>65</v>
      </c>
      <c r="AB164">
        <v>1800</v>
      </c>
      <c r="AC164">
        <v>19000</v>
      </c>
      <c r="AD164">
        <v>28500</v>
      </c>
      <c r="AE164">
        <v>37600</v>
      </c>
      <c r="AF164">
        <v>89800</v>
      </c>
      <c r="AG164" t="s">
        <v>479</v>
      </c>
      <c r="AH164" t="s">
        <v>479</v>
      </c>
      <c r="AI164" t="s">
        <v>479</v>
      </c>
      <c r="AJ164" t="s">
        <v>479</v>
      </c>
      <c r="AK164" t="s">
        <v>479</v>
      </c>
      <c r="AL164" t="s">
        <v>481</v>
      </c>
      <c r="AM164" t="s">
        <v>481</v>
      </c>
    </row>
    <row r="165" spans="1:39" x14ac:dyDescent="0.25">
      <c r="A165" t="s">
        <v>472</v>
      </c>
      <c r="B165" t="s">
        <v>473</v>
      </c>
      <c r="C165">
        <v>5</v>
      </c>
      <c r="D165" t="s">
        <v>405</v>
      </c>
      <c r="E165" t="s">
        <v>405</v>
      </c>
      <c r="F165">
        <v>10004078</v>
      </c>
      <c r="G165" t="s">
        <v>156</v>
      </c>
      <c r="H165" t="s">
        <v>482</v>
      </c>
      <c r="I165" t="s">
        <v>476</v>
      </c>
      <c r="J165" t="s">
        <v>385</v>
      </c>
      <c r="K165" t="s">
        <v>495</v>
      </c>
      <c r="L165" t="s">
        <v>41</v>
      </c>
      <c r="M165" t="s">
        <v>405</v>
      </c>
      <c r="N165" t="s">
        <v>405</v>
      </c>
      <c r="O165" t="s">
        <v>489</v>
      </c>
      <c r="P165" t="s">
        <v>50</v>
      </c>
      <c r="Q165">
        <v>115</v>
      </c>
      <c r="R165">
        <v>110</v>
      </c>
      <c r="S165">
        <v>110</v>
      </c>
      <c r="T165">
        <v>6.2</v>
      </c>
      <c r="U165">
        <v>13.4</v>
      </c>
      <c r="V165">
        <v>75.900000000000006</v>
      </c>
      <c r="W165">
        <v>79.5</v>
      </c>
      <c r="X165">
        <v>80.400000000000006</v>
      </c>
      <c r="Y165">
        <v>4.5</v>
      </c>
      <c r="Z165">
        <v>0.9</v>
      </c>
      <c r="AA165">
        <v>80</v>
      </c>
      <c r="AB165">
        <v>3500</v>
      </c>
      <c r="AC165">
        <v>23700</v>
      </c>
      <c r="AD165">
        <v>27700</v>
      </c>
      <c r="AE165">
        <v>33200</v>
      </c>
      <c r="AF165">
        <v>119400</v>
      </c>
      <c r="AG165" t="s">
        <v>479</v>
      </c>
      <c r="AH165" t="s">
        <v>479</v>
      </c>
      <c r="AI165" t="s">
        <v>479</v>
      </c>
      <c r="AJ165" t="s">
        <v>479</v>
      </c>
      <c r="AK165" t="s">
        <v>479</v>
      </c>
      <c r="AL165" t="s">
        <v>481</v>
      </c>
      <c r="AM165" t="s">
        <v>481</v>
      </c>
    </row>
    <row r="166" spans="1:39" x14ac:dyDescent="0.25">
      <c r="A166" t="s">
        <v>472</v>
      </c>
      <c r="B166" t="s">
        <v>473</v>
      </c>
      <c r="C166">
        <v>5</v>
      </c>
      <c r="D166" t="s">
        <v>405</v>
      </c>
      <c r="E166" t="s">
        <v>405</v>
      </c>
      <c r="F166">
        <v>10007143</v>
      </c>
      <c r="G166" t="s">
        <v>48</v>
      </c>
      <c r="H166" t="s">
        <v>482</v>
      </c>
      <c r="I166" t="s">
        <v>476</v>
      </c>
      <c r="J166" t="s">
        <v>385</v>
      </c>
      <c r="K166" t="s">
        <v>513</v>
      </c>
      <c r="L166" t="s">
        <v>49</v>
      </c>
      <c r="M166" t="s">
        <v>405</v>
      </c>
      <c r="N166" t="s">
        <v>405</v>
      </c>
      <c r="O166" t="s">
        <v>478</v>
      </c>
      <c r="P166" t="s">
        <v>3</v>
      </c>
      <c r="Q166">
        <v>25</v>
      </c>
      <c r="R166">
        <v>25</v>
      </c>
      <c r="S166">
        <v>25</v>
      </c>
      <c r="T166">
        <v>8</v>
      </c>
      <c r="U166">
        <v>4</v>
      </c>
      <c r="V166">
        <v>88</v>
      </c>
      <c r="W166">
        <v>88</v>
      </c>
      <c r="X166">
        <v>88</v>
      </c>
      <c r="Y166" t="s">
        <v>487</v>
      </c>
      <c r="Z166" t="s">
        <v>487</v>
      </c>
      <c r="AA166">
        <v>20</v>
      </c>
      <c r="AB166">
        <v>25600</v>
      </c>
      <c r="AC166">
        <v>48100</v>
      </c>
      <c r="AD166">
        <v>62800</v>
      </c>
      <c r="AE166">
        <v>70800</v>
      </c>
      <c r="AF166">
        <v>216400</v>
      </c>
      <c r="AG166" t="s">
        <v>479</v>
      </c>
      <c r="AH166" t="s">
        <v>479</v>
      </c>
      <c r="AI166" t="s">
        <v>479</v>
      </c>
      <c r="AJ166" t="s">
        <v>479</v>
      </c>
      <c r="AK166" t="s">
        <v>479</v>
      </c>
      <c r="AL166" t="s">
        <v>481</v>
      </c>
      <c r="AM166" t="s">
        <v>481</v>
      </c>
    </row>
    <row r="167" spans="1:39" x14ac:dyDescent="0.25">
      <c r="A167" t="s">
        <v>472</v>
      </c>
      <c r="B167" t="s">
        <v>473</v>
      </c>
      <c r="C167">
        <v>5</v>
      </c>
      <c r="D167" t="s">
        <v>405</v>
      </c>
      <c r="E167" t="s">
        <v>405</v>
      </c>
      <c r="F167">
        <v>10007157</v>
      </c>
      <c r="G167" t="s">
        <v>120</v>
      </c>
      <c r="H167" t="s">
        <v>482</v>
      </c>
      <c r="I167" t="s">
        <v>476</v>
      </c>
      <c r="J167" t="s">
        <v>385</v>
      </c>
      <c r="K167" t="s">
        <v>493</v>
      </c>
      <c r="L167" t="s">
        <v>55</v>
      </c>
      <c r="M167" t="s">
        <v>405</v>
      </c>
      <c r="N167" t="s">
        <v>405</v>
      </c>
      <c r="O167" t="s">
        <v>478</v>
      </c>
      <c r="P167" t="s">
        <v>3</v>
      </c>
      <c r="Q167">
        <v>60</v>
      </c>
      <c r="R167">
        <v>60</v>
      </c>
      <c r="S167">
        <v>60</v>
      </c>
      <c r="T167">
        <v>9.8000000000000007</v>
      </c>
      <c r="U167">
        <v>1.6</v>
      </c>
      <c r="V167">
        <v>82.1</v>
      </c>
      <c r="W167">
        <v>85.3</v>
      </c>
      <c r="X167">
        <v>88.6</v>
      </c>
      <c r="Y167">
        <v>6.5</v>
      </c>
      <c r="Z167">
        <v>3.3</v>
      </c>
      <c r="AA167">
        <v>50</v>
      </c>
      <c r="AB167">
        <v>1900</v>
      </c>
      <c r="AC167">
        <v>42300</v>
      </c>
      <c r="AD167">
        <v>53700</v>
      </c>
      <c r="AE167">
        <v>76600</v>
      </c>
      <c r="AF167">
        <v>141600</v>
      </c>
      <c r="AG167" t="s">
        <v>479</v>
      </c>
      <c r="AH167" t="s">
        <v>479</v>
      </c>
      <c r="AI167" t="s">
        <v>479</v>
      </c>
      <c r="AJ167" t="s">
        <v>479</v>
      </c>
      <c r="AK167" t="s">
        <v>479</v>
      </c>
      <c r="AL167" t="s">
        <v>481</v>
      </c>
      <c r="AM167" t="s">
        <v>481</v>
      </c>
    </row>
    <row r="168" spans="1:39" x14ac:dyDescent="0.25">
      <c r="A168" t="s">
        <v>472</v>
      </c>
      <c r="B168" t="s">
        <v>473</v>
      </c>
      <c r="C168">
        <v>5</v>
      </c>
      <c r="D168" t="s">
        <v>405</v>
      </c>
      <c r="E168" t="s">
        <v>405</v>
      </c>
      <c r="F168">
        <v>10007158</v>
      </c>
      <c r="G168" t="s">
        <v>68</v>
      </c>
      <c r="H168" t="s">
        <v>482</v>
      </c>
      <c r="I168" t="s">
        <v>476</v>
      </c>
      <c r="J168" t="s">
        <v>385</v>
      </c>
      <c r="K168" t="s">
        <v>499</v>
      </c>
      <c r="L168" t="s">
        <v>43</v>
      </c>
      <c r="M168" t="s">
        <v>405</v>
      </c>
      <c r="N168" t="s">
        <v>405</v>
      </c>
      <c r="O168" t="s">
        <v>478</v>
      </c>
      <c r="P168" t="s">
        <v>3</v>
      </c>
      <c r="Q168">
        <v>80</v>
      </c>
      <c r="R168">
        <v>75</v>
      </c>
      <c r="S168">
        <v>75</v>
      </c>
      <c r="T168">
        <v>6.7</v>
      </c>
      <c r="U168">
        <v>4</v>
      </c>
      <c r="V168">
        <v>83.7</v>
      </c>
      <c r="W168">
        <v>87.7</v>
      </c>
      <c r="X168">
        <v>89.3</v>
      </c>
      <c r="Y168">
        <v>5.7</v>
      </c>
      <c r="Z168">
        <v>1.7</v>
      </c>
      <c r="AA168">
        <v>60</v>
      </c>
      <c r="AB168">
        <v>4400</v>
      </c>
      <c r="AC168">
        <v>53700</v>
      </c>
      <c r="AD168">
        <v>72300</v>
      </c>
      <c r="AE168">
        <v>86900</v>
      </c>
      <c r="AF168">
        <v>576300</v>
      </c>
      <c r="AG168" t="s">
        <v>479</v>
      </c>
      <c r="AH168" t="s">
        <v>479</v>
      </c>
      <c r="AI168" t="s">
        <v>479</v>
      </c>
      <c r="AJ168" t="s">
        <v>479</v>
      </c>
      <c r="AK168" t="s">
        <v>479</v>
      </c>
      <c r="AL168" t="s">
        <v>481</v>
      </c>
      <c r="AM168" t="s">
        <v>481</v>
      </c>
    </row>
    <row r="169" spans="1:39" x14ac:dyDescent="0.25">
      <c r="A169" t="s">
        <v>472</v>
      </c>
      <c r="B169" t="s">
        <v>473</v>
      </c>
      <c r="C169">
        <v>5</v>
      </c>
      <c r="D169" t="s">
        <v>405</v>
      </c>
      <c r="E169" t="s">
        <v>405</v>
      </c>
      <c r="F169">
        <v>10004113</v>
      </c>
      <c r="G169" t="s">
        <v>97</v>
      </c>
      <c r="H169" t="s">
        <v>482</v>
      </c>
      <c r="I169" t="s">
        <v>476</v>
      </c>
      <c r="J169" t="s">
        <v>385</v>
      </c>
      <c r="K169" t="s">
        <v>508</v>
      </c>
      <c r="L169" t="s">
        <v>75</v>
      </c>
      <c r="M169" t="s">
        <v>405</v>
      </c>
      <c r="N169" t="s">
        <v>405</v>
      </c>
      <c r="O169" t="s">
        <v>489</v>
      </c>
      <c r="P169" t="s">
        <v>50</v>
      </c>
      <c r="Q169">
        <v>290</v>
      </c>
      <c r="R169">
        <v>280</v>
      </c>
      <c r="S169">
        <v>280</v>
      </c>
      <c r="T169">
        <v>5</v>
      </c>
      <c r="U169">
        <v>6.8</v>
      </c>
      <c r="V169">
        <v>83.5</v>
      </c>
      <c r="W169">
        <v>87.8</v>
      </c>
      <c r="X169">
        <v>88.2</v>
      </c>
      <c r="Y169">
        <v>4.7</v>
      </c>
      <c r="Z169">
        <v>0.4</v>
      </c>
      <c r="AA169">
        <v>225</v>
      </c>
      <c r="AB169">
        <v>300</v>
      </c>
      <c r="AC169">
        <v>25200</v>
      </c>
      <c r="AD169">
        <v>32500</v>
      </c>
      <c r="AE169">
        <v>40900</v>
      </c>
      <c r="AF169">
        <v>238700</v>
      </c>
      <c r="AG169" t="s">
        <v>479</v>
      </c>
      <c r="AH169" t="s">
        <v>479</v>
      </c>
      <c r="AI169" t="s">
        <v>479</v>
      </c>
      <c r="AJ169" t="s">
        <v>479</v>
      </c>
      <c r="AK169" t="s">
        <v>479</v>
      </c>
      <c r="AL169" t="s">
        <v>481</v>
      </c>
      <c r="AM169" t="s">
        <v>481</v>
      </c>
    </row>
    <row r="170" spans="1:39" x14ac:dyDescent="0.25">
      <c r="A170" t="s">
        <v>472</v>
      </c>
      <c r="B170" t="s">
        <v>473</v>
      </c>
      <c r="C170">
        <v>5</v>
      </c>
      <c r="D170" t="s">
        <v>405</v>
      </c>
      <c r="E170" t="s">
        <v>405</v>
      </c>
      <c r="F170">
        <v>10007162</v>
      </c>
      <c r="G170" t="s">
        <v>158</v>
      </c>
      <c r="H170" t="s">
        <v>482</v>
      </c>
      <c r="I170" t="s">
        <v>476</v>
      </c>
      <c r="J170" t="s">
        <v>385</v>
      </c>
      <c r="K170" t="s">
        <v>495</v>
      </c>
      <c r="L170" t="s">
        <v>41</v>
      </c>
      <c r="M170" t="s">
        <v>405</v>
      </c>
      <c r="N170" t="s">
        <v>405</v>
      </c>
      <c r="O170" t="s">
        <v>478</v>
      </c>
      <c r="P170" t="s">
        <v>3</v>
      </c>
      <c r="Q170">
        <v>20</v>
      </c>
      <c r="R170">
        <v>20</v>
      </c>
      <c r="S170">
        <v>20</v>
      </c>
      <c r="T170">
        <v>10</v>
      </c>
      <c r="U170">
        <v>10</v>
      </c>
      <c r="V170">
        <v>80</v>
      </c>
      <c r="W170">
        <v>80</v>
      </c>
      <c r="X170">
        <v>80</v>
      </c>
      <c r="Y170" t="s">
        <v>487</v>
      </c>
      <c r="Z170" t="s">
        <v>487</v>
      </c>
      <c r="AA170">
        <v>15</v>
      </c>
      <c r="AB170">
        <v>13900</v>
      </c>
      <c r="AC170">
        <v>24900</v>
      </c>
      <c r="AD170">
        <v>29400</v>
      </c>
      <c r="AE170">
        <v>34300</v>
      </c>
      <c r="AF170">
        <v>49600</v>
      </c>
      <c r="AG170" t="s">
        <v>479</v>
      </c>
      <c r="AH170" t="s">
        <v>479</v>
      </c>
      <c r="AI170" t="s">
        <v>479</v>
      </c>
      <c r="AJ170" t="s">
        <v>479</v>
      </c>
      <c r="AK170" t="s">
        <v>479</v>
      </c>
      <c r="AL170" t="s">
        <v>481</v>
      </c>
      <c r="AM170" t="s">
        <v>481</v>
      </c>
    </row>
    <row r="171" spans="1:39" x14ac:dyDescent="0.25">
      <c r="A171" t="s">
        <v>472</v>
      </c>
      <c r="B171" t="s">
        <v>473</v>
      </c>
      <c r="C171">
        <v>5</v>
      </c>
      <c r="D171" t="s">
        <v>405</v>
      </c>
      <c r="E171" t="s">
        <v>405</v>
      </c>
      <c r="F171">
        <v>10004180</v>
      </c>
      <c r="G171" t="s">
        <v>142</v>
      </c>
      <c r="H171" t="s">
        <v>482</v>
      </c>
      <c r="I171" t="s">
        <v>476</v>
      </c>
      <c r="J171" t="s">
        <v>385</v>
      </c>
      <c r="K171" t="s">
        <v>477</v>
      </c>
      <c r="L171" t="s">
        <v>65</v>
      </c>
      <c r="M171" t="s">
        <v>405</v>
      </c>
      <c r="N171" t="s">
        <v>405</v>
      </c>
      <c r="O171" t="s">
        <v>485</v>
      </c>
      <c r="P171" t="s">
        <v>47</v>
      </c>
      <c r="Q171">
        <v>280</v>
      </c>
      <c r="R171">
        <v>275</v>
      </c>
      <c r="S171">
        <v>275</v>
      </c>
      <c r="T171">
        <v>3.7</v>
      </c>
      <c r="U171">
        <v>8.4</v>
      </c>
      <c r="V171">
        <v>77.3</v>
      </c>
      <c r="W171">
        <v>85</v>
      </c>
      <c r="X171">
        <v>87.9</v>
      </c>
      <c r="Y171">
        <v>10.6</v>
      </c>
      <c r="Z171">
        <v>2.9</v>
      </c>
      <c r="AA171">
        <v>210</v>
      </c>
      <c r="AB171">
        <v>1800</v>
      </c>
      <c r="AC171">
        <v>21500</v>
      </c>
      <c r="AD171">
        <v>26600</v>
      </c>
      <c r="AE171">
        <v>33900</v>
      </c>
      <c r="AF171">
        <v>146700</v>
      </c>
      <c r="AG171" t="s">
        <v>479</v>
      </c>
      <c r="AH171" t="s">
        <v>479</v>
      </c>
      <c r="AI171" t="s">
        <v>479</v>
      </c>
      <c r="AJ171" t="s">
        <v>479</v>
      </c>
      <c r="AK171" t="s">
        <v>479</v>
      </c>
      <c r="AL171" t="s">
        <v>481</v>
      </c>
      <c r="AM171" t="s">
        <v>481</v>
      </c>
    </row>
    <row r="172" spans="1:39" x14ac:dyDescent="0.25">
      <c r="A172" t="s">
        <v>472</v>
      </c>
      <c r="B172" t="s">
        <v>473</v>
      </c>
      <c r="C172">
        <v>5</v>
      </c>
      <c r="D172" t="s">
        <v>405</v>
      </c>
      <c r="E172" t="s">
        <v>405</v>
      </c>
      <c r="F172">
        <v>10004180</v>
      </c>
      <c r="G172" t="s">
        <v>142</v>
      </c>
      <c r="H172" t="s">
        <v>482</v>
      </c>
      <c r="I172" t="s">
        <v>476</v>
      </c>
      <c r="J172" t="s">
        <v>385</v>
      </c>
      <c r="K172" t="s">
        <v>477</v>
      </c>
      <c r="L172" t="s">
        <v>65</v>
      </c>
      <c r="M172" t="s">
        <v>405</v>
      </c>
      <c r="N172" t="s">
        <v>405</v>
      </c>
      <c r="O172" t="s">
        <v>486</v>
      </c>
      <c r="P172" t="s">
        <v>44</v>
      </c>
      <c r="Q172">
        <v>250</v>
      </c>
      <c r="R172">
        <v>245</v>
      </c>
      <c r="S172">
        <v>240</v>
      </c>
      <c r="T172">
        <v>3.1</v>
      </c>
      <c r="U172">
        <v>8.3000000000000007</v>
      </c>
      <c r="V172">
        <v>66.5</v>
      </c>
      <c r="W172">
        <v>83.6</v>
      </c>
      <c r="X172">
        <v>88.6</v>
      </c>
      <c r="Y172">
        <v>22.2</v>
      </c>
      <c r="Z172">
        <v>5</v>
      </c>
      <c r="AA172">
        <v>155</v>
      </c>
      <c r="AB172">
        <v>1200</v>
      </c>
      <c r="AC172">
        <v>20400</v>
      </c>
      <c r="AD172">
        <v>25600</v>
      </c>
      <c r="AE172">
        <v>29900</v>
      </c>
      <c r="AF172">
        <v>56200</v>
      </c>
      <c r="AG172" t="s">
        <v>479</v>
      </c>
      <c r="AH172" t="s">
        <v>479</v>
      </c>
      <c r="AI172" t="s">
        <v>479</v>
      </c>
      <c r="AJ172" t="s">
        <v>479</v>
      </c>
      <c r="AK172" t="s">
        <v>479</v>
      </c>
      <c r="AL172" t="s">
        <v>481</v>
      </c>
      <c r="AM172" t="s">
        <v>481</v>
      </c>
    </row>
    <row r="173" spans="1:39" x14ac:dyDescent="0.25">
      <c r="A173" t="s">
        <v>472</v>
      </c>
      <c r="B173" t="s">
        <v>473</v>
      </c>
      <c r="C173">
        <v>5</v>
      </c>
      <c r="D173" t="s">
        <v>405</v>
      </c>
      <c r="E173" t="s">
        <v>405</v>
      </c>
      <c r="F173">
        <v>10004180</v>
      </c>
      <c r="G173" t="s">
        <v>142</v>
      </c>
      <c r="H173" t="s">
        <v>482</v>
      </c>
      <c r="I173" t="s">
        <v>476</v>
      </c>
      <c r="J173" t="s">
        <v>385</v>
      </c>
      <c r="K173" t="s">
        <v>477</v>
      </c>
      <c r="L173" t="s">
        <v>65</v>
      </c>
      <c r="M173" t="s">
        <v>405</v>
      </c>
      <c r="N173" t="s">
        <v>405</v>
      </c>
      <c r="O173" t="s">
        <v>478</v>
      </c>
      <c r="P173" t="s">
        <v>3</v>
      </c>
      <c r="Q173">
        <v>300</v>
      </c>
      <c r="R173">
        <v>295</v>
      </c>
      <c r="S173">
        <v>295</v>
      </c>
      <c r="T173">
        <v>5.6</v>
      </c>
      <c r="U173">
        <v>7.4</v>
      </c>
      <c r="V173">
        <v>83</v>
      </c>
      <c r="W173">
        <v>86</v>
      </c>
      <c r="X173">
        <v>87</v>
      </c>
      <c r="Y173">
        <v>4</v>
      </c>
      <c r="Z173">
        <v>1</v>
      </c>
      <c r="AA173">
        <v>245</v>
      </c>
      <c r="AB173">
        <v>400</v>
      </c>
      <c r="AC173">
        <v>24800</v>
      </c>
      <c r="AD173">
        <v>33600</v>
      </c>
      <c r="AE173">
        <v>47100</v>
      </c>
      <c r="AF173">
        <v>135400</v>
      </c>
      <c r="AG173" t="s">
        <v>479</v>
      </c>
      <c r="AH173" t="s">
        <v>479</v>
      </c>
      <c r="AI173" t="s">
        <v>479</v>
      </c>
      <c r="AJ173" t="s">
        <v>479</v>
      </c>
      <c r="AK173" t="s">
        <v>479</v>
      </c>
      <c r="AL173" t="s">
        <v>481</v>
      </c>
      <c r="AM173" t="s">
        <v>481</v>
      </c>
    </row>
    <row r="174" spans="1:39" x14ac:dyDescent="0.25">
      <c r="A174" t="s">
        <v>472</v>
      </c>
      <c r="B174" t="s">
        <v>473</v>
      </c>
      <c r="C174">
        <v>5</v>
      </c>
      <c r="D174" t="s">
        <v>405</v>
      </c>
      <c r="E174" t="s">
        <v>405</v>
      </c>
      <c r="F174">
        <v>10004180</v>
      </c>
      <c r="G174" t="s">
        <v>142</v>
      </c>
      <c r="H174" t="s">
        <v>482</v>
      </c>
      <c r="I174" t="s">
        <v>476</v>
      </c>
      <c r="J174" t="s">
        <v>385</v>
      </c>
      <c r="K174" t="s">
        <v>477</v>
      </c>
      <c r="L174" t="s">
        <v>65</v>
      </c>
      <c r="M174" t="s">
        <v>405</v>
      </c>
      <c r="N174" t="s">
        <v>405</v>
      </c>
      <c r="O174" t="s">
        <v>488</v>
      </c>
      <c r="P174" t="s">
        <v>34</v>
      </c>
      <c r="Q174">
        <v>200</v>
      </c>
      <c r="R174">
        <v>200</v>
      </c>
      <c r="S174">
        <v>200</v>
      </c>
      <c r="T174">
        <v>7.6</v>
      </c>
      <c r="U174">
        <v>10.199999999999999</v>
      </c>
      <c r="V174">
        <v>76.5</v>
      </c>
      <c r="W174">
        <v>81</v>
      </c>
      <c r="X174">
        <v>82.2</v>
      </c>
      <c r="Y174">
        <v>5.7</v>
      </c>
      <c r="Z174">
        <v>1.2</v>
      </c>
      <c r="AA174">
        <v>145</v>
      </c>
      <c r="AB174">
        <v>2900</v>
      </c>
      <c r="AC174">
        <v>21200</v>
      </c>
      <c r="AD174">
        <v>26300</v>
      </c>
      <c r="AE174">
        <v>35400</v>
      </c>
      <c r="AF174">
        <v>113200</v>
      </c>
      <c r="AG174" t="s">
        <v>479</v>
      </c>
      <c r="AH174" t="s">
        <v>479</v>
      </c>
      <c r="AI174" t="s">
        <v>479</v>
      </c>
      <c r="AJ174" t="s">
        <v>479</v>
      </c>
      <c r="AK174" t="s">
        <v>479</v>
      </c>
      <c r="AL174" t="s">
        <v>481</v>
      </c>
      <c r="AM174" t="s">
        <v>481</v>
      </c>
    </row>
    <row r="175" spans="1:39" x14ac:dyDescent="0.25">
      <c r="A175" t="s">
        <v>472</v>
      </c>
      <c r="B175" t="s">
        <v>473</v>
      </c>
      <c r="C175">
        <v>5</v>
      </c>
      <c r="D175" t="s">
        <v>405</v>
      </c>
      <c r="E175" t="s">
        <v>405</v>
      </c>
      <c r="F175">
        <v>10004180</v>
      </c>
      <c r="G175" t="s">
        <v>142</v>
      </c>
      <c r="H175" t="s">
        <v>482</v>
      </c>
      <c r="I175" t="s">
        <v>476</v>
      </c>
      <c r="J175" t="s">
        <v>385</v>
      </c>
      <c r="K175" t="s">
        <v>477</v>
      </c>
      <c r="L175" t="s">
        <v>65</v>
      </c>
      <c r="M175" t="s">
        <v>405</v>
      </c>
      <c r="N175" t="s">
        <v>405</v>
      </c>
      <c r="O175" t="s">
        <v>489</v>
      </c>
      <c r="P175" t="s">
        <v>50</v>
      </c>
      <c r="Q175">
        <v>525</v>
      </c>
      <c r="R175">
        <v>505</v>
      </c>
      <c r="S175">
        <v>500</v>
      </c>
      <c r="T175">
        <v>5.3</v>
      </c>
      <c r="U175">
        <v>7.8</v>
      </c>
      <c r="V175">
        <v>79.3</v>
      </c>
      <c r="W175">
        <v>85.6</v>
      </c>
      <c r="X175">
        <v>87</v>
      </c>
      <c r="Y175">
        <v>7.7</v>
      </c>
      <c r="Z175">
        <v>1.4</v>
      </c>
      <c r="AA175">
        <v>380</v>
      </c>
      <c r="AB175">
        <v>1200</v>
      </c>
      <c r="AC175">
        <v>20100</v>
      </c>
      <c r="AD175">
        <v>25600</v>
      </c>
      <c r="AE175">
        <v>30400</v>
      </c>
      <c r="AF175">
        <v>97800</v>
      </c>
      <c r="AG175" t="s">
        <v>479</v>
      </c>
      <c r="AH175" t="s">
        <v>479</v>
      </c>
      <c r="AI175" t="s">
        <v>479</v>
      </c>
      <c r="AJ175" t="s">
        <v>479</v>
      </c>
      <c r="AK175" t="s">
        <v>479</v>
      </c>
      <c r="AL175" t="s">
        <v>481</v>
      </c>
      <c r="AM175" t="s">
        <v>481</v>
      </c>
    </row>
    <row r="176" spans="1:39" x14ac:dyDescent="0.25">
      <c r="A176" t="s">
        <v>472</v>
      </c>
      <c r="B176" t="s">
        <v>473</v>
      </c>
      <c r="C176">
        <v>5</v>
      </c>
      <c r="D176" t="s">
        <v>405</v>
      </c>
      <c r="E176" t="s">
        <v>405</v>
      </c>
      <c r="F176">
        <v>10004351</v>
      </c>
      <c r="G176" t="s">
        <v>110</v>
      </c>
      <c r="H176" t="s">
        <v>482</v>
      </c>
      <c r="I176" t="s">
        <v>476</v>
      </c>
      <c r="J176" t="s">
        <v>385</v>
      </c>
      <c r="K176" t="s">
        <v>495</v>
      </c>
      <c r="L176" t="s">
        <v>41</v>
      </c>
      <c r="M176" t="s">
        <v>405</v>
      </c>
      <c r="N176" t="s">
        <v>405</v>
      </c>
      <c r="O176" t="s">
        <v>485</v>
      </c>
      <c r="P176" t="s">
        <v>47</v>
      </c>
      <c r="Q176">
        <v>25</v>
      </c>
      <c r="R176">
        <v>25</v>
      </c>
      <c r="S176">
        <v>25</v>
      </c>
      <c r="T176" t="s">
        <v>487</v>
      </c>
      <c r="U176">
        <v>11.3</v>
      </c>
      <c r="V176">
        <v>71.8</v>
      </c>
      <c r="W176">
        <v>80.3</v>
      </c>
      <c r="X176">
        <v>88.7</v>
      </c>
      <c r="Y176">
        <v>16.899999999999999</v>
      </c>
      <c r="Z176">
        <v>8.4</v>
      </c>
      <c r="AA176">
        <v>15</v>
      </c>
      <c r="AB176">
        <v>8600</v>
      </c>
      <c r="AC176">
        <v>23000</v>
      </c>
      <c r="AD176">
        <v>29600</v>
      </c>
      <c r="AE176">
        <v>34700</v>
      </c>
      <c r="AF176">
        <v>46700</v>
      </c>
      <c r="AG176" t="s">
        <v>479</v>
      </c>
      <c r="AH176" t="s">
        <v>479</v>
      </c>
      <c r="AI176" t="s">
        <v>479</v>
      </c>
      <c r="AJ176" t="s">
        <v>479</v>
      </c>
      <c r="AK176" t="s">
        <v>479</v>
      </c>
      <c r="AL176" t="s">
        <v>481</v>
      </c>
      <c r="AM176" t="s">
        <v>481</v>
      </c>
    </row>
    <row r="177" spans="1:39" x14ac:dyDescent="0.25">
      <c r="A177" t="s">
        <v>472</v>
      </c>
      <c r="B177" t="s">
        <v>473</v>
      </c>
      <c r="C177">
        <v>5</v>
      </c>
      <c r="D177" t="s">
        <v>405</v>
      </c>
      <c r="E177" t="s">
        <v>405</v>
      </c>
      <c r="F177">
        <v>10004351</v>
      </c>
      <c r="G177" t="s">
        <v>110</v>
      </c>
      <c r="H177" t="s">
        <v>482</v>
      </c>
      <c r="I177" t="s">
        <v>476</v>
      </c>
      <c r="J177" t="s">
        <v>385</v>
      </c>
      <c r="K177" t="s">
        <v>495</v>
      </c>
      <c r="L177" t="s">
        <v>41</v>
      </c>
      <c r="M177" t="s">
        <v>405</v>
      </c>
      <c r="N177" t="s">
        <v>405</v>
      </c>
      <c r="O177" t="s">
        <v>486</v>
      </c>
      <c r="P177" t="s">
        <v>44</v>
      </c>
      <c r="Q177">
        <v>100</v>
      </c>
      <c r="R177">
        <v>95</v>
      </c>
      <c r="S177">
        <v>95</v>
      </c>
      <c r="T177">
        <v>6.7</v>
      </c>
      <c r="U177">
        <v>17.100000000000001</v>
      </c>
      <c r="V177">
        <v>54.7</v>
      </c>
      <c r="W177">
        <v>71.8</v>
      </c>
      <c r="X177">
        <v>76.2</v>
      </c>
      <c r="Y177">
        <v>21.5</v>
      </c>
      <c r="Z177">
        <v>4.4000000000000004</v>
      </c>
      <c r="AA177">
        <v>50</v>
      </c>
      <c r="AB177">
        <v>1200</v>
      </c>
      <c r="AC177">
        <v>20800</v>
      </c>
      <c r="AD177">
        <v>27400</v>
      </c>
      <c r="AE177">
        <v>32800</v>
      </c>
      <c r="AF177">
        <v>49300</v>
      </c>
      <c r="AG177" t="s">
        <v>479</v>
      </c>
      <c r="AH177" t="s">
        <v>479</v>
      </c>
      <c r="AI177" t="s">
        <v>479</v>
      </c>
      <c r="AJ177" t="s">
        <v>479</v>
      </c>
      <c r="AK177" t="s">
        <v>479</v>
      </c>
      <c r="AL177" t="s">
        <v>481</v>
      </c>
      <c r="AM177" t="s">
        <v>481</v>
      </c>
    </row>
    <row r="178" spans="1:39" x14ac:dyDescent="0.25">
      <c r="A178" t="s">
        <v>472</v>
      </c>
      <c r="B178" t="s">
        <v>473</v>
      </c>
      <c r="C178">
        <v>5</v>
      </c>
      <c r="D178" t="s">
        <v>405</v>
      </c>
      <c r="E178" t="s">
        <v>405</v>
      </c>
      <c r="F178">
        <v>10004351</v>
      </c>
      <c r="G178" t="s">
        <v>110</v>
      </c>
      <c r="H178" t="s">
        <v>482</v>
      </c>
      <c r="I178" t="s">
        <v>476</v>
      </c>
      <c r="J178" t="s">
        <v>385</v>
      </c>
      <c r="K178" t="s">
        <v>495</v>
      </c>
      <c r="L178" t="s">
        <v>41</v>
      </c>
      <c r="M178" t="s">
        <v>405</v>
      </c>
      <c r="N178" t="s">
        <v>405</v>
      </c>
      <c r="O178" t="s">
        <v>478</v>
      </c>
      <c r="P178" t="s">
        <v>3</v>
      </c>
      <c r="Q178">
        <v>195</v>
      </c>
      <c r="R178">
        <v>195</v>
      </c>
      <c r="S178">
        <v>190</v>
      </c>
      <c r="T178">
        <v>6.3</v>
      </c>
      <c r="U178">
        <v>12.7</v>
      </c>
      <c r="V178">
        <v>77.3</v>
      </c>
      <c r="W178">
        <v>80.400000000000006</v>
      </c>
      <c r="X178">
        <v>81</v>
      </c>
      <c r="Y178">
        <v>3.7</v>
      </c>
      <c r="Z178">
        <v>0.5</v>
      </c>
      <c r="AA178">
        <v>140</v>
      </c>
      <c r="AB178">
        <v>1100</v>
      </c>
      <c r="AC178">
        <v>23700</v>
      </c>
      <c r="AD178">
        <v>33900</v>
      </c>
      <c r="AE178">
        <v>43800</v>
      </c>
      <c r="AF178">
        <v>110200</v>
      </c>
      <c r="AG178" t="s">
        <v>479</v>
      </c>
      <c r="AH178" t="s">
        <v>479</v>
      </c>
      <c r="AI178" t="s">
        <v>479</v>
      </c>
      <c r="AJ178" t="s">
        <v>479</v>
      </c>
      <c r="AK178" t="s">
        <v>479</v>
      </c>
      <c r="AL178" t="s">
        <v>481</v>
      </c>
      <c r="AM178" t="s">
        <v>481</v>
      </c>
    </row>
    <row r="179" spans="1:39" x14ac:dyDescent="0.25">
      <c r="A179" t="s">
        <v>472</v>
      </c>
      <c r="B179" t="s">
        <v>473</v>
      </c>
      <c r="C179">
        <v>5</v>
      </c>
      <c r="D179" t="s">
        <v>405</v>
      </c>
      <c r="E179" t="s">
        <v>405</v>
      </c>
      <c r="F179">
        <v>10004351</v>
      </c>
      <c r="G179" t="s">
        <v>110</v>
      </c>
      <c r="H179" t="s">
        <v>482</v>
      </c>
      <c r="I179" t="s">
        <v>476</v>
      </c>
      <c r="J179" t="s">
        <v>385</v>
      </c>
      <c r="K179" t="s">
        <v>495</v>
      </c>
      <c r="L179" t="s">
        <v>41</v>
      </c>
      <c r="M179" t="s">
        <v>405</v>
      </c>
      <c r="N179" t="s">
        <v>405</v>
      </c>
      <c r="O179" t="s">
        <v>488</v>
      </c>
      <c r="P179" t="s">
        <v>34</v>
      </c>
      <c r="Q179">
        <v>70</v>
      </c>
      <c r="R179">
        <v>70</v>
      </c>
      <c r="S179">
        <v>70</v>
      </c>
      <c r="T179">
        <v>8.6999999999999993</v>
      </c>
      <c r="U179">
        <v>13</v>
      </c>
      <c r="V179">
        <v>72.5</v>
      </c>
      <c r="W179">
        <v>76.8</v>
      </c>
      <c r="X179">
        <v>78.3</v>
      </c>
      <c r="Y179">
        <v>5.8</v>
      </c>
      <c r="Z179">
        <v>1.4</v>
      </c>
      <c r="AA179">
        <v>50</v>
      </c>
      <c r="AB179">
        <v>2900</v>
      </c>
      <c r="AC179">
        <v>24800</v>
      </c>
      <c r="AD179">
        <v>31800</v>
      </c>
      <c r="AE179">
        <v>37200</v>
      </c>
      <c r="AF179">
        <v>68300</v>
      </c>
      <c r="AG179" t="s">
        <v>479</v>
      </c>
      <c r="AH179" t="s">
        <v>479</v>
      </c>
      <c r="AI179" t="s">
        <v>479</v>
      </c>
      <c r="AJ179" t="s">
        <v>479</v>
      </c>
      <c r="AK179" t="s">
        <v>479</v>
      </c>
      <c r="AL179" t="s">
        <v>481</v>
      </c>
      <c r="AM179" t="s">
        <v>481</v>
      </c>
    </row>
    <row r="180" spans="1:39" x14ac:dyDescent="0.25">
      <c r="A180" t="s">
        <v>472</v>
      </c>
      <c r="B180" t="s">
        <v>473</v>
      </c>
      <c r="C180">
        <v>5</v>
      </c>
      <c r="D180" t="s">
        <v>405</v>
      </c>
      <c r="E180" t="s">
        <v>405</v>
      </c>
      <c r="F180">
        <v>10004351</v>
      </c>
      <c r="G180" t="s">
        <v>110</v>
      </c>
      <c r="H180" t="s">
        <v>482</v>
      </c>
      <c r="I180" t="s">
        <v>476</v>
      </c>
      <c r="J180" t="s">
        <v>385</v>
      </c>
      <c r="K180" t="s">
        <v>495</v>
      </c>
      <c r="L180" t="s">
        <v>41</v>
      </c>
      <c r="M180" t="s">
        <v>405</v>
      </c>
      <c r="N180" t="s">
        <v>405</v>
      </c>
      <c r="O180" t="s">
        <v>489</v>
      </c>
      <c r="P180" t="s">
        <v>50</v>
      </c>
      <c r="Q180">
        <v>335</v>
      </c>
      <c r="R180">
        <v>325</v>
      </c>
      <c r="S180">
        <v>325</v>
      </c>
      <c r="T180">
        <v>6</v>
      </c>
      <c r="U180">
        <v>16</v>
      </c>
      <c r="V180">
        <v>74.900000000000006</v>
      </c>
      <c r="W180">
        <v>77.7</v>
      </c>
      <c r="X180">
        <v>78</v>
      </c>
      <c r="Y180">
        <v>3.1</v>
      </c>
      <c r="Z180">
        <v>0.3</v>
      </c>
      <c r="AA180">
        <v>230</v>
      </c>
      <c r="AB180">
        <v>700</v>
      </c>
      <c r="AC180">
        <v>17500</v>
      </c>
      <c r="AD180">
        <v>24100</v>
      </c>
      <c r="AE180">
        <v>32300</v>
      </c>
      <c r="AF180">
        <v>80300</v>
      </c>
      <c r="AG180" t="s">
        <v>479</v>
      </c>
      <c r="AH180" t="s">
        <v>479</v>
      </c>
      <c r="AI180" t="s">
        <v>479</v>
      </c>
      <c r="AJ180" t="s">
        <v>479</v>
      </c>
      <c r="AK180" t="s">
        <v>479</v>
      </c>
      <c r="AL180" t="s">
        <v>481</v>
      </c>
      <c r="AM180" t="s">
        <v>481</v>
      </c>
    </row>
    <row r="181" spans="1:39" x14ac:dyDescent="0.25">
      <c r="A181" t="s">
        <v>472</v>
      </c>
      <c r="B181" t="s">
        <v>473</v>
      </c>
      <c r="C181">
        <v>5</v>
      </c>
      <c r="D181" t="s">
        <v>405</v>
      </c>
      <c r="E181" t="s">
        <v>405</v>
      </c>
      <c r="F181">
        <v>10004442</v>
      </c>
      <c r="G181" t="s">
        <v>548</v>
      </c>
      <c r="H181" t="s">
        <v>475</v>
      </c>
      <c r="I181" t="s">
        <v>476</v>
      </c>
      <c r="J181" t="s">
        <v>385</v>
      </c>
      <c r="K181" t="s">
        <v>508</v>
      </c>
      <c r="L181" t="s">
        <v>75</v>
      </c>
      <c r="M181" t="s">
        <v>405</v>
      </c>
      <c r="N181" t="s">
        <v>405</v>
      </c>
      <c r="O181" t="s">
        <v>485</v>
      </c>
      <c r="P181" t="s">
        <v>47</v>
      </c>
      <c r="Q181">
        <v>15</v>
      </c>
      <c r="R181">
        <v>15</v>
      </c>
      <c r="S181">
        <v>15</v>
      </c>
      <c r="T181">
        <v>6.7</v>
      </c>
      <c r="U181" t="s">
        <v>487</v>
      </c>
      <c r="V181">
        <v>80</v>
      </c>
      <c r="W181">
        <v>93.3</v>
      </c>
      <c r="X181">
        <v>93.3</v>
      </c>
      <c r="Y181">
        <v>13.3</v>
      </c>
      <c r="Z181" t="s">
        <v>487</v>
      </c>
      <c r="AA181">
        <v>10</v>
      </c>
      <c r="AB181">
        <v>16400</v>
      </c>
      <c r="AC181">
        <v>16700</v>
      </c>
      <c r="AD181">
        <v>23400</v>
      </c>
      <c r="AE181">
        <v>30500</v>
      </c>
      <c r="AF181">
        <v>38300</v>
      </c>
      <c r="AG181" t="s">
        <v>479</v>
      </c>
      <c r="AH181" t="s">
        <v>479</v>
      </c>
      <c r="AI181" t="s">
        <v>479</v>
      </c>
      <c r="AJ181" t="s">
        <v>479</v>
      </c>
      <c r="AK181" t="s">
        <v>479</v>
      </c>
      <c r="AL181" t="s">
        <v>481</v>
      </c>
      <c r="AM181" t="s">
        <v>481</v>
      </c>
    </row>
    <row r="182" spans="1:39" x14ac:dyDescent="0.25">
      <c r="A182" t="s">
        <v>472</v>
      </c>
      <c r="B182" t="s">
        <v>473</v>
      </c>
      <c r="C182">
        <v>5</v>
      </c>
      <c r="D182" t="s">
        <v>405</v>
      </c>
      <c r="E182" t="s">
        <v>405</v>
      </c>
      <c r="F182">
        <v>10004576</v>
      </c>
      <c r="G182" t="s">
        <v>549</v>
      </c>
      <c r="H182" t="s">
        <v>475</v>
      </c>
      <c r="I182" t="s">
        <v>476</v>
      </c>
      <c r="J182" t="s">
        <v>385</v>
      </c>
      <c r="K182" t="s">
        <v>513</v>
      </c>
      <c r="L182" t="s">
        <v>49</v>
      </c>
      <c r="M182" t="s">
        <v>405</v>
      </c>
      <c r="N182" t="s">
        <v>405</v>
      </c>
      <c r="O182" t="s">
        <v>489</v>
      </c>
      <c r="P182" t="s">
        <v>50</v>
      </c>
      <c r="Q182">
        <v>20</v>
      </c>
      <c r="R182">
        <v>20</v>
      </c>
      <c r="S182">
        <v>20</v>
      </c>
      <c r="T182">
        <v>5.6</v>
      </c>
      <c r="U182">
        <v>11.1</v>
      </c>
      <c r="V182">
        <v>72.2</v>
      </c>
      <c r="W182">
        <v>83.3</v>
      </c>
      <c r="X182">
        <v>83.3</v>
      </c>
      <c r="Y182">
        <v>11.1</v>
      </c>
      <c r="Z182" t="s">
        <v>487</v>
      </c>
      <c r="AA182">
        <v>15</v>
      </c>
      <c r="AB182">
        <v>7700</v>
      </c>
      <c r="AC182">
        <v>18200</v>
      </c>
      <c r="AD182">
        <v>23400</v>
      </c>
      <c r="AE182">
        <v>34700</v>
      </c>
      <c r="AF182">
        <v>60600</v>
      </c>
      <c r="AG182" t="s">
        <v>479</v>
      </c>
      <c r="AH182" t="s">
        <v>479</v>
      </c>
      <c r="AI182" t="s">
        <v>479</v>
      </c>
      <c r="AJ182" t="s">
        <v>479</v>
      </c>
      <c r="AK182" t="s">
        <v>479</v>
      </c>
      <c r="AL182" t="s">
        <v>481</v>
      </c>
      <c r="AM182" t="s">
        <v>481</v>
      </c>
    </row>
    <row r="183" spans="1:39" x14ac:dyDescent="0.25">
      <c r="A183" t="s">
        <v>472</v>
      </c>
      <c r="B183" t="s">
        <v>473</v>
      </c>
      <c r="C183">
        <v>5</v>
      </c>
      <c r="D183" t="s">
        <v>405</v>
      </c>
      <c r="E183" t="s">
        <v>405</v>
      </c>
      <c r="F183">
        <v>10004577</v>
      </c>
      <c r="G183" t="s">
        <v>550</v>
      </c>
      <c r="H183" t="s">
        <v>475</v>
      </c>
      <c r="I183" t="s">
        <v>476</v>
      </c>
      <c r="J183" t="s">
        <v>385</v>
      </c>
      <c r="K183" t="s">
        <v>508</v>
      </c>
      <c r="L183" t="s">
        <v>75</v>
      </c>
      <c r="M183" t="s">
        <v>405</v>
      </c>
      <c r="N183" t="s">
        <v>405</v>
      </c>
      <c r="O183" t="s">
        <v>489</v>
      </c>
      <c r="P183" t="s">
        <v>50</v>
      </c>
      <c r="Q183">
        <v>35</v>
      </c>
      <c r="R183">
        <v>35</v>
      </c>
      <c r="S183">
        <v>35</v>
      </c>
      <c r="T183">
        <v>9.1</v>
      </c>
      <c r="U183">
        <v>21.2</v>
      </c>
      <c r="V183">
        <v>66.7</v>
      </c>
      <c r="W183">
        <v>69.7</v>
      </c>
      <c r="X183">
        <v>69.7</v>
      </c>
      <c r="Y183">
        <v>3</v>
      </c>
      <c r="Z183" t="s">
        <v>487</v>
      </c>
      <c r="AA183">
        <v>20</v>
      </c>
      <c r="AB183">
        <v>7800</v>
      </c>
      <c r="AC183">
        <v>12800</v>
      </c>
      <c r="AD183">
        <v>21700</v>
      </c>
      <c r="AE183">
        <v>28100</v>
      </c>
      <c r="AF183">
        <v>41100</v>
      </c>
      <c r="AG183" t="s">
        <v>479</v>
      </c>
      <c r="AH183" t="s">
        <v>479</v>
      </c>
      <c r="AI183" t="s">
        <v>479</v>
      </c>
      <c r="AJ183" t="s">
        <v>479</v>
      </c>
      <c r="AK183" t="s">
        <v>479</v>
      </c>
      <c r="AL183" t="s">
        <v>481</v>
      </c>
      <c r="AM183" t="s">
        <v>481</v>
      </c>
    </row>
    <row r="184" spans="1:39" x14ac:dyDescent="0.25">
      <c r="A184" t="s">
        <v>472</v>
      </c>
      <c r="B184" t="s">
        <v>473</v>
      </c>
      <c r="C184">
        <v>5</v>
      </c>
      <c r="D184" t="s">
        <v>405</v>
      </c>
      <c r="E184" t="s">
        <v>405</v>
      </c>
      <c r="F184">
        <v>10004599</v>
      </c>
      <c r="G184" t="s">
        <v>551</v>
      </c>
      <c r="H184" t="s">
        <v>475</v>
      </c>
      <c r="I184" t="s">
        <v>476</v>
      </c>
      <c r="J184" t="s">
        <v>385</v>
      </c>
      <c r="K184" t="s">
        <v>513</v>
      </c>
      <c r="L184" t="s">
        <v>49</v>
      </c>
      <c r="M184" t="s">
        <v>405</v>
      </c>
      <c r="N184" t="s">
        <v>405</v>
      </c>
      <c r="O184" t="s">
        <v>478</v>
      </c>
      <c r="P184" t="s">
        <v>3</v>
      </c>
      <c r="Q184">
        <v>30</v>
      </c>
      <c r="R184">
        <v>30</v>
      </c>
      <c r="S184">
        <v>30</v>
      </c>
      <c r="T184">
        <v>6.7</v>
      </c>
      <c r="U184">
        <v>13.3</v>
      </c>
      <c r="V184">
        <v>80</v>
      </c>
      <c r="W184">
        <v>80</v>
      </c>
      <c r="X184">
        <v>80</v>
      </c>
      <c r="Y184" t="s">
        <v>487</v>
      </c>
      <c r="Z184" t="s">
        <v>487</v>
      </c>
      <c r="AA184">
        <v>25</v>
      </c>
      <c r="AB184">
        <v>1800</v>
      </c>
      <c r="AC184">
        <v>20800</v>
      </c>
      <c r="AD184">
        <v>26300</v>
      </c>
      <c r="AE184">
        <v>33200</v>
      </c>
      <c r="AF184">
        <v>49300</v>
      </c>
      <c r="AG184" t="s">
        <v>479</v>
      </c>
      <c r="AH184" t="s">
        <v>479</v>
      </c>
      <c r="AI184" t="s">
        <v>479</v>
      </c>
      <c r="AJ184" t="s">
        <v>479</v>
      </c>
      <c r="AK184" t="s">
        <v>479</v>
      </c>
      <c r="AL184" t="s">
        <v>481</v>
      </c>
      <c r="AM184" t="s">
        <v>481</v>
      </c>
    </row>
    <row r="185" spans="1:39" x14ac:dyDescent="0.25">
      <c r="A185" t="s">
        <v>472</v>
      </c>
      <c r="B185" t="s">
        <v>473</v>
      </c>
      <c r="C185">
        <v>5</v>
      </c>
      <c r="D185" t="s">
        <v>405</v>
      </c>
      <c r="E185" t="s">
        <v>405</v>
      </c>
      <c r="F185">
        <v>10004599</v>
      </c>
      <c r="G185" t="s">
        <v>551</v>
      </c>
      <c r="H185" t="s">
        <v>475</v>
      </c>
      <c r="I185" t="s">
        <v>476</v>
      </c>
      <c r="J185" t="s">
        <v>385</v>
      </c>
      <c r="K185" t="s">
        <v>513</v>
      </c>
      <c r="L185" t="s">
        <v>49</v>
      </c>
      <c r="M185" t="s">
        <v>405</v>
      </c>
      <c r="N185" t="s">
        <v>405</v>
      </c>
      <c r="O185" t="s">
        <v>489</v>
      </c>
      <c r="P185" t="s">
        <v>50</v>
      </c>
      <c r="Q185">
        <v>70</v>
      </c>
      <c r="R185">
        <v>70</v>
      </c>
      <c r="S185">
        <v>70</v>
      </c>
      <c r="T185">
        <v>4.2</v>
      </c>
      <c r="U185">
        <v>9.9</v>
      </c>
      <c r="V185">
        <v>82.4</v>
      </c>
      <c r="W185">
        <v>84.5</v>
      </c>
      <c r="X185">
        <v>85.9</v>
      </c>
      <c r="Y185">
        <v>3.5</v>
      </c>
      <c r="Z185">
        <v>1.4</v>
      </c>
      <c r="AA185">
        <v>55</v>
      </c>
      <c r="AB185">
        <v>1500</v>
      </c>
      <c r="AC185">
        <v>16400</v>
      </c>
      <c r="AD185">
        <v>21900</v>
      </c>
      <c r="AE185">
        <v>26600</v>
      </c>
      <c r="AF185">
        <v>59900</v>
      </c>
      <c r="AG185" t="s">
        <v>479</v>
      </c>
      <c r="AH185" t="s">
        <v>479</v>
      </c>
      <c r="AI185" t="s">
        <v>479</v>
      </c>
      <c r="AJ185" t="s">
        <v>479</v>
      </c>
      <c r="AK185" t="s">
        <v>479</v>
      </c>
      <c r="AL185" t="s">
        <v>481</v>
      </c>
      <c r="AM185" t="s">
        <v>481</v>
      </c>
    </row>
    <row r="186" spans="1:39" x14ac:dyDescent="0.25">
      <c r="A186" t="s">
        <v>472</v>
      </c>
      <c r="B186" t="s">
        <v>473</v>
      </c>
      <c r="C186">
        <v>5</v>
      </c>
      <c r="D186" t="s">
        <v>405</v>
      </c>
      <c r="E186" t="s">
        <v>405</v>
      </c>
      <c r="F186">
        <v>10004607</v>
      </c>
      <c r="G186" t="s">
        <v>552</v>
      </c>
      <c r="H186" t="s">
        <v>475</v>
      </c>
      <c r="I186" t="s">
        <v>476</v>
      </c>
      <c r="J186" t="s">
        <v>385</v>
      </c>
      <c r="K186" t="s">
        <v>495</v>
      </c>
      <c r="L186" t="s">
        <v>41</v>
      </c>
      <c r="M186" t="s">
        <v>405</v>
      </c>
      <c r="N186" t="s">
        <v>405</v>
      </c>
      <c r="O186" t="s">
        <v>486</v>
      </c>
      <c r="P186" t="s">
        <v>44</v>
      </c>
      <c r="Q186">
        <v>20</v>
      </c>
      <c r="R186">
        <v>20</v>
      </c>
      <c r="S186">
        <v>20</v>
      </c>
      <c r="T186">
        <v>5</v>
      </c>
      <c r="U186">
        <v>15</v>
      </c>
      <c r="V186">
        <v>55</v>
      </c>
      <c r="W186">
        <v>75</v>
      </c>
      <c r="X186">
        <v>80</v>
      </c>
      <c r="Y186">
        <v>25</v>
      </c>
      <c r="Z186">
        <v>5</v>
      </c>
      <c r="AA186">
        <v>10</v>
      </c>
      <c r="AB186" t="s">
        <v>479</v>
      </c>
      <c r="AC186" t="s">
        <v>479</v>
      </c>
      <c r="AD186" t="s">
        <v>479</v>
      </c>
      <c r="AE186" t="s">
        <v>479</v>
      </c>
      <c r="AF186" t="s">
        <v>479</v>
      </c>
      <c r="AG186" t="s">
        <v>479</v>
      </c>
      <c r="AH186" t="s">
        <v>479</v>
      </c>
      <c r="AI186" t="s">
        <v>479</v>
      </c>
      <c r="AJ186" t="s">
        <v>479</v>
      </c>
      <c r="AK186" t="s">
        <v>479</v>
      </c>
      <c r="AL186" t="s">
        <v>481</v>
      </c>
      <c r="AM186" t="s">
        <v>481</v>
      </c>
    </row>
    <row r="187" spans="1:39" x14ac:dyDescent="0.25">
      <c r="A187" t="s">
        <v>472</v>
      </c>
      <c r="B187" t="s">
        <v>473</v>
      </c>
      <c r="C187">
        <v>5</v>
      </c>
      <c r="D187" t="s">
        <v>405</v>
      </c>
      <c r="E187" t="s">
        <v>405</v>
      </c>
      <c r="F187">
        <v>10004686</v>
      </c>
      <c r="G187" t="s">
        <v>553</v>
      </c>
      <c r="H187" t="s">
        <v>475</v>
      </c>
      <c r="I187" t="s">
        <v>476</v>
      </c>
      <c r="J187" t="s">
        <v>385</v>
      </c>
      <c r="K187" t="s">
        <v>499</v>
      </c>
      <c r="L187" t="s">
        <v>43</v>
      </c>
      <c r="M187" t="s">
        <v>405</v>
      </c>
      <c r="N187" t="s">
        <v>405</v>
      </c>
      <c r="O187" t="s">
        <v>485</v>
      </c>
      <c r="P187" t="s">
        <v>47</v>
      </c>
      <c r="Q187" t="s">
        <v>480</v>
      </c>
      <c r="R187" t="s">
        <v>480</v>
      </c>
      <c r="S187" t="s">
        <v>480</v>
      </c>
      <c r="T187" t="s">
        <v>479</v>
      </c>
      <c r="U187" t="s">
        <v>479</v>
      </c>
      <c r="V187" t="s">
        <v>479</v>
      </c>
      <c r="W187" t="s">
        <v>479</v>
      </c>
      <c r="X187" t="s">
        <v>479</v>
      </c>
      <c r="Y187" t="s">
        <v>479</v>
      </c>
      <c r="Z187" t="s">
        <v>479</v>
      </c>
      <c r="AA187" t="s">
        <v>480</v>
      </c>
      <c r="AB187" t="s">
        <v>479</v>
      </c>
      <c r="AC187" t="s">
        <v>479</v>
      </c>
      <c r="AD187" t="s">
        <v>479</v>
      </c>
      <c r="AE187" t="s">
        <v>479</v>
      </c>
      <c r="AF187" t="s">
        <v>479</v>
      </c>
      <c r="AG187" t="s">
        <v>479</v>
      </c>
      <c r="AH187" t="s">
        <v>479</v>
      </c>
      <c r="AI187" t="s">
        <v>479</v>
      </c>
      <c r="AJ187" t="s">
        <v>479</v>
      </c>
      <c r="AK187" t="s">
        <v>479</v>
      </c>
      <c r="AL187" t="s">
        <v>481</v>
      </c>
      <c r="AM187" t="s">
        <v>481</v>
      </c>
    </row>
    <row r="188" spans="1:39" x14ac:dyDescent="0.25">
      <c r="A188" t="s">
        <v>472</v>
      </c>
      <c r="B188" t="s">
        <v>473</v>
      </c>
      <c r="C188">
        <v>5</v>
      </c>
      <c r="D188" t="s">
        <v>405</v>
      </c>
      <c r="E188" t="s">
        <v>405</v>
      </c>
      <c r="F188">
        <v>10004686</v>
      </c>
      <c r="G188" t="s">
        <v>553</v>
      </c>
      <c r="H188" t="s">
        <v>475</v>
      </c>
      <c r="I188" t="s">
        <v>476</v>
      </c>
      <c r="J188" t="s">
        <v>385</v>
      </c>
      <c r="K188" t="s">
        <v>499</v>
      </c>
      <c r="L188" t="s">
        <v>43</v>
      </c>
      <c r="M188" t="s">
        <v>405</v>
      </c>
      <c r="N188" t="s">
        <v>405</v>
      </c>
      <c r="O188" t="s">
        <v>478</v>
      </c>
      <c r="P188" t="s">
        <v>3</v>
      </c>
      <c r="Q188">
        <v>10</v>
      </c>
      <c r="R188">
        <v>10</v>
      </c>
      <c r="S188">
        <v>10</v>
      </c>
      <c r="T188" t="s">
        <v>479</v>
      </c>
      <c r="U188" t="s">
        <v>479</v>
      </c>
      <c r="V188" t="s">
        <v>479</v>
      </c>
      <c r="W188" t="s">
        <v>479</v>
      </c>
      <c r="X188" t="s">
        <v>479</v>
      </c>
      <c r="Y188" t="s">
        <v>479</v>
      </c>
      <c r="Z188" t="s">
        <v>479</v>
      </c>
      <c r="AA188">
        <v>10</v>
      </c>
      <c r="AB188" t="s">
        <v>479</v>
      </c>
      <c r="AC188" t="s">
        <v>479</v>
      </c>
      <c r="AD188" t="s">
        <v>479</v>
      </c>
      <c r="AE188" t="s">
        <v>479</v>
      </c>
      <c r="AF188" t="s">
        <v>479</v>
      </c>
      <c r="AG188" t="s">
        <v>479</v>
      </c>
      <c r="AH188" t="s">
        <v>479</v>
      </c>
      <c r="AI188" t="s">
        <v>479</v>
      </c>
      <c r="AJ188" t="s">
        <v>479</v>
      </c>
      <c r="AK188" t="s">
        <v>479</v>
      </c>
      <c r="AL188" t="s">
        <v>481</v>
      </c>
      <c r="AM188" t="s">
        <v>481</v>
      </c>
    </row>
    <row r="189" spans="1:39" x14ac:dyDescent="0.25">
      <c r="A189" t="s">
        <v>472</v>
      </c>
      <c r="B189" t="s">
        <v>473</v>
      </c>
      <c r="C189">
        <v>5</v>
      </c>
      <c r="D189" t="s">
        <v>405</v>
      </c>
      <c r="E189" t="s">
        <v>405</v>
      </c>
      <c r="F189">
        <v>10004736</v>
      </c>
      <c r="G189" t="s">
        <v>554</v>
      </c>
      <c r="H189" t="s">
        <v>475</v>
      </c>
      <c r="I189" t="s">
        <v>476</v>
      </c>
      <c r="J189" t="s">
        <v>385</v>
      </c>
      <c r="K189" t="s">
        <v>499</v>
      </c>
      <c r="L189" t="s">
        <v>43</v>
      </c>
      <c r="M189" t="s">
        <v>405</v>
      </c>
      <c r="N189" t="s">
        <v>405</v>
      </c>
      <c r="O189" t="s">
        <v>489</v>
      </c>
      <c r="P189" t="s">
        <v>50</v>
      </c>
      <c r="Q189">
        <v>55</v>
      </c>
      <c r="R189">
        <v>55</v>
      </c>
      <c r="S189">
        <v>55</v>
      </c>
      <c r="T189">
        <v>7.3</v>
      </c>
      <c r="U189">
        <v>12.7</v>
      </c>
      <c r="V189">
        <v>71</v>
      </c>
      <c r="W189">
        <v>78.2</v>
      </c>
      <c r="X189">
        <v>80</v>
      </c>
      <c r="Y189">
        <v>9</v>
      </c>
      <c r="Z189">
        <v>1.8</v>
      </c>
      <c r="AA189">
        <v>40</v>
      </c>
      <c r="AB189">
        <v>4000</v>
      </c>
      <c r="AC189">
        <v>11300</v>
      </c>
      <c r="AD189">
        <v>21500</v>
      </c>
      <c r="AE189">
        <v>26600</v>
      </c>
      <c r="AF189">
        <v>55100</v>
      </c>
      <c r="AG189" t="s">
        <v>479</v>
      </c>
      <c r="AH189" t="s">
        <v>479</v>
      </c>
      <c r="AI189" t="s">
        <v>479</v>
      </c>
      <c r="AJ189" t="s">
        <v>479</v>
      </c>
      <c r="AK189" t="s">
        <v>479</v>
      </c>
      <c r="AL189" t="s">
        <v>481</v>
      </c>
      <c r="AM189" t="s">
        <v>481</v>
      </c>
    </row>
    <row r="190" spans="1:39" x14ac:dyDescent="0.25">
      <c r="A190" t="s">
        <v>472</v>
      </c>
      <c r="B190" t="s">
        <v>473</v>
      </c>
      <c r="C190">
        <v>5</v>
      </c>
      <c r="D190" t="s">
        <v>405</v>
      </c>
      <c r="E190" t="s">
        <v>405</v>
      </c>
      <c r="F190">
        <v>10004772</v>
      </c>
      <c r="G190" t="s">
        <v>555</v>
      </c>
      <c r="H190" t="s">
        <v>475</v>
      </c>
      <c r="I190" t="s">
        <v>476</v>
      </c>
      <c r="J190" t="s">
        <v>385</v>
      </c>
      <c r="K190" t="s">
        <v>483</v>
      </c>
      <c r="L190" t="s">
        <v>484</v>
      </c>
      <c r="M190" t="s">
        <v>405</v>
      </c>
      <c r="N190" t="s">
        <v>405</v>
      </c>
      <c r="O190" t="s">
        <v>486</v>
      </c>
      <c r="P190" t="s">
        <v>44</v>
      </c>
      <c r="Q190">
        <v>10</v>
      </c>
      <c r="R190">
        <v>10</v>
      </c>
      <c r="S190">
        <v>10</v>
      </c>
      <c r="T190" t="s">
        <v>479</v>
      </c>
      <c r="U190" t="s">
        <v>479</v>
      </c>
      <c r="V190" t="s">
        <v>479</v>
      </c>
      <c r="W190" t="s">
        <v>479</v>
      </c>
      <c r="X190" t="s">
        <v>479</v>
      </c>
      <c r="Y190" t="s">
        <v>479</v>
      </c>
      <c r="Z190" t="s">
        <v>479</v>
      </c>
      <c r="AA190">
        <v>5</v>
      </c>
      <c r="AB190" t="s">
        <v>479</v>
      </c>
      <c r="AC190" t="s">
        <v>479</v>
      </c>
      <c r="AD190" t="s">
        <v>479</v>
      </c>
      <c r="AE190" t="s">
        <v>479</v>
      </c>
      <c r="AF190" t="s">
        <v>479</v>
      </c>
      <c r="AG190" t="s">
        <v>479</v>
      </c>
      <c r="AH190" t="s">
        <v>479</v>
      </c>
      <c r="AI190" t="s">
        <v>479</v>
      </c>
      <c r="AJ190" t="s">
        <v>479</v>
      </c>
      <c r="AK190" t="s">
        <v>479</v>
      </c>
      <c r="AL190" t="s">
        <v>481</v>
      </c>
      <c r="AM190" t="s">
        <v>481</v>
      </c>
    </row>
    <row r="191" spans="1:39" x14ac:dyDescent="0.25">
      <c r="A191" t="s">
        <v>472</v>
      </c>
      <c r="B191" t="s">
        <v>473</v>
      </c>
      <c r="C191">
        <v>5</v>
      </c>
      <c r="D191" t="s">
        <v>405</v>
      </c>
      <c r="E191" t="s">
        <v>405</v>
      </c>
      <c r="F191">
        <v>10004775</v>
      </c>
      <c r="G191" t="s">
        <v>556</v>
      </c>
      <c r="H191" t="s">
        <v>482</v>
      </c>
      <c r="I191" t="s">
        <v>476</v>
      </c>
      <c r="J191" t="s">
        <v>385</v>
      </c>
      <c r="K191" t="s">
        <v>483</v>
      </c>
      <c r="L191" t="s">
        <v>484</v>
      </c>
      <c r="M191" t="s">
        <v>405</v>
      </c>
      <c r="N191" t="s">
        <v>405</v>
      </c>
      <c r="O191" t="s">
        <v>489</v>
      </c>
      <c r="P191" t="s">
        <v>50</v>
      </c>
      <c r="Q191">
        <v>530</v>
      </c>
      <c r="R191">
        <v>515</v>
      </c>
      <c r="S191">
        <v>510</v>
      </c>
      <c r="T191">
        <v>5.7</v>
      </c>
      <c r="U191">
        <v>7.2</v>
      </c>
      <c r="V191">
        <v>82.2</v>
      </c>
      <c r="W191">
        <v>85.7</v>
      </c>
      <c r="X191">
        <v>87.1</v>
      </c>
      <c r="Y191">
        <v>4.9000000000000004</v>
      </c>
      <c r="Z191">
        <v>1.4</v>
      </c>
      <c r="AA191">
        <v>400</v>
      </c>
      <c r="AB191">
        <v>1800</v>
      </c>
      <c r="AC191">
        <v>18600</v>
      </c>
      <c r="AD191">
        <v>24500</v>
      </c>
      <c r="AE191">
        <v>30700</v>
      </c>
      <c r="AF191">
        <v>88700</v>
      </c>
      <c r="AG191" t="s">
        <v>479</v>
      </c>
      <c r="AH191" t="s">
        <v>479</v>
      </c>
      <c r="AI191" t="s">
        <v>479</v>
      </c>
      <c r="AJ191" t="s">
        <v>479</v>
      </c>
      <c r="AK191" t="s">
        <v>479</v>
      </c>
      <c r="AL191" t="s">
        <v>481</v>
      </c>
      <c r="AM191" t="s">
        <v>481</v>
      </c>
    </row>
    <row r="192" spans="1:39" x14ac:dyDescent="0.25">
      <c r="A192" t="s">
        <v>472</v>
      </c>
      <c r="B192" t="s">
        <v>473</v>
      </c>
      <c r="C192">
        <v>5</v>
      </c>
      <c r="D192" t="s">
        <v>405</v>
      </c>
      <c r="E192" t="s">
        <v>405</v>
      </c>
      <c r="F192">
        <v>10004797</v>
      </c>
      <c r="G192" t="s">
        <v>557</v>
      </c>
      <c r="H192" t="s">
        <v>482</v>
      </c>
      <c r="I192" t="s">
        <v>476</v>
      </c>
      <c r="J192" t="s">
        <v>385</v>
      </c>
      <c r="K192" t="s">
        <v>508</v>
      </c>
      <c r="L192" t="s">
        <v>75</v>
      </c>
      <c r="M192" t="s">
        <v>405</v>
      </c>
      <c r="N192" t="s">
        <v>405</v>
      </c>
      <c r="O192" t="s">
        <v>485</v>
      </c>
      <c r="P192" t="s">
        <v>47</v>
      </c>
      <c r="Q192">
        <v>190</v>
      </c>
      <c r="R192">
        <v>180</v>
      </c>
      <c r="S192">
        <v>180</v>
      </c>
      <c r="T192">
        <v>6.1</v>
      </c>
      <c r="U192">
        <v>4.5</v>
      </c>
      <c r="V192">
        <v>71.5</v>
      </c>
      <c r="W192">
        <v>84.9</v>
      </c>
      <c r="X192">
        <v>89.4</v>
      </c>
      <c r="Y192">
        <v>17.899999999999999</v>
      </c>
      <c r="Z192">
        <v>4.5</v>
      </c>
      <c r="AA192">
        <v>125</v>
      </c>
      <c r="AB192">
        <v>1800</v>
      </c>
      <c r="AC192">
        <v>26300</v>
      </c>
      <c r="AD192">
        <v>31900</v>
      </c>
      <c r="AE192">
        <v>38300</v>
      </c>
      <c r="AF192">
        <v>97800</v>
      </c>
      <c r="AG192" t="s">
        <v>479</v>
      </c>
      <c r="AH192" t="s">
        <v>479</v>
      </c>
      <c r="AI192" t="s">
        <v>479</v>
      </c>
      <c r="AJ192" t="s">
        <v>479</v>
      </c>
      <c r="AK192" t="s">
        <v>479</v>
      </c>
      <c r="AL192" t="s">
        <v>481</v>
      </c>
      <c r="AM192" t="s">
        <v>481</v>
      </c>
    </row>
    <row r="193" spans="1:39" x14ac:dyDescent="0.25">
      <c r="A193" t="s">
        <v>472</v>
      </c>
      <c r="B193" t="s">
        <v>473</v>
      </c>
      <c r="C193">
        <v>5</v>
      </c>
      <c r="D193" t="s">
        <v>405</v>
      </c>
      <c r="E193" t="s">
        <v>405</v>
      </c>
      <c r="F193">
        <v>10004797</v>
      </c>
      <c r="G193" t="s">
        <v>557</v>
      </c>
      <c r="H193" t="s">
        <v>482</v>
      </c>
      <c r="I193" t="s">
        <v>476</v>
      </c>
      <c r="J193" t="s">
        <v>385</v>
      </c>
      <c r="K193" t="s">
        <v>508</v>
      </c>
      <c r="L193" t="s">
        <v>75</v>
      </c>
      <c r="M193" t="s">
        <v>405</v>
      </c>
      <c r="N193" t="s">
        <v>405</v>
      </c>
      <c r="O193" t="s">
        <v>486</v>
      </c>
      <c r="P193" t="s">
        <v>44</v>
      </c>
      <c r="Q193">
        <v>335</v>
      </c>
      <c r="R193">
        <v>325</v>
      </c>
      <c r="S193">
        <v>325</v>
      </c>
      <c r="T193">
        <v>3.1</v>
      </c>
      <c r="U193">
        <v>4.7</v>
      </c>
      <c r="V193">
        <v>73.8</v>
      </c>
      <c r="W193">
        <v>88.6</v>
      </c>
      <c r="X193">
        <v>92.2</v>
      </c>
      <c r="Y193">
        <v>18.399999999999999</v>
      </c>
      <c r="Z193">
        <v>3.6</v>
      </c>
      <c r="AA193">
        <v>240</v>
      </c>
      <c r="AB193">
        <v>2200</v>
      </c>
      <c r="AC193">
        <v>23300</v>
      </c>
      <c r="AD193">
        <v>28100</v>
      </c>
      <c r="AE193">
        <v>33600</v>
      </c>
      <c r="AF193">
        <v>115000</v>
      </c>
      <c r="AG193" t="s">
        <v>479</v>
      </c>
      <c r="AH193" t="s">
        <v>479</v>
      </c>
      <c r="AI193" t="s">
        <v>479</v>
      </c>
      <c r="AJ193" t="s">
        <v>479</v>
      </c>
      <c r="AK193" t="s">
        <v>479</v>
      </c>
      <c r="AL193" t="s">
        <v>481</v>
      </c>
      <c r="AM193" t="s">
        <v>481</v>
      </c>
    </row>
    <row r="194" spans="1:39" x14ac:dyDescent="0.25">
      <c r="A194" t="s">
        <v>472</v>
      </c>
      <c r="B194" t="s">
        <v>473</v>
      </c>
      <c r="C194">
        <v>5</v>
      </c>
      <c r="D194" t="s">
        <v>405</v>
      </c>
      <c r="E194" t="s">
        <v>405</v>
      </c>
      <c r="F194">
        <v>10004797</v>
      </c>
      <c r="G194" t="s">
        <v>557</v>
      </c>
      <c r="H194" t="s">
        <v>482</v>
      </c>
      <c r="I194" t="s">
        <v>476</v>
      </c>
      <c r="J194" t="s">
        <v>385</v>
      </c>
      <c r="K194" t="s">
        <v>508</v>
      </c>
      <c r="L194" t="s">
        <v>75</v>
      </c>
      <c r="M194" t="s">
        <v>405</v>
      </c>
      <c r="N194" t="s">
        <v>405</v>
      </c>
      <c r="O194" t="s">
        <v>478</v>
      </c>
      <c r="P194" t="s">
        <v>3</v>
      </c>
      <c r="Q194">
        <v>160</v>
      </c>
      <c r="R194">
        <v>160</v>
      </c>
      <c r="S194">
        <v>155</v>
      </c>
      <c r="T194">
        <v>8</v>
      </c>
      <c r="U194">
        <v>5.8</v>
      </c>
      <c r="V194">
        <v>83.7</v>
      </c>
      <c r="W194">
        <v>85.6</v>
      </c>
      <c r="X194">
        <v>86.3</v>
      </c>
      <c r="Y194">
        <v>2.6</v>
      </c>
      <c r="Z194">
        <v>0.6</v>
      </c>
      <c r="AA194">
        <v>130</v>
      </c>
      <c r="AB194">
        <v>12800</v>
      </c>
      <c r="AC194">
        <v>27700</v>
      </c>
      <c r="AD194">
        <v>34700</v>
      </c>
      <c r="AE194">
        <v>48900</v>
      </c>
      <c r="AF194">
        <v>91600</v>
      </c>
      <c r="AG194" t="s">
        <v>479</v>
      </c>
      <c r="AH194" t="s">
        <v>479</v>
      </c>
      <c r="AI194" t="s">
        <v>479</v>
      </c>
      <c r="AJ194" t="s">
        <v>479</v>
      </c>
      <c r="AK194" t="s">
        <v>479</v>
      </c>
      <c r="AL194" t="s">
        <v>481</v>
      </c>
      <c r="AM194" t="s">
        <v>481</v>
      </c>
    </row>
    <row r="195" spans="1:39" x14ac:dyDescent="0.25">
      <c r="A195" t="s">
        <v>472</v>
      </c>
      <c r="B195" t="s">
        <v>473</v>
      </c>
      <c r="C195">
        <v>5</v>
      </c>
      <c r="D195" t="s">
        <v>405</v>
      </c>
      <c r="E195" t="s">
        <v>405</v>
      </c>
      <c r="F195">
        <v>10004797</v>
      </c>
      <c r="G195" t="s">
        <v>557</v>
      </c>
      <c r="H195" t="s">
        <v>482</v>
      </c>
      <c r="I195" t="s">
        <v>476</v>
      </c>
      <c r="J195" t="s">
        <v>385</v>
      </c>
      <c r="K195" t="s">
        <v>508</v>
      </c>
      <c r="L195" t="s">
        <v>75</v>
      </c>
      <c r="M195" t="s">
        <v>405</v>
      </c>
      <c r="N195" t="s">
        <v>405</v>
      </c>
      <c r="O195" t="s">
        <v>488</v>
      </c>
      <c r="P195" t="s">
        <v>34</v>
      </c>
      <c r="Q195">
        <v>370</v>
      </c>
      <c r="R195">
        <v>365</v>
      </c>
      <c r="S195">
        <v>365</v>
      </c>
      <c r="T195">
        <v>3.8</v>
      </c>
      <c r="U195">
        <v>5</v>
      </c>
      <c r="V195">
        <v>81.099999999999994</v>
      </c>
      <c r="W195">
        <v>90.3</v>
      </c>
      <c r="X195">
        <v>91.2</v>
      </c>
      <c r="Y195">
        <v>10.1</v>
      </c>
      <c r="Z195">
        <v>0.9</v>
      </c>
      <c r="AA195">
        <v>290</v>
      </c>
      <c r="AB195">
        <v>1400</v>
      </c>
      <c r="AC195">
        <v>23400</v>
      </c>
      <c r="AD195">
        <v>30700</v>
      </c>
      <c r="AE195">
        <v>41200</v>
      </c>
      <c r="AF195">
        <v>204800</v>
      </c>
      <c r="AG195" t="s">
        <v>479</v>
      </c>
      <c r="AH195" t="s">
        <v>479</v>
      </c>
      <c r="AI195" t="s">
        <v>479</v>
      </c>
      <c r="AJ195" t="s">
        <v>479</v>
      </c>
      <c r="AK195" t="s">
        <v>479</v>
      </c>
      <c r="AL195" t="s">
        <v>481</v>
      </c>
      <c r="AM195" t="s">
        <v>481</v>
      </c>
    </row>
    <row r="196" spans="1:39" x14ac:dyDescent="0.25">
      <c r="A196" t="s">
        <v>472</v>
      </c>
      <c r="B196" t="s">
        <v>473</v>
      </c>
      <c r="C196">
        <v>5</v>
      </c>
      <c r="D196" t="s">
        <v>405</v>
      </c>
      <c r="E196" t="s">
        <v>405</v>
      </c>
      <c r="F196">
        <v>10004797</v>
      </c>
      <c r="G196" t="s">
        <v>557</v>
      </c>
      <c r="H196" t="s">
        <v>482</v>
      </c>
      <c r="I196" t="s">
        <v>476</v>
      </c>
      <c r="J196" t="s">
        <v>385</v>
      </c>
      <c r="K196" t="s">
        <v>508</v>
      </c>
      <c r="L196" t="s">
        <v>75</v>
      </c>
      <c r="M196" t="s">
        <v>405</v>
      </c>
      <c r="N196" t="s">
        <v>405</v>
      </c>
      <c r="O196" t="s">
        <v>489</v>
      </c>
      <c r="P196" t="s">
        <v>50</v>
      </c>
      <c r="Q196">
        <v>910</v>
      </c>
      <c r="R196">
        <v>890</v>
      </c>
      <c r="S196">
        <v>880</v>
      </c>
      <c r="T196">
        <v>4.3</v>
      </c>
      <c r="U196">
        <v>5.4</v>
      </c>
      <c r="V196">
        <v>85.4</v>
      </c>
      <c r="W196">
        <v>89.6</v>
      </c>
      <c r="X196">
        <v>90.2</v>
      </c>
      <c r="Y196">
        <v>4.8</v>
      </c>
      <c r="Z196">
        <v>0.7</v>
      </c>
      <c r="AA196">
        <v>735</v>
      </c>
      <c r="AB196">
        <v>1100</v>
      </c>
      <c r="AC196">
        <v>23700</v>
      </c>
      <c r="AD196">
        <v>29200</v>
      </c>
      <c r="AE196">
        <v>36500</v>
      </c>
      <c r="AF196">
        <v>157700</v>
      </c>
      <c r="AG196" t="s">
        <v>479</v>
      </c>
      <c r="AH196" t="s">
        <v>479</v>
      </c>
      <c r="AI196" t="s">
        <v>479</v>
      </c>
      <c r="AJ196" t="s">
        <v>479</v>
      </c>
      <c r="AK196" t="s">
        <v>479</v>
      </c>
      <c r="AL196" t="s">
        <v>481</v>
      </c>
      <c r="AM196" t="s">
        <v>481</v>
      </c>
    </row>
    <row r="197" spans="1:39" x14ac:dyDescent="0.25">
      <c r="A197" t="s">
        <v>472</v>
      </c>
      <c r="B197" t="s">
        <v>473</v>
      </c>
      <c r="C197">
        <v>5</v>
      </c>
      <c r="D197" t="s">
        <v>405</v>
      </c>
      <c r="E197" t="s">
        <v>405</v>
      </c>
      <c r="F197">
        <v>10004930</v>
      </c>
      <c r="G197" t="s">
        <v>73</v>
      </c>
      <c r="H197" t="s">
        <v>482</v>
      </c>
      <c r="I197" t="s">
        <v>476</v>
      </c>
      <c r="J197" t="s">
        <v>385</v>
      </c>
      <c r="K197" t="s">
        <v>499</v>
      </c>
      <c r="L197" t="s">
        <v>43</v>
      </c>
      <c r="M197" t="s">
        <v>405</v>
      </c>
      <c r="N197" t="s">
        <v>405</v>
      </c>
      <c r="O197" t="s">
        <v>485</v>
      </c>
      <c r="P197" t="s">
        <v>47</v>
      </c>
      <c r="Q197">
        <v>120</v>
      </c>
      <c r="R197">
        <v>115</v>
      </c>
      <c r="S197">
        <v>115</v>
      </c>
      <c r="T197">
        <v>3.4</v>
      </c>
      <c r="U197">
        <v>10.3</v>
      </c>
      <c r="V197">
        <v>68.099999999999994</v>
      </c>
      <c r="W197">
        <v>81.900000000000006</v>
      </c>
      <c r="X197">
        <v>86.2</v>
      </c>
      <c r="Y197">
        <v>18.100000000000001</v>
      </c>
      <c r="Z197">
        <v>4.3</v>
      </c>
      <c r="AA197">
        <v>80</v>
      </c>
      <c r="AB197">
        <v>1500</v>
      </c>
      <c r="AC197">
        <v>25900</v>
      </c>
      <c r="AD197">
        <v>30800</v>
      </c>
      <c r="AE197">
        <v>37600</v>
      </c>
      <c r="AF197">
        <v>102200</v>
      </c>
      <c r="AG197" t="s">
        <v>479</v>
      </c>
      <c r="AH197" t="s">
        <v>479</v>
      </c>
      <c r="AI197" t="s">
        <v>479</v>
      </c>
      <c r="AJ197" t="s">
        <v>479</v>
      </c>
      <c r="AK197" t="s">
        <v>479</v>
      </c>
      <c r="AL197" t="s">
        <v>481</v>
      </c>
      <c r="AM197" t="s">
        <v>481</v>
      </c>
    </row>
    <row r="198" spans="1:39" x14ac:dyDescent="0.25">
      <c r="A198" t="s">
        <v>472</v>
      </c>
      <c r="B198" t="s">
        <v>473</v>
      </c>
      <c r="C198">
        <v>5</v>
      </c>
      <c r="D198" t="s">
        <v>405</v>
      </c>
      <c r="E198" t="s">
        <v>405</v>
      </c>
      <c r="F198">
        <v>10004930</v>
      </c>
      <c r="G198" t="s">
        <v>73</v>
      </c>
      <c r="H198" t="s">
        <v>482</v>
      </c>
      <c r="I198" t="s">
        <v>476</v>
      </c>
      <c r="J198" t="s">
        <v>385</v>
      </c>
      <c r="K198" t="s">
        <v>499</v>
      </c>
      <c r="L198" t="s">
        <v>43</v>
      </c>
      <c r="M198" t="s">
        <v>405</v>
      </c>
      <c r="N198" t="s">
        <v>405</v>
      </c>
      <c r="O198" t="s">
        <v>486</v>
      </c>
      <c r="P198" t="s">
        <v>44</v>
      </c>
      <c r="Q198">
        <v>75</v>
      </c>
      <c r="R198">
        <v>75</v>
      </c>
      <c r="S198">
        <v>70</v>
      </c>
      <c r="T198">
        <v>4.2</v>
      </c>
      <c r="U198">
        <v>6</v>
      </c>
      <c r="V198">
        <v>75.099999999999994</v>
      </c>
      <c r="W198">
        <v>87.4</v>
      </c>
      <c r="X198">
        <v>89.8</v>
      </c>
      <c r="Y198">
        <v>14.7</v>
      </c>
      <c r="Z198">
        <v>2.5</v>
      </c>
      <c r="AA198">
        <v>50</v>
      </c>
      <c r="AB198">
        <v>8800</v>
      </c>
      <c r="AC198">
        <v>25600</v>
      </c>
      <c r="AD198">
        <v>31400</v>
      </c>
      <c r="AE198">
        <v>36500</v>
      </c>
      <c r="AF198">
        <v>90500</v>
      </c>
      <c r="AG198" t="s">
        <v>479</v>
      </c>
      <c r="AH198" t="s">
        <v>479</v>
      </c>
      <c r="AI198" t="s">
        <v>479</v>
      </c>
      <c r="AJ198" t="s">
        <v>479</v>
      </c>
      <c r="AK198" t="s">
        <v>479</v>
      </c>
      <c r="AL198" t="s">
        <v>481</v>
      </c>
      <c r="AM198" t="s">
        <v>481</v>
      </c>
    </row>
    <row r="199" spans="1:39" x14ac:dyDescent="0.25">
      <c r="A199" t="s">
        <v>472</v>
      </c>
      <c r="B199" t="s">
        <v>473</v>
      </c>
      <c r="C199">
        <v>5</v>
      </c>
      <c r="D199" t="s">
        <v>405</v>
      </c>
      <c r="E199" t="s">
        <v>405</v>
      </c>
      <c r="F199">
        <v>10004930</v>
      </c>
      <c r="G199" t="s">
        <v>73</v>
      </c>
      <c r="H199" t="s">
        <v>482</v>
      </c>
      <c r="I199" t="s">
        <v>476</v>
      </c>
      <c r="J199" t="s">
        <v>385</v>
      </c>
      <c r="K199" t="s">
        <v>499</v>
      </c>
      <c r="L199" t="s">
        <v>43</v>
      </c>
      <c r="M199" t="s">
        <v>405</v>
      </c>
      <c r="N199" t="s">
        <v>405</v>
      </c>
      <c r="O199" t="s">
        <v>478</v>
      </c>
      <c r="P199" t="s">
        <v>3</v>
      </c>
      <c r="Q199">
        <v>65</v>
      </c>
      <c r="R199">
        <v>65</v>
      </c>
      <c r="S199">
        <v>65</v>
      </c>
      <c r="T199">
        <v>5.3</v>
      </c>
      <c r="U199">
        <v>3.4</v>
      </c>
      <c r="V199">
        <v>89.7</v>
      </c>
      <c r="W199">
        <v>91.2</v>
      </c>
      <c r="X199">
        <v>91.2</v>
      </c>
      <c r="Y199">
        <v>1.5</v>
      </c>
      <c r="Z199" t="s">
        <v>487</v>
      </c>
      <c r="AA199">
        <v>60</v>
      </c>
      <c r="AB199">
        <v>10600</v>
      </c>
      <c r="AC199">
        <v>33600</v>
      </c>
      <c r="AD199">
        <v>47100</v>
      </c>
      <c r="AE199">
        <v>59900</v>
      </c>
      <c r="AF199">
        <v>218600</v>
      </c>
      <c r="AG199" t="s">
        <v>479</v>
      </c>
      <c r="AH199" t="s">
        <v>479</v>
      </c>
      <c r="AI199" t="s">
        <v>479</v>
      </c>
      <c r="AJ199" t="s">
        <v>479</v>
      </c>
      <c r="AK199" t="s">
        <v>479</v>
      </c>
      <c r="AL199" t="s">
        <v>481</v>
      </c>
      <c r="AM199" t="s">
        <v>481</v>
      </c>
    </row>
    <row r="200" spans="1:39" x14ac:dyDescent="0.25">
      <c r="A200" t="s">
        <v>472</v>
      </c>
      <c r="B200" t="s">
        <v>473</v>
      </c>
      <c r="C200">
        <v>5</v>
      </c>
      <c r="D200" t="s">
        <v>405</v>
      </c>
      <c r="E200" t="s">
        <v>405</v>
      </c>
      <c r="F200">
        <v>10004930</v>
      </c>
      <c r="G200" t="s">
        <v>73</v>
      </c>
      <c r="H200" t="s">
        <v>482</v>
      </c>
      <c r="I200" t="s">
        <v>476</v>
      </c>
      <c r="J200" t="s">
        <v>385</v>
      </c>
      <c r="K200" t="s">
        <v>499</v>
      </c>
      <c r="L200" t="s">
        <v>43</v>
      </c>
      <c r="M200" t="s">
        <v>405</v>
      </c>
      <c r="N200" t="s">
        <v>405</v>
      </c>
      <c r="O200" t="s">
        <v>488</v>
      </c>
      <c r="P200" t="s">
        <v>34</v>
      </c>
      <c r="Q200">
        <v>70</v>
      </c>
      <c r="R200">
        <v>70</v>
      </c>
      <c r="S200">
        <v>70</v>
      </c>
      <c r="T200">
        <v>4.2</v>
      </c>
      <c r="U200">
        <v>8.4</v>
      </c>
      <c r="V200">
        <v>77.7</v>
      </c>
      <c r="W200">
        <v>86.1</v>
      </c>
      <c r="X200">
        <v>87.5</v>
      </c>
      <c r="Y200">
        <v>9.8000000000000007</v>
      </c>
      <c r="Z200">
        <v>1.4</v>
      </c>
      <c r="AA200">
        <v>55</v>
      </c>
      <c r="AB200">
        <v>6200</v>
      </c>
      <c r="AC200">
        <v>27000</v>
      </c>
      <c r="AD200">
        <v>35000</v>
      </c>
      <c r="AE200">
        <v>42700</v>
      </c>
      <c r="AF200">
        <v>127800</v>
      </c>
      <c r="AG200" t="s">
        <v>479</v>
      </c>
      <c r="AH200" t="s">
        <v>479</v>
      </c>
      <c r="AI200" t="s">
        <v>479</v>
      </c>
      <c r="AJ200" t="s">
        <v>479</v>
      </c>
      <c r="AK200" t="s">
        <v>479</v>
      </c>
      <c r="AL200" t="s">
        <v>481</v>
      </c>
      <c r="AM200" t="s">
        <v>481</v>
      </c>
    </row>
    <row r="201" spans="1:39" x14ac:dyDescent="0.25">
      <c r="A201" t="s">
        <v>472</v>
      </c>
      <c r="B201" t="s">
        <v>473</v>
      </c>
      <c r="C201">
        <v>5</v>
      </c>
      <c r="D201" t="s">
        <v>405</v>
      </c>
      <c r="E201" t="s">
        <v>405</v>
      </c>
      <c r="F201">
        <v>10004930</v>
      </c>
      <c r="G201" t="s">
        <v>73</v>
      </c>
      <c r="H201" t="s">
        <v>482</v>
      </c>
      <c r="I201" t="s">
        <v>476</v>
      </c>
      <c r="J201" t="s">
        <v>385</v>
      </c>
      <c r="K201" t="s">
        <v>499</v>
      </c>
      <c r="L201" t="s">
        <v>43</v>
      </c>
      <c r="M201" t="s">
        <v>405</v>
      </c>
      <c r="N201" t="s">
        <v>405</v>
      </c>
      <c r="O201" t="s">
        <v>489</v>
      </c>
      <c r="P201" t="s">
        <v>50</v>
      </c>
      <c r="Q201">
        <v>110</v>
      </c>
      <c r="R201">
        <v>110</v>
      </c>
      <c r="S201">
        <v>110</v>
      </c>
      <c r="T201">
        <v>7.8</v>
      </c>
      <c r="U201">
        <v>8.3000000000000007</v>
      </c>
      <c r="V201">
        <v>81.400000000000006</v>
      </c>
      <c r="W201">
        <v>83.7</v>
      </c>
      <c r="X201">
        <v>83.9</v>
      </c>
      <c r="Y201">
        <v>2.5</v>
      </c>
      <c r="Z201">
        <v>0.2</v>
      </c>
      <c r="AA201">
        <v>85</v>
      </c>
      <c r="AB201">
        <v>1800</v>
      </c>
      <c r="AC201">
        <v>15300</v>
      </c>
      <c r="AD201">
        <v>24800</v>
      </c>
      <c r="AE201">
        <v>30400</v>
      </c>
      <c r="AF201">
        <v>108000</v>
      </c>
      <c r="AG201" t="s">
        <v>479</v>
      </c>
      <c r="AH201" t="s">
        <v>479</v>
      </c>
      <c r="AI201" t="s">
        <v>479</v>
      </c>
      <c r="AJ201" t="s">
        <v>479</v>
      </c>
      <c r="AK201" t="s">
        <v>479</v>
      </c>
      <c r="AL201" t="s">
        <v>481</v>
      </c>
      <c r="AM201" t="s">
        <v>481</v>
      </c>
    </row>
    <row r="202" spans="1:39" x14ac:dyDescent="0.25">
      <c r="A202" t="s">
        <v>472</v>
      </c>
      <c r="B202" t="s">
        <v>473</v>
      </c>
      <c r="C202">
        <v>5</v>
      </c>
      <c r="D202" t="s">
        <v>405</v>
      </c>
      <c r="E202" t="s">
        <v>405</v>
      </c>
      <c r="F202">
        <v>10005127</v>
      </c>
      <c r="G202" t="s">
        <v>558</v>
      </c>
      <c r="H202" t="s">
        <v>482</v>
      </c>
      <c r="I202" t="s">
        <v>476</v>
      </c>
      <c r="J202" t="s">
        <v>385</v>
      </c>
      <c r="K202" t="s">
        <v>491</v>
      </c>
      <c r="L202" t="s">
        <v>61</v>
      </c>
      <c r="M202" t="s">
        <v>405</v>
      </c>
      <c r="N202" t="s">
        <v>405</v>
      </c>
      <c r="O202" t="s">
        <v>489</v>
      </c>
      <c r="P202" t="s">
        <v>50</v>
      </c>
      <c r="Q202">
        <v>250</v>
      </c>
      <c r="R202">
        <v>245</v>
      </c>
      <c r="S202">
        <v>245</v>
      </c>
      <c r="T202">
        <v>6.1</v>
      </c>
      <c r="U202">
        <v>11.4</v>
      </c>
      <c r="V202">
        <v>75.900000000000006</v>
      </c>
      <c r="W202">
        <v>79.2</v>
      </c>
      <c r="X202">
        <v>82.4</v>
      </c>
      <c r="Y202">
        <v>6.5</v>
      </c>
      <c r="Z202">
        <v>3.3</v>
      </c>
      <c r="AA202">
        <v>175</v>
      </c>
      <c r="AB202" t="s">
        <v>480</v>
      </c>
      <c r="AC202">
        <v>14400</v>
      </c>
      <c r="AD202">
        <v>20400</v>
      </c>
      <c r="AE202">
        <v>25900</v>
      </c>
      <c r="AF202">
        <v>53100</v>
      </c>
      <c r="AG202" t="s">
        <v>479</v>
      </c>
      <c r="AH202" t="s">
        <v>479</v>
      </c>
      <c r="AI202" t="s">
        <v>479</v>
      </c>
      <c r="AJ202" t="s">
        <v>479</v>
      </c>
      <c r="AK202" t="s">
        <v>479</v>
      </c>
      <c r="AL202" t="s">
        <v>481</v>
      </c>
      <c r="AM202" t="s">
        <v>481</v>
      </c>
    </row>
    <row r="203" spans="1:39" x14ac:dyDescent="0.25">
      <c r="A203" t="s">
        <v>472</v>
      </c>
      <c r="B203" t="s">
        <v>473</v>
      </c>
      <c r="C203">
        <v>5</v>
      </c>
      <c r="D203" t="s">
        <v>405</v>
      </c>
      <c r="E203" t="s">
        <v>405</v>
      </c>
      <c r="F203">
        <v>10005337</v>
      </c>
      <c r="G203" t="s">
        <v>115</v>
      </c>
      <c r="H203" t="s">
        <v>482</v>
      </c>
      <c r="I203" t="s">
        <v>529</v>
      </c>
      <c r="J203" t="s">
        <v>53</v>
      </c>
      <c r="K203" t="s">
        <v>530</v>
      </c>
      <c r="L203" t="s">
        <v>405</v>
      </c>
      <c r="M203" t="s">
        <v>405</v>
      </c>
      <c r="N203" t="s">
        <v>405</v>
      </c>
      <c r="O203" t="s">
        <v>485</v>
      </c>
      <c r="P203" t="s">
        <v>47</v>
      </c>
      <c r="Q203">
        <v>20</v>
      </c>
      <c r="R203">
        <v>20</v>
      </c>
      <c r="S203">
        <v>15</v>
      </c>
      <c r="T203">
        <v>11.8</v>
      </c>
      <c r="U203">
        <v>5.9</v>
      </c>
      <c r="V203">
        <v>70.599999999999994</v>
      </c>
      <c r="W203">
        <v>82.4</v>
      </c>
      <c r="X203">
        <v>82.4</v>
      </c>
      <c r="Y203">
        <v>11.8</v>
      </c>
      <c r="Z203" t="s">
        <v>487</v>
      </c>
      <c r="AA203">
        <v>10</v>
      </c>
      <c r="AB203">
        <v>12000</v>
      </c>
      <c r="AC203">
        <v>25000</v>
      </c>
      <c r="AD203">
        <v>29400</v>
      </c>
      <c r="AE203">
        <v>35400</v>
      </c>
      <c r="AF203">
        <v>47400</v>
      </c>
      <c r="AG203" t="s">
        <v>479</v>
      </c>
      <c r="AH203" t="s">
        <v>479</v>
      </c>
      <c r="AI203" t="s">
        <v>479</v>
      </c>
      <c r="AJ203" t="s">
        <v>479</v>
      </c>
      <c r="AK203" t="s">
        <v>479</v>
      </c>
      <c r="AL203" t="s">
        <v>481</v>
      </c>
      <c r="AM203" t="s">
        <v>481</v>
      </c>
    </row>
    <row r="204" spans="1:39" x14ac:dyDescent="0.25">
      <c r="A204" t="s">
        <v>472</v>
      </c>
      <c r="B204" t="s">
        <v>473</v>
      </c>
      <c r="C204">
        <v>5</v>
      </c>
      <c r="D204" t="s">
        <v>405</v>
      </c>
      <c r="E204" t="s">
        <v>405</v>
      </c>
      <c r="F204">
        <v>10005337</v>
      </c>
      <c r="G204" t="s">
        <v>115</v>
      </c>
      <c r="H204" t="s">
        <v>482</v>
      </c>
      <c r="I204" t="s">
        <v>529</v>
      </c>
      <c r="J204" t="s">
        <v>53</v>
      </c>
      <c r="K204" t="s">
        <v>530</v>
      </c>
      <c r="L204" t="s">
        <v>405</v>
      </c>
      <c r="M204" t="s">
        <v>405</v>
      </c>
      <c r="N204" t="s">
        <v>405</v>
      </c>
      <c r="O204" t="s">
        <v>486</v>
      </c>
      <c r="P204" t="s">
        <v>44</v>
      </c>
      <c r="Q204">
        <v>40</v>
      </c>
      <c r="R204">
        <v>40</v>
      </c>
      <c r="S204">
        <v>40</v>
      </c>
      <c r="T204">
        <v>12.2</v>
      </c>
      <c r="U204">
        <v>7.3</v>
      </c>
      <c r="V204">
        <v>74.400000000000006</v>
      </c>
      <c r="W204">
        <v>80.5</v>
      </c>
      <c r="X204">
        <v>80.5</v>
      </c>
      <c r="Y204">
        <v>6.1</v>
      </c>
      <c r="Z204" t="s">
        <v>487</v>
      </c>
      <c r="AA204">
        <v>30</v>
      </c>
      <c r="AB204">
        <v>2200</v>
      </c>
      <c r="AC204">
        <v>19300</v>
      </c>
      <c r="AD204">
        <v>25600</v>
      </c>
      <c r="AE204">
        <v>28800</v>
      </c>
      <c r="AF204">
        <v>42700</v>
      </c>
      <c r="AG204" t="s">
        <v>479</v>
      </c>
      <c r="AH204" t="s">
        <v>479</v>
      </c>
      <c r="AI204" t="s">
        <v>479</v>
      </c>
      <c r="AJ204" t="s">
        <v>479</v>
      </c>
      <c r="AK204" t="s">
        <v>479</v>
      </c>
      <c r="AL204" t="s">
        <v>481</v>
      </c>
      <c r="AM204" t="s">
        <v>481</v>
      </c>
    </row>
    <row r="205" spans="1:39" x14ac:dyDescent="0.25">
      <c r="A205" t="s">
        <v>472</v>
      </c>
      <c r="B205" t="s">
        <v>473</v>
      </c>
      <c r="C205">
        <v>5</v>
      </c>
      <c r="D205" t="s">
        <v>405</v>
      </c>
      <c r="E205" t="s">
        <v>405</v>
      </c>
      <c r="F205">
        <v>10005389</v>
      </c>
      <c r="G205" t="s">
        <v>559</v>
      </c>
      <c r="H205" t="s">
        <v>482</v>
      </c>
      <c r="I205" t="s">
        <v>476</v>
      </c>
      <c r="J205" t="s">
        <v>385</v>
      </c>
      <c r="K205" t="s">
        <v>495</v>
      </c>
      <c r="L205" t="s">
        <v>41</v>
      </c>
      <c r="M205" t="s">
        <v>405</v>
      </c>
      <c r="N205" t="s">
        <v>405</v>
      </c>
      <c r="O205" t="s">
        <v>489</v>
      </c>
      <c r="P205" t="s">
        <v>50</v>
      </c>
      <c r="Q205">
        <v>360</v>
      </c>
      <c r="R205">
        <v>355</v>
      </c>
      <c r="S205">
        <v>355</v>
      </c>
      <c r="T205">
        <v>5.3</v>
      </c>
      <c r="U205">
        <v>8.1</v>
      </c>
      <c r="V205">
        <v>83.5</v>
      </c>
      <c r="W205">
        <v>85.9</v>
      </c>
      <c r="X205">
        <v>86.6</v>
      </c>
      <c r="Y205">
        <v>3.1</v>
      </c>
      <c r="Z205">
        <v>0.7</v>
      </c>
      <c r="AA205">
        <v>275</v>
      </c>
      <c r="AB205">
        <v>2500</v>
      </c>
      <c r="AC205">
        <v>21900</v>
      </c>
      <c r="AD205">
        <v>29600</v>
      </c>
      <c r="AE205">
        <v>38000</v>
      </c>
      <c r="AF205">
        <v>86100</v>
      </c>
      <c r="AG205" t="s">
        <v>479</v>
      </c>
      <c r="AH205" t="s">
        <v>479</v>
      </c>
      <c r="AI205" t="s">
        <v>479</v>
      </c>
      <c r="AJ205" t="s">
        <v>479</v>
      </c>
      <c r="AK205" t="s">
        <v>479</v>
      </c>
      <c r="AL205" t="s">
        <v>481</v>
      </c>
      <c r="AM205" t="s">
        <v>481</v>
      </c>
    </row>
    <row r="206" spans="1:39" x14ac:dyDescent="0.25">
      <c r="A206" t="s">
        <v>472</v>
      </c>
      <c r="B206" t="s">
        <v>473</v>
      </c>
      <c r="C206">
        <v>5</v>
      </c>
      <c r="D206" t="s">
        <v>405</v>
      </c>
      <c r="E206" t="s">
        <v>405</v>
      </c>
      <c r="F206">
        <v>10005451</v>
      </c>
      <c r="G206" t="s">
        <v>560</v>
      </c>
      <c r="H206" t="s">
        <v>506</v>
      </c>
      <c r="I206" t="s">
        <v>476</v>
      </c>
      <c r="J206" t="s">
        <v>385</v>
      </c>
      <c r="K206" t="s">
        <v>521</v>
      </c>
      <c r="L206" t="s">
        <v>58</v>
      </c>
      <c r="M206" t="s">
        <v>405</v>
      </c>
      <c r="N206" t="s">
        <v>405</v>
      </c>
      <c r="O206" t="s">
        <v>486</v>
      </c>
      <c r="P206" t="s">
        <v>44</v>
      </c>
      <c r="Q206">
        <v>5</v>
      </c>
      <c r="R206">
        <v>5</v>
      </c>
      <c r="S206">
        <v>5</v>
      </c>
      <c r="T206" t="s">
        <v>479</v>
      </c>
      <c r="U206" t="s">
        <v>479</v>
      </c>
      <c r="V206" t="s">
        <v>479</v>
      </c>
      <c r="W206" t="s">
        <v>479</v>
      </c>
      <c r="X206" t="s">
        <v>479</v>
      </c>
      <c r="Y206" t="s">
        <v>479</v>
      </c>
      <c r="Z206" t="s">
        <v>479</v>
      </c>
      <c r="AA206">
        <v>5</v>
      </c>
      <c r="AB206" t="s">
        <v>479</v>
      </c>
      <c r="AC206" t="s">
        <v>479</v>
      </c>
      <c r="AD206" t="s">
        <v>479</v>
      </c>
      <c r="AE206" t="s">
        <v>479</v>
      </c>
      <c r="AF206" t="s">
        <v>479</v>
      </c>
      <c r="AG206" t="s">
        <v>479</v>
      </c>
      <c r="AH206" t="s">
        <v>479</v>
      </c>
      <c r="AI206" t="s">
        <v>479</v>
      </c>
      <c r="AJ206" t="s">
        <v>479</v>
      </c>
      <c r="AK206" t="s">
        <v>479</v>
      </c>
      <c r="AL206" t="s">
        <v>481</v>
      </c>
      <c r="AM206" t="s">
        <v>481</v>
      </c>
    </row>
    <row r="207" spans="1:39" x14ac:dyDescent="0.25">
      <c r="A207" t="s">
        <v>472</v>
      </c>
      <c r="B207" t="s">
        <v>473</v>
      </c>
      <c r="C207">
        <v>5</v>
      </c>
      <c r="D207" t="s">
        <v>405</v>
      </c>
      <c r="E207" t="s">
        <v>405</v>
      </c>
      <c r="F207">
        <v>10005451</v>
      </c>
      <c r="G207" t="s">
        <v>560</v>
      </c>
      <c r="H207" t="s">
        <v>506</v>
      </c>
      <c r="I207" t="s">
        <v>476</v>
      </c>
      <c r="J207" t="s">
        <v>385</v>
      </c>
      <c r="K207" t="s">
        <v>521</v>
      </c>
      <c r="L207" t="s">
        <v>58</v>
      </c>
      <c r="M207" t="s">
        <v>405</v>
      </c>
      <c r="N207" t="s">
        <v>405</v>
      </c>
      <c r="O207" t="s">
        <v>478</v>
      </c>
      <c r="P207" t="s">
        <v>3</v>
      </c>
      <c r="Q207">
        <v>15</v>
      </c>
      <c r="R207">
        <v>15</v>
      </c>
      <c r="S207">
        <v>15</v>
      </c>
      <c r="T207">
        <v>9.6</v>
      </c>
      <c r="U207" t="s">
        <v>487</v>
      </c>
      <c r="V207">
        <v>78.8</v>
      </c>
      <c r="W207">
        <v>90.4</v>
      </c>
      <c r="X207">
        <v>90.4</v>
      </c>
      <c r="Y207">
        <v>11.5</v>
      </c>
      <c r="Z207" t="s">
        <v>487</v>
      </c>
      <c r="AA207">
        <v>15</v>
      </c>
      <c r="AB207">
        <v>11300</v>
      </c>
      <c r="AC207">
        <v>29200</v>
      </c>
      <c r="AD207">
        <v>45600</v>
      </c>
      <c r="AE207">
        <v>76600</v>
      </c>
      <c r="AF207">
        <v>157700</v>
      </c>
      <c r="AG207" t="s">
        <v>479</v>
      </c>
      <c r="AH207" t="s">
        <v>479</v>
      </c>
      <c r="AI207" t="s">
        <v>479</v>
      </c>
      <c r="AJ207" t="s">
        <v>479</v>
      </c>
      <c r="AK207" t="s">
        <v>479</v>
      </c>
      <c r="AL207" t="s">
        <v>481</v>
      </c>
      <c r="AM207" t="s">
        <v>481</v>
      </c>
    </row>
    <row r="208" spans="1:39" x14ac:dyDescent="0.25">
      <c r="A208" t="s">
        <v>472</v>
      </c>
      <c r="B208" t="s">
        <v>473</v>
      </c>
      <c r="C208">
        <v>5</v>
      </c>
      <c r="D208" t="s">
        <v>405</v>
      </c>
      <c r="E208" t="s">
        <v>405</v>
      </c>
      <c r="F208">
        <v>10005451</v>
      </c>
      <c r="G208" t="s">
        <v>560</v>
      </c>
      <c r="H208" t="s">
        <v>506</v>
      </c>
      <c r="I208" t="s">
        <v>476</v>
      </c>
      <c r="J208" t="s">
        <v>385</v>
      </c>
      <c r="K208" t="s">
        <v>521</v>
      </c>
      <c r="L208" t="s">
        <v>58</v>
      </c>
      <c r="M208" t="s">
        <v>405</v>
      </c>
      <c r="N208" t="s">
        <v>405</v>
      </c>
      <c r="O208" t="s">
        <v>488</v>
      </c>
      <c r="P208" t="s">
        <v>34</v>
      </c>
      <c r="Q208">
        <v>5</v>
      </c>
      <c r="R208">
        <v>5</v>
      </c>
      <c r="S208">
        <v>5</v>
      </c>
      <c r="T208" t="s">
        <v>479</v>
      </c>
      <c r="U208" t="s">
        <v>479</v>
      </c>
      <c r="V208" t="s">
        <v>479</v>
      </c>
      <c r="W208" t="s">
        <v>479</v>
      </c>
      <c r="X208" t="s">
        <v>479</v>
      </c>
      <c r="Y208" t="s">
        <v>479</v>
      </c>
      <c r="Z208" t="s">
        <v>479</v>
      </c>
      <c r="AA208" t="s">
        <v>480</v>
      </c>
      <c r="AB208" t="s">
        <v>479</v>
      </c>
      <c r="AC208" t="s">
        <v>479</v>
      </c>
      <c r="AD208" t="s">
        <v>479</v>
      </c>
      <c r="AE208" t="s">
        <v>479</v>
      </c>
      <c r="AF208" t="s">
        <v>479</v>
      </c>
      <c r="AG208" t="s">
        <v>479</v>
      </c>
      <c r="AH208" t="s">
        <v>479</v>
      </c>
      <c r="AI208" t="s">
        <v>479</v>
      </c>
      <c r="AJ208" t="s">
        <v>479</v>
      </c>
      <c r="AK208" t="s">
        <v>479</v>
      </c>
      <c r="AL208" t="s">
        <v>481</v>
      </c>
      <c r="AM208" t="s">
        <v>481</v>
      </c>
    </row>
    <row r="209" spans="1:39" x14ac:dyDescent="0.25">
      <c r="A209" t="s">
        <v>472</v>
      </c>
      <c r="B209" t="s">
        <v>473</v>
      </c>
      <c r="C209">
        <v>5</v>
      </c>
      <c r="D209" t="s">
        <v>405</v>
      </c>
      <c r="E209" t="s">
        <v>405</v>
      </c>
      <c r="F209">
        <v>10005470</v>
      </c>
      <c r="G209" t="s">
        <v>561</v>
      </c>
      <c r="H209" t="s">
        <v>506</v>
      </c>
      <c r="I209" t="s">
        <v>476</v>
      </c>
      <c r="J209" t="s">
        <v>385</v>
      </c>
      <c r="K209" t="s">
        <v>495</v>
      </c>
      <c r="L209" t="s">
        <v>41</v>
      </c>
      <c r="M209" t="s">
        <v>405</v>
      </c>
      <c r="N209" t="s">
        <v>405</v>
      </c>
      <c r="O209" t="s">
        <v>486</v>
      </c>
      <c r="P209" t="s">
        <v>44</v>
      </c>
      <c r="Q209">
        <v>5</v>
      </c>
      <c r="R209">
        <v>5</v>
      </c>
      <c r="S209">
        <v>5</v>
      </c>
      <c r="T209" t="s">
        <v>479</v>
      </c>
      <c r="U209" t="s">
        <v>479</v>
      </c>
      <c r="V209" t="s">
        <v>479</v>
      </c>
      <c r="W209" t="s">
        <v>479</v>
      </c>
      <c r="X209" t="s">
        <v>479</v>
      </c>
      <c r="Y209" t="s">
        <v>479</v>
      </c>
      <c r="Z209" t="s">
        <v>479</v>
      </c>
      <c r="AA209" t="s">
        <v>480</v>
      </c>
      <c r="AB209" t="s">
        <v>479</v>
      </c>
      <c r="AC209" t="s">
        <v>479</v>
      </c>
      <c r="AD209" t="s">
        <v>479</v>
      </c>
      <c r="AE209" t="s">
        <v>479</v>
      </c>
      <c r="AF209" t="s">
        <v>479</v>
      </c>
      <c r="AG209" t="s">
        <v>479</v>
      </c>
      <c r="AH209" t="s">
        <v>479</v>
      </c>
      <c r="AI209" t="s">
        <v>479</v>
      </c>
      <c r="AJ209" t="s">
        <v>479</v>
      </c>
      <c r="AK209" t="s">
        <v>479</v>
      </c>
      <c r="AL209" t="s">
        <v>481</v>
      </c>
      <c r="AM209" t="s">
        <v>481</v>
      </c>
    </row>
    <row r="210" spans="1:39" x14ac:dyDescent="0.25">
      <c r="A210" t="s">
        <v>472</v>
      </c>
      <c r="B210" t="s">
        <v>473</v>
      </c>
      <c r="C210">
        <v>5</v>
      </c>
      <c r="D210" t="s">
        <v>405</v>
      </c>
      <c r="E210" t="s">
        <v>405</v>
      </c>
      <c r="F210">
        <v>10005470</v>
      </c>
      <c r="G210" t="s">
        <v>561</v>
      </c>
      <c r="H210" t="s">
        <v>506</v>
      </c>
      <c r="I210" t="s">
        <v>476</v>
      </c>
      <c r="J210" t="s">
        <v>385</v>
      </c>
      <c r="K210" t="s">
        <v>495</v>
      </c>
      <c r="L210" t="s">
        <v>41</v>
      </c>
      <c r="M210" t="s">
        <v>405</v>
      </c>
      <c r="N210" t="s">
        <v>405</v>
      </c>
      <c r="O210" t="s">
        <v>489</v>
      </c>
      <c r="P210" t="s">
        <v>50</v>
      </c>
      <c r="Q210">
        <v>5</v>
      </c>
      <c r="R210">
        <v>5</v>
      </c>
      <c r="S210">
        <v>5</v>
      </c>
      <c r="T210" t="s">
        <v>479</v>
      </c>
      <c r="U210" t="s">
        <v>479</v>
      </c>
      <c r="V210" t="s">
        <v>479</v>
      </c>
      <c r="W210" t="s">
        <v>479</v>
      </c>
      <c r="X210" t="s">
        <v>479</v>
      </c>
      <c r="Y210" t="s">
        <v>479</v>
      </c>
      <c r="Z210" t="s">
        <v>479</v>
      </c>
      <c r="AA210" t="s">
        <v>487</v>
      </c>
      <c r="AB210" t="s">
        <v>479</v>
      </c>
      <c r="AC210" t="s">
        <v>479</v>
      </c>
      <c r="AD210" t="s">
        <v>479</v>
      </c>
      <c r="AE210" t="s">
        <v>479</v>
      </c>
      <c r="AF210" t="s">
        <v>479</v>
      </c>
      <c r="AG210" t="s">
        <v>479</v>
      </c>
      <c r="AH210" t="s">
        <v>479</v>
      </c>
      <c r="AI210" t="s">
        <v>479</v>
      </c>
      <c r="AJ210" t="s">
        <v>479</v>
      </c>
      <c r="AK210" t="s">
        <v>479</v>
      </c>
      <c r="AL210" t="s">
        <v>481</v>
      </c>
      <c r="AM210" t="s">
        <v>481</v>
      </c>
    </row>
    <row r="211" spans="1:39" x14ac:dyDescent="0.25">
      <c r="A211" t="s">
        <v>472</v>
      </c>
      <c r="B211" t="s">
        <v>473</v>
      </c>
      <c r="C211">
        <v>5</v>
      </c>
      <c r="D211" t="s">
        <v>405</v>
      </c>
      <c r="E211" t="s">
        <v>405</v>
      </c>
      <c r="F211">
        <v>10005500</v>
      </c>
      <c r="G211" t="s">
        <v>80</v>
      </c>
      <c r="H211" t="s">
        <v>482</v>
      </c>
      <c r="I211" t="s">
        <v>529</v>
      </c>
      <c r="J211" t="s">
        <v>53</v>
      </c>
      <c r="K211" t="s">
        <v>530</v>
      </c>
      <c r="L211" t="s">
        <v>405</v>
      </c>
      <c r="M211" t="s">
        <v>405</v>
      </c>
      <c r="N211" t="s">
        <v>405</v>
      </c>
      <c r="O211" t="s">
        <v>485</v>
      </c>
      <c r="P211" t="s">
        <v>47</v>
      </c>
      <c r="Q211">
        <v>30</v>
      </c>
      <c r="R211">
        <v>30</v>
      </c>
      <c r="S211">
        <v>30</v>
      </c>
      <c r="T211">
        <v>7.1</v>
      </c>
      <c r="U211" t="s">
        <v>487</v>
      </c>
      <c r="V211">
        <v>82.1</v>
      </c>
      <c r="W211">
        <v>92.9</v>
      </c>
      <c r="X211">
        <v>92.9</v>
      </c>
      <c r="Y211">
        <v>10.7</v>
      </c>
      <c r="Z211" t="s">
        <v>487</v>
      </c>
      <c r="AA211">
        <v>25</v>
      </c>
      <c r="AB211">
        <v>4000</v>
      </c>
      <c r="AC211">
        <v>24800</v>
      </c>
      <c r="AD211">
        <v>29900</v>
      </c>
      <c r="AE211">
        <v>42000</v>
      </c>
      <c r="AF211">
        <v>62800</v>
      </c>
      <c r="AG211" t="s">
        <v>479</v>
      </c>
      <c r="AH211" t="s">
        <v>479</v>
      </c>
      <c r="AI211" t="s">
        <v>479</v>
      </c>
      <c r="AJ211" t="s">
        <v>479</v>
      </c>
      <c r="AK211" t="s">
        <v>479</v>
      </c>
      <c r="AL211" t="s">
        <v>481</v>
      </c>
      <c r="AM211" t="s">
        <v>481</v>
      </c>
    </row>
    <row r="212" spans="1:39" x14ac:dyDescent="0.25">
      <c r="A212" t="s">
        <v>472</v>
      </c>
      <c r="B212" t="s">
        <v>473</v>
      </c>
      <c r="C212">
        <v>5</v>
      </c>
      <c r="D212" t="s">
        <v>405</v>
      </c>
      <c r="E212" t="s">
        <v>405</v>
      </c>
      <c r="F212">
        <v>10005500</v>
      </c>
      <c r="G212" t="s">
        <v>80</v>
      </c>
      <c r="H212" t="s">
        <v>482</v>
      </c>
      <c r="I212" t="s">
        <v>529</v>
      </c>
      <c r="J212" t="s">
        <v>53</v>
      </c>
      <c r="K212" t="s">
        <v>530</v>
      </c>
      <c r="L212" t="s">
        <v>405</v>
      </c>
      <c r="M212" t="s">
        <v>405</v>
      </c>
      <c r="N212" t="s">
        <v>405</v>
      </c>
      <c r="O212" t="s">
        <v>478</v>
      </c>
      <c r="P212" t="s">
        <v>3</v>
      </c>
      <c r="Q212">
        <v>95</v>
      </c>
      <c r="R212">
        <v>95</v>
      </c>
      <c r="S212">
        <v>90</v>
      </c>
      <c r="T212">
        <v>7.6</v>
      </c>
      <c r="U212">
        <v>5.4</v>
      </c>
      <c r="V212">
        <v>77.2</v>
      </c>
      <c r="W212">
        <v>85.9</v>
      </c>
      <c r="X212">
        <v>87</v>
      </c>
      <c r="Y212">
        <v>9.8000000000000007</v>
      </c>
      <c r="Z212">
        <v>1.1000000000000001</v>
      </c>
      <c r="AA212">
        <v>70</v>
      </c>
      <c r="AB212">
        <v>4400</v>
      </c>
      <c r="AC212">
        <v>27000</v>
      </c>
      <c r="AD212">
        <v>32800</v>
      </c>
      <c r="AE212">
        <v>43400</v>
      </c>
      <c r="AF212">
        <v>125600</v>
      </c>
      <c r="AG212" t="s">
        <v>479</v>
      </c>
      <c r="AH212" t="s">
        <v>479</v>
      </c>
      <c r="AI212" t="s">
        <v>479</v>
      </c>
      <c r="AJ212" t="s">
        <v>479</v>
      </c>
      <c r="AK212" t="s">
        <v>479</v>
      </c>
      <c r="AL212" t="s">
        <v>481</v>
      </c>
      <c r="AM212" t="s">
        <v>481</v>
      </c>
    </row>
    <row r="213" spans="1:39" x14ac:dyDescent="0.25">
      <c r="A213" t="s">
        <v>472</v>
      </c>
      <c r="B213" t="s">
        <v>473</v>
      </c>
      <c r="C213">
        <v>5</v>
      </c>
      <c r="D213" t="s">
        <v>405</v>
      </c>
      <c r="E213" t="s">
        <v>405</v>
      </c>
      <c r="F213">
        <v>10005500</v>
      </c>
      <c r="G213" t="s">
        <v>80</v>
      </c>
      <c r="H213" t="s">
        <v>482</v>
      </c>
      <c r="I213" t="s">
        <v>529</v>
      </c>
      <c r="J213" t="s">
        <v>53</v>
      </c>
      <c r="K213" t="s">
        <v>530</v>
      </c>
      <c r="L213" t="s">
        <v>405</v>
      </c>
      <c r="M213" t="s">
        <v>405</v>
      </c>
      <c r="N213" t="s">
        <v>405</v>
      </c>
      <c r="O213" t="s">
        <v>488</v>
      </c>
      <c r="P213" t="s">
        <v>34</v>
      </c>
      <c r="Q213">
        <v>95</v>
      </c>
      <c r="R213">
        <v>95</v>
      </c>
      <c r="S213">
        <v>95</v>
      </c>
      <c r="T213">
        <v>1.1000000000000001</v>
      </c>
      <c r="U213">
        <v>6.7</v>
      </c>
      <c r="V213">
        <v>86</v>
      </c>
      <c r="W213">
        <v>89.5</v>
      </c>
      <c r="X213">
        <v>92.3</v>
      </c>
      <c r="Y213">
        <v>6.3</v>
      </c>
      <c r="Z213">
        <v>2.8</v>
      </c>
      <c r="AA213">
        <v>80</v>
      </c>
      <c r="AB213">
        <v>1500</v>
      </c>
      <c r="AC213">
        <v>27000</v>
      </c>
      <c r="AD213">
        <v>33900</v>
      </c>
      <c r="AE213">
        <v>41200</v>
      </c>
      <c r="AF213">
        <v>155900</v>
      </c>
      <c r="AG213" t="s">
        <v>479</v>
      </c>
      <c r="AH213" t="s">
        <v>479</v>
      </c>
      <c r="AI213" t="s">
        <v>479</v>
      </c>
      <c r="AJ213" t="s">
        <v>479</v>
      </c>
      <c r="AK213" t="s">
        <v>479</v>
      </c>
      <c r="AL213" t="s">
        <v>481</v>
      </c>
      <c r="AM213" t="s">
        <v>481</v>
      </c>
    </row>
    <row r="214" spans="1:39" x14ac:dyDescent="0.25">
      <c r="A214" t="s">
        <v>472</v>
      </c>
      <c r="B214" t="s">
        <v>473</v>
      </c>
      <c r="C214">
        <v>5</v>
      </c>
      <c r="D214" t="s">
        <v>405</v>
      </c>
      <c r="E214" t="s">
        <v>405</v>
      </c>
      <c r="F214">
        <v>10005500</v>
      </c>
      <c r="G214" t="s">
        <v>80</v>
      </c>
      <c r="H214" t="s">
        <v>482</v>
      </c>
      <c r="I214" t="s">
        <v>529</v>
      </c>
      <c r="J214" t="s">
        <v>53</v>
      </c>
      <c r="K214" t="s">
        <v>530</v>
      </c>
      <c r="L214" t="s">
        <v>405</v>
      </c>
      <c r="M214" t="s">
        <v>405</v>
      </c>
      <c r="N214" t="s">
        <v>405</v>
      </c>
      <c r="O214" t="s">
        <v>489</v>
      </c>
      <c r="P214" t="s">
        <v>50</v>
      </c>
      <c r="Q214">
        <v>180</v>
      </c>
      <c r="R214">
        <v>180</v>
      </c>
      <c r="S214">
        <v>180</v>
      </c>
      <c r="T214">
        <v>7.8</v>
      </c>
      <c r="U214">
        <v>5</v>
      </c>
      <c r="V214">
        <v>78</v>
      </c>
      <c r="W214">
        <v>83.9</v>
      </c>
      <c r="X214">
        <v>87.2</v>
      </c>
      <c r="Y214">
        <v>9.3000000000000007</v>
      </c>
      <c r="Z214">
        <v>3.3</v>
      </c>
      <c r="AA214">
        <v>135</v>
      </c>
      <c r="AB214">
        <v>3300</v>
      </c>
      <c r="AC214">
        <v>17900</v>
      </c>
      <c r="AD214">
        <v>24100</v>
      </c>
      <c r="AE214">
        <v>29900</v>
      </c>
      <c r="AF214">
        <v>115300</v>
      </c>
      <c r="AG214" t="s">
        <v>479</v>
      </c>
      <c r="AH214" t="s">
        <v>479</v>
      </c>
      <c r="AI214" t="s">
        <v>479</v>
      </c>
      <c r="AJ214" t="s">
        <v>479</v>
      </c>
      <c r="AK214" t="s">
        <v>479</v>
      </c>
      <c r="AL214" t="s">
        <v>481</v>
      </c>
      <c r="AM214" t="s">
        <v>481</v>
      </c>
    </row>
    <row r="215" spans="1:39" x14ac:dyDescent="0.25">
      <c r="A215" t="s">
        <v>472</v>
      </c>
      <c r="B215" t="s">
        <v>473</v>
      </c>
      <c r="C215">
        <v>5</v>
      </c>
      <c r="D215" t="s">
        <v>405</v>
      </c>
      <c r="E215" t="s">
        <v>405</v>
      </c>
      <c r="F215">
        <v>10005523</v>
      </c>
      <c r="G215" t="s">
        <v>562</v>
      </c>
      <c r="H215" t="s">
        <v>482</v>
      </c>
      <c r="I215" t="s">
        <v>476</v>
      </c>
      <c r="J215" t="s">
        <v>385</v>
      </c>
      <c r="K215" t="s">
        <v>495</v>
      </c>
      <c r="L215" t="s">
        <v>41</v>
      </c>
      <c r="M215" t="s">
        <v>405</v>
      </c>
      <c r="N215" t="s">
        <v>405</v>
      </c>
      <c r="O215" t="s">
        <v>478</v>
      </c>
      <c r="P215" t="s">
        <v>3</v>
      </c>
      <c r="Q215">
        <v>5</v>
      </c>
      <c r="R215">
        <v>5</v>
      </c>
      <c r="S215">
        <v>5</v>
      </c>
      <c r="T215" t="s">
        <v>479</v>
      </c>
      <c r="U215" t="s">
        <v>479</v>
      </c>
      <c r="V215" t="s">
        <v>479</v>
      </c>
      <c r="W215" t="s">
        <v>479</v>
      </c>
      <c r="X215" t="s">
        <v>479</v>
      </c>
      <c r="Y215" t="s">
        <v>479</v>
      </c>
      <c r="Z215" t="s">
        <v>479</v>
      </c>
      <c r="AA215">
        <v>5</v>
      </c>
      <c r="AB215" t="s">
        <v>479</v>
      </c>
      <c r="AC215" t="s">
        <v>479</v>
      </c>
      <c r="AD215" t="s">
        <v>479</v>
      </c>
      <c r="AE215" t="s">
        <v>479</v>
      </c>
      <c r="AF215" t="s">
        <v>479</v>
      </c>
      <c r="AG215" t="s">
        <v>479</v>
      </c>
      <c r="AH215" t="s">
        <v>479</v>
      </c>
      <c r="AI215" t="s">
        <v>479</v>
      </c>
      <c r="AJ215" t="s">
        <v>479</v>
      </c>
      <c r="AK215" t="s">
        <v>479</v>
      </c>
      <c r="AL215" t="s">
        <v>481</v>
      </c>
      <c r="AM215" t="s">
        <v>481</v>
      </c>
    </row>
    <row r="216" spans="1:39" x14ac:dyDescent="0.25">
      <c r="A216" t="s">
        <v>472</v>
      </c>
      <c r="B216" t="s">
        <v>473</v>
      </c>
      <c r="C216">
        <v>5</v>
      </c>
      <c r="D216" t="s">
        <v>405</v>
      </c>
      <c r="E216" t="s">
        <v>405</v>
      </c>
      <c r="F216">
        <v>10005523</v>
      </c>
      <c r="G216" t="s">
        <v>562</v>
      </c>
      <c r="H216" t="s">
        <v>482</v>
      </c>
      <c r="I216" t="s">
        <v>476</v>
      </c>
      <c r="J216" t="s">
        <v>385</v>
      </c>
      <c r="K216" t="s">
        <v>495</v>
      </c>
      <c r="L216" t="s">
        <v>41</v>
      </c>
      <c r="M216" t="s">
        <v>405</v>
      </c>
      <c r="N216" t="s">
        <v>405</v>
      </c>
      <c r="O216" t="s">
        <v>489</v>
      </c>
      <c r="P216" t="s">
        <v>50</v>
      </c>
      <c r="Q216">
        <v>5</v>
      </c>
      <c r="R216">
        <v>5</v>
      </c>
      <c r="S216">
        <v>5</v>
      </c>
      <c r="T216" t="s">
        <v>479</v>
      </c>
      <c r="U216" t="s">
        <v>479</v>
      </c>
      <c r="V216" t="s">
        <v>479</v>
      </c>
      <c r="W216" t="s">
        <v>479</v>
      </c>
      <c r="X216" t="s">
        <v>479</v>
      </c>
      <c r="Y216" t="s">
        <v>479</v>
      </c>
      <c r="Z216" t="s">
        <v>479</v>
      </c>
      <c r="AA216" t="s">
        <v>480</v>
      </c>
      <c r="AB216" t="s">
        <v>479</v>
      </c>
      <c r="AC216" t="s">
        <v>479</v>
      </c>
      <c r="AD216" t="s">
        <v>479</v>
      </c>
      <c r="AE216" t="s">
        <v>479</v>
      </c>
      <c r="AF216" t="s">
        <v>479</v>
      </c>
      <c r="AG216" t="s">
        <v>479</v>
      </c>
      <c r="AH216" t="s">
        <v>479</v>
      </c>
      <c r="AI216" t="s">
        <v>479</v>
      </c>
      <c r="AJ216" t="s">
        <v>479</v>
      </c>
      <c r="AK216" t="s">
        <v>479</v>
      </c>
      <c r="AL216" t="s">
        <v>481</v>
      </c>
      <c r="AM216" t="s">
        <v>481</v>
      </c>
    </row>
    <row r="217" spans="1:39" x14ac:dyDescent="0.25">
      <c r="A217" t="s">
        <v>472</v>
      </c>
      <c r="B217" t="s">
        <v>473</v>
      </c>
      <c r="C217">
        <v>5</v>
      </c>
      <c r="D217" t="s">
        <v>405</v>
      </c>
      <c r="E217" t="s">
        <v>405</v>
      </c>
      <c r="F217">
        <v>10005534</v>
      </c>
      <c r="G217" t="s">
        <v>563</v>
      </c>
      <c r="H217" t="s">
        <v>475</v>
      </c>
      <c r="I217" t="s">
        <v>476</v>
      </c>
      <c r="J217" t="s">
        <v>385</v>
      </c>
      <c r="K217" t="s">
        <v>493</v>
      </c>
      <c r="L217" t="s">
        <v>55</v>
      </c>
      <c r="M217" t="s">
        <v>405</v>
      </c>
      <c r="N217" t="s">
        <v>405</v>
      </c>
      <c r="O217" t="s">
        <v>478</v>
      </c>
      <c r="P217" t="s">
        <v>3</v>
      </c>
      <c r="Q217">
        <v>5</v>
      </c>
      <c r="R217">
        <v>5</v>
      </c>
      <c r="S217">
        <v>5</v>
      </c>
      <c r="T217" t="s">
        <v>479</v>
      </c>
      <c r="U217" t="s">
        <v>479</v>
      </c>
      <c r="V217" t="s">
        <v>479</v>
      </c>
      <c r="W217" t="s">
        <v>479</v>
      </c>
      <c r="X217" t="s">
        <v>479</v>
      </c>
      <c r="Y217" t="s">
        <v>479</v>
      </c>
      <c r="Z217" t="s">
        <v>479</v>
      </c>
      <c r="AA217">
        <v>5</v>
      </c>
      <c r="AB217" t="s">
        <v>479</v>
      </c>
      <c r="AC217" t="s">
        <v>479</v>
      </c>
      <c r="AD217" t="s">
        <v>479</v>
      </c>
      <c r="AE217" t="s">
        <v>479</v>
      </c>
      <c r="AF217" t="s">
        <v>479</v>
      </c>
      <c r="AG217" t="s">
        <v>479</v>
      </c>
      <c r="AH217" t="s">
        <v>479</v>
      </c>
      <c r="AI217" t="s">
        <v>479</v>
      </c>
      <c r="AJ217" t="s">
        <v>479</v>
      </c>
      <c r="AK217" t="s">
        <v>479</v>
      </c>
      <c r="AL217" t="s">
        <v>481</v>
      </c>
      <c r="AM217" t="s">
        <v>481</v>
      </c>
    </row>
    <row r="218" spans="1:39" x14ac:dyDescent="0.25">
      <c r="A218" t="s">
        <v>472</v>
      </c>
      <c r="B218" t="s">
        <v>473</v>
      </c>
      <c r="C218">
        <v>5</v>
      </c>
      <c r="D218" t="s">
        <v>405</v>
      </c>
      <c r="E218" t="s">
        <v>405</v>
      </c>
      <c r="F218">
        <v>10005534</v>
      </c>
      <c r="G218" t="s">
        <v>563</v>
      </c>
      <c r="H218" t="s">
        <v>475</v>
      </c>
      <c r="I218" t="s">
        <v>476</v>
      </c>
      <c r="J218" t="s">
        <v>385</v>
      </c>
      <c r="K218" t="s">
        <v>493</v>
      </c>
      <c r="L218" t="s">
        <v>55</v>
      </c>
      <c r="M218" t="s">
        <v>405</v>
      </c>
      <c r="N218" t="s">
        <v>405</v>
      </c>
      <c r="O218" t="s">
        <v>489</v>
      </c>
      <c r="P218" t="s">
        <v>50</v>
      </c>
      <c r="Q218">
        <v>15</v>
      </c>
      <c r="R218">
        <v>15</v>
      </c>
      <c r="S218">
        <v>15</v>
      </c>
      <c r="T218">
        <v>6.2</v>
      </c>
      <c r="U218">
        <v>6.2</v>
      </c>
      <c r="V218">
        <v>81.2</v>
      </c>
      <c r="W218">
        <v>87.5</v>
      </c>
      <c r="X218">
        <v>87.5</v>
      </c>
      <c r="Y218">
        <v>6.2</v>
      </c>
      <c r="Z218" t="s">
        <v>487</v>
      </c>
      <c r="AA218">
        <v>15</v>
      </c>
      <c r="AB218">
        <v>13500</v>
      </c>
      <c r="AC218">
        <v>20400</v>
      </c>
      <c r="AD218">
        <v>25600</v>
      </c>
      <c r="AE218">
        <v>29900</v>
      </c>
      <c r="AF218">
        <v>34700</v>
      </c>
      <c r="AG218" t="s">
        <v>479</v>
      </c>
      <c r="AH218" t="s">
        <v>479</v>
      </c>
      <c r="AI218" t="s">
        <v>479</v>
      </c>
      <c r="AJ218" t="s">
        <v>479</v>
      </c>
      <c r="AK218" t="s">
        <v>479</v>
      </c>
      <c r="AL218" t="s">
        <v>481</v>
      </c>
      <c r="AM218" t="s">
        <v>481</v>
      </c>
    </row>
    <row r="219" spans="1:39" x14ac:dyDescent="0.25">
      <c r="A219" t="s">
        <v>472</v>
      </c>
      <c r="B219" t="s">
        <v>473</v>
      </c>
      <c r="C219">
        <v>5</v>
      </c>
      <c r="D219" t="s">
        <v>405</v>
      </c>
      <c r="E219" t="s">
        <v>405</v>
      </c>
      <c r="F219">
        <v>10005553</v>
      </c>
      <c r="G219" t="s">
        <v>83</v>
      </c>
      <c r="H219" t="s">
        <v>482</v>
      </c>
      <c r="I219" t="s">
        <v>476</v>
      </c>
      <c r="J219" t="s">
        <v>385</v>
      </c>
      <c r="K219" t="s">
        <v>499</v>
      </c>
      <c r="L219" t="s">
        <v>43</v>
      </c>
      <c r="M219" t="s">
        <v>405</v>
      </c>
      <c r="N219" t="s">
        <v>405</v>
      </c>
      <c r="O219" t="s">
        <v>485</v>
      </c>
      <c r="P219" t="s">
        <v>47</v>
      </c>
      <c r="Q219">
        <v>120</v>
      </c>
      <c r="R219">
        <v>115</v>
      </c>
      <c r="S219">
        <v>115</v>
      </c>
      <c r="T219">
        <v>6.1</v>
      </c>
      <c r="U219">
        <v>6.1</v>
      </c>
      <c r="V219">
        <v>71.099999999999994</v>
      </c>
      <c r="W219">
        <v>84.2</v>
      </c>
      <c r="X219">
        <v>87.7</v>
      </c>
      <c r="Y219">
        <v>16.7</v>
      </c>
      <c r="Z219">
        <v>3.5</v>
      </c>
      <c r="AA219">
        <v>80</v>
      </c>
      <c r="AB219">
        <v>6100</v>
      </c>
      <c r="AC219">
        <v>27000</v>
      </c>
      <c r="AD219">
        <v>33000</v>
      </c>
      <c r="AE219">
        <v>45100</v>
      </c>
      <c r="AF219">
        <v>123000</v>
      </c>
      <c r="AG219" t="s">
        <v>479</v>
      </c>
      <c r="AH219" t="s">
        <v>479</v>
      </c>
      <c r="AI219" t="s">
        <v>479</v>
      </c>
      <c r="AJ219" t="s">
        <v>479</v>
      </c>
      <c r="AK219" t="s">
        <v>479</v>
      </c>
      <c r="AL219" t="s">
        <v>481</v>
      </c>
      <c r="AM219" t="s">
        <v>481</v>
      </c>
    </row>
    <row r="220" spans="1:39" x14ac:dyDescent="0.25">
      <c r="A220" t="s">
        <v>472</v>
      </c>
      <c r="B220" t="s">
        <v>473</v>
      </c>
      <c r="C220">
        <v>5</v>
      </c>
      <c r="D220" t="s">
        <v>405</v>
      </c>
      <c r="E220" t="s">
        <v>405</v>
      </c>
      <c r="F220">
        <v>10005553</v>
      </c>
      <c r="G220" t="s">
        <v>83</v>
      </c>
      <c r="H220" t="s">
        <v>482</v>
      </c>
      <c r="I220" t="s">
        <v>476</v>
      </c>
      <c r="J220" t="s">
        <v>385</v>
      </c>
      <c r="K220" t="s">
        <v>499</v>
      </c>
      <c r="L220" t="s">
        <v>43</v>
      </c>
      <c r="M220" t="s">
        <v>405</v>
      </c>
      <c r="N220" t="s">
        <v>405</v>
      </c>
      <c r="O220" t="s">
        <v>486</v>
      </c>
      <c r="P220" t="s">
        <v>44</v>
      </c>
      <c r="Q220">
        <v>125</v>
      </c>
      <c r="R220">
        <v>125</v>
      </c>
      <c r="S220">
        <v>125</v>
      </c>
      <c r="T220">
        <v>6</v>
      </c>
      <c r="U220">
        <v>2.8</v>
      </c>
      <c r="V220">
        <v>62.4</v>
      </c>
      <c r="W220">
        <v>87.6</v>
      </c>
      <c r="X220">
        <v>91.2</v>
      </c>
      <c r="Y220">
        <v>28.8</v>
      </c>
      <c r="Z220">
        <v>3.6</v>
      </c>
      <c r="AA220">
        <v>75</v>
      </c>
      <c r="AB220">
        <v>4000</v>
      </c>
      <c r="AC220">
        <v>24500</v>
      </c>
      <c r="AD220">
        <v>31800</v>
      </c>
      <c r="AE220">
        <v>42700</v>
      </c>
      <c r="AF220">
        <v>123700</v>
      </c>
      <c r="AG220" t="s">
        <v>479</v>
      </c>
      <c r="AH220" t="s">
        <v>479</v>
      </c>
      <c r="AI220" t="s">
        <v>479</v>
      </c>
      <c r="AJ220" t="s">
        <v>479</v>
      </c>
      <c r="AK220" t="s">
        <v>479</v>
      </c>
      <c r="AL220" t="s">
        <v>481</v>
      </c>
      <c r="AM220" t="s">
        <v>481</v>
      </c>
    </row>
    <row r="221" spans="1:39" x14ac:dyDescent="0.25">
      <c r="A221" t="s">
        <v>472</v>
      </c>
      <c r="B221" t="s">
        <v>473</v>
      </c>
      <c r="C221">
        <v>5</v>
      </c>
      <c r="D221" t="s">
        <v>405</v>
      </c>
      <c r="E221" t="s">
        <v>405</v>
      </c>
      <c r="F221">
        <v>10005553</v>
      </c>
      <c r="G221" t="s">
        <v>83</v>
      </c>
      <c r="H221" t="s">
        <v>482</v>
      </c>
      <c r="I221" t="s">
        <v>476</v>
      </c>
      <c r="J221" t="s">
        <v>385</v>
      </c>
      <c r="K221" t="s">
        <v>499</v>
      </c>
      <c r="L221" t="s">
        <v>43</v>
      </c>
      <c r="M221" t="s">
        <v>405</v>
      </c>
      <c r="N221" t="s">
        <v>405</v>
      </c>
      <c r="O221" t="s">
        <v>478</v>
      </c>
      <c r="P221" t="s">
        <v>3</v>
      </c>
      <c r="Q221">
        <v>40</v>
      </c>
      <c r="R221">
        <v>40</v>
      </c>
      <c r="S221">
        <v>40</v>
      </c>
      <c r="T221">
        <v>7.4</v>
      </c>
      <c r="U221">
        <v>2.5</v>
      </c>
      <c r="V221">
        <v>87.7</v>
      </c>
      <c r="W221">
        <v>90.1</v>
      </c>
      <c r="X221">
        <v>90.1</v>
      </c>
      <c r="Y221">
        <v>2.5</v>
      </c>
      <c r="Z221" t="s">
        <v>487</v>
      </c>
      <c r="AA221">
        <v>35</v>
      </c>
      <c r="AB221">
        <v>9900</v>
      </c>
      <c r="AC221">
        <v>32500</v>
      </c>
      <c r="AD221">
        <v>47800</v>
      </c>
      <c r="AE221">
        <v>63100</v>
      </c>
      <c r="AF221">
        <v>140500</v>
      </c>
      <c r="AG221" t="s">
        <v>479</v>
      </c>
      <c r="AH221" t="s">
        <v>479</v>
      </c>
      <c r="AI221" t="s">
        <v>479</v>
      </c>
      <c r="AJ221" t="s">
        <v>479</v>
      </c>
      <c r="AK221" t="s">
        <v>479</v>
      </c>
      <c r="AL221" t="s">
        <v>481</v>
      </c>
      <c r="AM221" t="s">
        <v>481</v>
      </c>
    </row>
    <row r="222" spans="1:39" x14ac:dyDescent="0.25">
      <c r="A222" t="s">
        <v>472</v>
      </c>
      <c r="B222" t="s">
        <v>473</v>
      </c>
      <c r="C222">
        <v>5</v>
      </c>
      <c r="D222" t="s">
        <v>405</v>
      </c>
      <c r="E222" t="s">
        <v>405</v>
      </c>
      <c r="F222">
        <v>10005553</v>
      </c>
      <c r="G222" t="s">
        <v>83</v>
      </c>
      <c r="H222" t="s">
        <v>482</v>
      </c>
      <c r="I222" t="s">
        <v>476</v>
      </c>
      <c r="J222" t="s">
        <v>385</v>
      </c>
      <c r="K222" t="s">
        <v>499</v>
      </c>
      <c r="L222" t="s">
        <v>43</v>
      </c>
      <c r="M222" t="s">
        <v>405</v>
      </c>
      <c r="N222" t="s">
        <v>405</v>
      </c>
      <c r="O222" t="s">
        <v>489</v>
      </c>
      <c r="P222" t="s">
        <v>50</v>
      </c>
      <c r="Q222">
        <v>25</v>
      </c>
      <c r="R222">
        <v>25</v>
      </c>
      <c r="S222">
        <v>25</v>
      </c>
      <c r="T222">
        <v>4.2</v>
      </c>
      <c r="U222">
        <v>10.4</v>
      </c>
      <c r="V222">
        <v>85.4</v>
      </c>
      <c r="W222">
        <v>85.4</v>
      </c>
      <c r="X222">
        <v>85.4</v>
      </c>
      <c r="Y222" t="s">
        <v>487</v>
      </c>
      <c r="Z222" t="s">
        <v>487</v>
      </c>
      <c r="AA222">
        <v>20</v>
      </c>
      <c r="AB222">
        <v>4700</v>
      </c>
      <c r="AC222">
        <v>22900</v>
      </c>
      <c r="AD222">
        <v>29600</v>
      </c>
      <c r="AE222">
        <v>39100</v>
      </c>
      <c r="AF222">
        <v>65000</v>
      </c>
      <c r="AG222" t="s">
        <v>479</v>
      </c>
      <c r="AH222" t="s">
        <v>479</v>
      </c>
      <c r="AI222" t="s">
        <v>479</v>
      </c>
      <c r="AJ222" t="s">
        <v>479</v>
      </c>
      <c r="AK222" t="s">
        <v>479</v>
      </c>
      <c r="AL222" t="s">
        <v>481</v>
      </c>
      <c r="AM222" t="s">
        <v>481</v>
      </c>
    </row>
    <row r="223" spans="1:39" x14ac:dyDescent="0.25">
      <c r="A223" t="s">
        <v>472</v>
      </c>
      <c r="B223" t="s">
        <v>473</v>
      </c>
      <c r="C223">
        <v>5</v>
      </c>
      <c r="D223" t="s">
        <v>405</v>
      </c>
      <c r="E223" t="s">
        <v>405</v>
      </c>
      <c r="F223">
        <v>10005700</v>
      </c>
      <c r="G223" t="s">
        <v>564</v>
      </c>
      <c r="H223" t="s">
        <v>482</v>
      </c>
      <c r="I223" t="s">
        <v>529</v>
      </c>
      <c r="J223" t="s">
        <v>53</v>
      </c>
      <c r="K223" t="s">
        <v>530</v>
      </c>
      <c r="L223" t="s">
        <v>405</v>
      </c>
      <c r="M223" t="s">
        <v>405</v>
      </c>
      <c r="N223" t="s">
        <v>405</v>
      </c>
      <c r="O223" t="s">
        <v>485</v>
      </c>
      <c r="P223" t="s">
        <v>47</v>
      </c>
      <c r="Q223">
        <v>45</v>
      </c>
      <c r="R223">
        <v>40</v>
      </c>
      <c r="S223">
        <v>40</v>
      </c>
      <c r="T223">
        <v>11.9</v>
      </c>
      <c r="U223">
        <v>7.1</v>
      </c>
      <c r="V223">
        <v>71.400000000000006</v>
      </c>
      <c r="W223">
        <v>78.599999999999994</v>
      </c>
      <c r="X223">
        <v>81</v>
      </c>
      <c r="Y223">
        <v>9.5</v>
      </c>
      <c r="Z223">
        <v>2.4</v>
      </c>
      <c r="AA223">
        <v>30</v>
      </c>
      <c r="AB223">
        <v>2200</v>
      </c>
      <c r="AC223">
        <v>22600</v>
      </c>
      <c r="AD223">
        <v>26300</v>
      </c>
      <c r="AE223">
        <v>31400</v>
      </c>
      <c r="AF223">
        <v>50400</v>
      </c>
      <c r="AG223" t="s">
        <v>479</v>
      </c>
      <c r="AH223" t="s">
        <v>479</v>
      </c>
      <c r="AI223" t="s">
        <v>479</v>
      </c>
      <c r="AJ223" t="s">
        <v>479</v>
      </c>
      <c r="AK223" t="s">
        <v>479</v>
      </c>
      <c r="AL223" t="s">
        <v>481</v>
      </c>
      <c r="AM223" t="s">
        <v>481</v>
      </c>
    </row>
    <row r="224" spans="1:39" x14ac:dyDescent="0.25">
      <c r="A224" t="s">
        <v>472</v>
      </c>
      <c r="B224" t="s">
        <v>473</v>
      </c>
      <c r="C224">
        <v>5</v>
      </c>
      <c r="D224" t="s">
        <v>405</v>
      </c>
      <c r="E224" t="s">
        <v>405</v>
      </c>
      <c r="F224">
        <v>10005788</v>
      </c>
      <c r="G224" t="s">
        <v>565</v>
      </c>
      <c r="H224" t="s">
        <v>475</v>
      </c>
      <c r="I224" t="s">
        <v>476</v>
      </c>
      <c r="J224" t="s">
        <v>385</v>
      </c>
      <c r="K224" t="s">
        <v>493</v>
      </c>
      <c r="L224" t="s">
        <v>55</v>
      </c>
      <c r="M224" t="s">
        <v>405</v>
      </c>
      <c r="N224" t="s">
        <v>405</v>
      </c>
      <c r="O224" t="s">
        <v>489</v>
      </c>
      <c r="P224" t="s">
        <v>50</v>
      </c>
      <c r="Q224">
        <v>20</v>
      </c>
      <c r="R224">
        <v>20</v>
      </c>
      <c r="S224">
        <v>20</v>
      </c>
      <c r="T224" t="s">
        <v>487</v>
      </c>
      <c r="U224">
        <v>10.5</v>
      </c>
      <c r="V224">
        <v>84.2</v>
      </c>
      <c r="W224">
        <v>89.5</v>
      </c>
      <c r="X224">
        <v>89.5</v>
      </c>
      <c r="Y224">
        <v>5.3</v>
      </c>
      <c r="Z224" t="s">
        <v>487</v>
      </c>
      <c r="AA224">
        <v>15</v>
      </c>
      <c r="AB224">
        <v>3900</v>
      </c>
      <c r="AC224">
        <v>16600</v>
      </c>
      <c r="AD224">
        <v>21700</v>
      </c>
      <c r="AE224">
        <v>24900</v>
      </c>
      <c r="AF224">
        <v>25600</v>
      </c>
      <c r="AG224" t="s">
        <v>479</v>
      </c>
      <c r="AH224" t="s">
        <v>479</v>
      </c>
      <c r="AI224" t="s">
        <v>479</v>
      </c>
      <c r="AJ224" t="s">
        <v>479</v>
      </c>
      <c r="AK224" t="s">
        <v>479</v>
      </c>
      <c r="AL224" t="s">
        <v>481</v>
      </c>
      <c r="AM224" t="s">
        <v>481</v>
      </c>
    </row>
    <row r="225" spans="1:39" x14ac:dyDescent="0.25">
      <c r="A225" t="s">
        <v>472</v>
      </c>
      <c r="B225" t="s">
        <v>473</v>
      </c>
      <c r="C225">
        <v>5</v>
      </c>
      <c r="D225" t="s">
        <v>405</v>
      </c>
      <c r="E225" t="s">
        <v>405</v>
      </c>
      <c r="F225">
        <v>10005790</v>
      </c>
      <c r="G225" t="s">
        <v>566</v>
      </c>
      <c r="H225" t="s">
        <v>482</v>
      </c>
      <c r="I225" t="s">
        <v>476</v>
      </c>
      <c r="J225" t="s">
        <v>385</v>
      </c>
      <c r="K225" t="s">
        <v>493</v>
      </c>
      <c r="L225" t="s">
        <v>55</v>
      </c>
      <c r="M225" t="s">
        <v>405</v>
      </c>
      <c r="N225" t="s">
        <v>405</v>
      </c>
      <c r="O225" t="s">
        <v>485</v>
      </c>
      <c r="P225" t="s">
        <v>47</v>
      </c>
      <c r="Q225">
        <v>175</v>
      </c>
      <c r="R225">
        <v>170</v>
      </c>
      <c r="S225">
        <v>170</v>
      </c>
      <c r="T225">
        <v>2.4</v>
      </c>
      <c r="U225">
        <v>7.1</v>
      </c>
      <c r="V225">
        <v>71.099999999999994</v>
      </c>
      <c r="W225">
        <v>85.8</v>
      </c>
      <c r="X225">
        <v>90.6</v>
      </c>
      <c r="Y225">
        <v>19.5</v>
      </c>
      <c r="Z225">
        <v>4.7</v>
      </c>
      <c r="AA225">
        <v>120</v>
      </c>
      <c r="AB225">
        <v>6200</v>
      </c>
      <c r="AC225">
        <v>24500</v>
      </c>
      <c r="AD225">
        <v>29200</v>
      </c>
      <c r="AE225">
        <v>39400</v>
      </c>
      <c r="AF225">
        <v>98600</v>
      </c>
      <c r="AG225" t="s">
        <v>479</v>
      </c>
      <c r="AH225" t="s">
        <v>479</v>
      </c>
      <c r="AI225" t="s">
        <v>479</v>
      </c>
      <c r="AJ225" t="s">
        <v>479</v>
      </c>
      <c r="AK225" t="s">
        <v>479</v>
      </c>
      <c r="AL225" t="s">
        <v>481</v>
      </c>
      <c r="AM225" t="s">
        <v>481</v>
      </c>
    </row>
    <row r="226" spans="1:39" x14ac:dyDescent="0.25">
      <c r="A226" t="s">
        <v>472</v>
      </c>
      <c r="B226" t="s">
        <v>473</v>
      </c>
      <c r="C226">
        <v>5</v>
      </c>
      <c r="D226" t="s">
        <v>405</v>
      </c>
      <c r="E226" t="s">
        <v>405</v>
      </c>
      <c r="F226">
        <v>10005790</v>
      </c>
      <c r="G226" t="s">
        <v>566</v>
      </c>
      <c r="H226" t="s">
        <v>482</v>
      </c>
      <c r="I226" t="s">
        <v>476</v>
      </c>
      <c r="J226" t="s">
        <v>385</v>
      </c>
      <c r="K226" t="s">
        <v>493</v>
      </c>
      <c r="L226" t="s">
        <v>55</v>
      </c>
      <c r="M226" t="s">
        <v>405</v>
      </c>
      <c r="N226" t="s">
        <v>405</v>
      </c>
      <c r="O226" t="s">
        <v>486</v>
      </c>
      <c r="P226" t="s">
        <v>44</v>
      </c>
      <c r="Q226">
        <v>270</v>
      </c>
      <c r="R226">
        <v>265</v>
      </c>
      <c r="S226">
        <v>260</v>
      </c>
      <c r="T226">
        <v>3.2</v>
      </c>
      <c r="U226">
        <v>6</v>
      </c>
      <c r="V226">
        <v>71.099999999999994</v>
      </c>
      <c r="W226">
        <v>88.6</v>
      </c>
      <c r="X226">
        <v>90.8</v>
      </c>
      <c r="Y226">
        <v>19.7</v>
      </c>
      <c r="Z226">
        <v>2.2000000000000002</v>
      </c>
      <c r="AA226">
        <v>185</v>
      </c>
      <c r="AB226">
        <v>7300</v>
      </c>
      <c r="AC226">
        <v>22600</v>
      </c>
      <c r="AD226">
        <v>27000</v>
      </c>
      <c r="AE226">
        <v>32100</v>
      </c>
      <c r="AF226">
        <v>168300</v>
      </c>
      <c r="AG226" t="s">
        <v>479</v>
      </c>
      <c r="AH226" t="s">
        <v>479</v>
      </c>
      <c r="AI226" t="s">
        <v>479</v>
      </c>
      <c r="AJ226" t="s">
        <v>479</v>
      </c>
      <c r="AK226" t="s">
        <v>479</v>
      </c>
      <c r="AL226" t="s">
        <v>481</v>
      </c>
      <c r="AM226" t="s">
        <v>481</v>
      </c>
    </row>
    <row r="227" spans="1:39" x14ac:dyDescent="0.25">
      <c r="A227" t="s">
        <v>472</v>
      </c>
      <c r="B227" t="s">
        <v>473</v>
      </c>
      <c r="C227">
        <v>5</v>
      </c>
      <c r="D227" t="s">
        <v>405</v>
      </c>
      <c r="E227" t="s">
        <v>405</v>
      </c>
      <c r="F227">
        <v>10005790</v>
      </c>
      <c r="G227" t="s">
        <v>566</v>
      </c>
      <c r="H227" t="s">
        <v>482</v>
      </c>
      <c r="I227" t="s">
        <v>476</v>
      </c>
      <c r="J227" t="s">
        <v>385</v>
      </c>
      <c r="K227" t="s">
        <v>493</v>
      </c>
      <c r="L227" t="s">
        <v>55</v>
      </c>
      <c r="M227" t="s">
        <v>405</v>
      </c>
      <c r="N227" t="s">
        <v>405</v>
      </c>
      <c r="O227" t="s">
        <v>478</v>
      </c>
      <c r="P227" t="s">
        <v>3</v>
      </c>
      <c r="Q227">
        <v>405</v>
      </c>
      <c r="R227">
        <v>400</v>
      </c>
      <c r="S227">
        <v>395</v>
      </c>
      <c r="T227">
        <v>5.0999999999999996</v>
      </c>
      <c r="U227">
        <v>5</v>
      </c>
      <c r="V227">
        <v>86.8</v>
      </c>
      <c r="W227">
        <v>89.9</v>
      </c>
      <c r="X227">
        <v>89.9</v>
      </c>
      <c r="Y227">
        <v>3</v>
      </c>
      <c r="Z227" t="s">
        <v>487</v>
      </c>
      <c r="AA227">
        <v>340</v>
      </c>
      <c r="AB227">
        <v>3600</v>
      </c>
      <c r="AC227">
        <v>25900</v>
      </c>
      <c r="AD227">
        <v>35400</v>
      </c>
      <c r="AE227">
        <v>49600</v>
      </c>
      <c r="AF227">
        <v>131000</v>
      </c>
      <c r="AG227" t="s">
        <v>479</v>
      </c>
      <c r="AH227" t="s">
        <v>479</v>
      </c>
      <c r="AI227" t="s">
        <v>479</v>
      </c>
      <c r="AJ227" t="s">
        <v>479</v>
      </c>
      <c r="AK227" t="s">
        <v>479</v>
      </c>
      <c r="AL227" t="s">
        <v>481</v>
      </c>
      <c r="AM227" t="s">
        <v>481</v>
      </c>
    </row>
    <row r="228" spans="1:39" x14ac:dyDescent="0.25">
      <c r="A228" t="s">
        <v>472</v>
      </c>
      <c r="B228" t="s">
        <v>473</v>
      </c>
      <c r="C228">
        <v>5</v>
      </c>
      <c r="D228" t="s">
        <v>405</v>
      </c>
      <c r="E228" t="s">
        <v>405</v>
      </c>
      <c r="F228">
        <v>10005790</v>
      </c>
      <c r="G228" t="s">
        <v>566</v>
      </c>
      <c r="H228" t="s">
        <v>482</v>
      </c>
      <c r="I228" t="s">
        <v>476</v>
      </c>
      <c r="J228" t="s">
        <v>385</v>
      </c>
      <c r="K228" t="s">
        <v>493</v>
      </c>
      <c r="L228" t="s">
        <v>55</v>
      </c>
      <c r="M228" t="s">
        <v>405</v>
      </c>
      <c r="N228" t="s">
        <v>405</v>
      </c>
      <c r="O228" t="s">
        <v>488</v>
      </c>
      <c r="P228" t="s">
        <v>34</v>
      </c>
      <c r="Q228">
        <v>175</v>
      </c>
      <c r="R228">
        <v>175</v>
      </c>
      <c r="S228">
        <v>175</v>
      </c>
      <c r="T228">
        <v>4.5999999999999996</v>
      </c>
      <c r="U228">
        <v>3.8</v>
      </c>
      <c r="V228">
        <v>80.7</v>
      </c>
      <c r="W228">
        <v>89.9</v>
      </c>
      <c r="X228">
        <v>91.6</v>
      </c>
      <c r="Y228">
        <v>10.9</v>
      </c>
      <c r="Z228">
        <v>1.7</v>
      </c>
      <c r="AA228">
        <v>140</v>
      </c>
      <c r="AB228">
        <v>7300</v>
      </c>
      <c r="AC228">
        <v>23000</v>
      </c>
      <c r="AD228">
        <v>27400</v>
      </c>
      <c r="AE228">
        <v>36100</v>
      </c>
      <c r="AF228">
        <v>121200</v>
      </c>
      <c r="AG228" t="s">
        <v>479</v>
      </c>
      <c r="AH228" t="s">
        <v>479</v>
      </c>
      <c r="AI228" t="s">
        <v>479</v>
      </c>
      <c r="AJ228" t="s">
        <v>479</v>
      </c>
      <c r="AK228" t="s">
        <v>479</v>
      </c>
      <c r="AL228" t="s">
        <v>481</v>
      </c>
      <c r="AM228" t="s">
        <v>481</v>
      </c>
    </row>
    <row r="229" spans="1:39" x14ac:dyDescent="0.25">
      <c r="A229" t="s">
        <v>472</v>
      </c>
      <c r="B229" t="s">
        <v>473</v>
      </c>
      <c r="C229">
        <v>5</v>
      </c>
      <c r="D229" t="s">
        <v>405</v>
      </c>
      <c r="E229" t="s">
        <v>405</v>
      </c>
      <c r="F229">
        <v>10005790</v>
      </c>
      <c r="G229" t="s">
        <v>566</v>
      </c>
      <c r="H229" t="s">
        <v>482</v>
      </c>
      <c r="I229" t="s">
        <v>476</v>
      </c>
      <c r="J229" t="s">
        <v>385</v>
      </c>
      <c r="K229" t="s">
        <v>493</v>
      </c>
      <c r="L229" t="s">
        <v>55</v>
      </c>
      <c r="M229" t="s">
        <v>405</v>
      </c>
      <c r="N229" t="s">
        <v>405</v>
      </c>
      <c r="O229" t="s">
        <v>489</v>
      </c>
      <c r="P229" t="s">
        <v>50</v>
      </c>
      <c r="Q229">
        <v>330</v>
      </c>
      <c r="R229">
        <v>325</v>
      </c>
      <c r="S229">
        <v>325</v>
      </c>
      <c r="T229">
        <v>5.7</v>
      </c>
      <c r="U229">
        <v>6.3</v>
      </c>
      <c r="V229">
        <v>81</v>
      </c>
      <c r="W229">
        <v>85.8</v>
      </c>
      <c r="X229">
        <v>88</v>
      </c>
      <c r="Y229">
        <v>7</v>
      </c>
      <c r="Z229">
        <v>2.2000000000000002</v>
      </c>
      <c r="AA229">
        <v>255</v>
      </c>
      <c r="AB229">
        <v>700</v>
      </c>
      <c r="AC229">
        <v>20100</v>
      </c>
      <c r="AD229">
        <v>25200</v>
      </c>
      <c r="AE229">
        <v>30700</v>
      </c>
      <c r="AF229">
        <v>57300</v>
      </c>
      <c r="AG229" t="s">
        <v>479</v>
      </c>
      <c r="AH229" t="s">
        <v>479</v>
      </c>
      <c r="AI229" t="s">
        <v>479</v>
      </c>
      <c r="AJ229" t="s">
        <v>479</v>
      </c>
      <c r="AK229" t="s">
        <v>479</v>
      </c>
      <c r="AL229" t="s">
        <v>481</v>
      </c>
      <c r="AM229" t="s">
        <v>481</v>
      </c>
    </row>
    <row r="230" spans="1:39" x14ac:dyDescent="0.25">
      <c r="A230" t="s">
        <v>472</v>
      </c>
      <c r="B230" t="s">
        <v>473</v>
      </c>
      <c r="C230">
        <v>5</v>
      </c>
      <c r="D230" t="s">
        <v>405</v>
      </c>
      <c r="E230" t="s">
        <v>405</v>
      </c>
      <c r="F230">
        <v>10005977</v>
      </c>
      <c r="G230" t="s">
        <v>567</v>
      </c>
      <c r="H230" t="s">
        <v>475</v>
      </c>
      <c r="I230" t="s">
        <v>476</v>
      </c>
      <c r="J230" t="s">
        <v>385</v>
      </c>
      <c r="K230" t="s">
        <v>491</v>
      </c>
      <c r="L230" t="s">
        <v>61</v>
      </c>
      <c r="M230" t="s">
        <v>405</v>
      </c>
      <c r="N230" t="s">
        <v>405</v>
      </c>
      <c r="O230" t="s">
        <v>485</v>
      </c>
      <c r="P230" t="s">
        <v>47</v>
      </c>
      <c r="Q230">
        <v>10</v>
      </c>
      <c r="R230">
        <v>10</v>
      </c>
      <c r="S230">
        <v>10</v>
      </c>
      <c r="T230" t="s">
        <v>487</v>
      </c>
      <c r="U230" t="s">
        <v>487</v>
      </c>
      <c r="V230">
        <v>90.9</v>
      </c>
      <c r="W230">
        <v>100</v>
      </c>
      <c r="X230">
        <v>100</v>
      </c>
      <c r="Y230">
        <v>9.1</v>
      </c>
      <c r="Z230" t="s">
        <v>487</v>
      </c>
      <c r="AA230">
        <v>10</v>
      </c>
      <c r="AB230" t="s">
        <v>479</v>
      </c>
      <c r="AC230" t="s">
        <v>479</v>
      </c>
      <c r="AD230" t="s">
        <v>479</v>
      </c>
      <c r="AE230" t="s">
        <v>479</v>
      </c>
      <c r="AF230" t="s">
        <v>479</v>
      </c>
      <c r="AG230" t="s">
        <v>479</v>
      </c>
      <c r="AH230" t="s">
        <v>479</v>
      </c>
      <c r="AI230" t="s">
        <v>479</v>
      </c>
      <c r="AJ230" t="s">
        <v>479</v>
      </c>
      <c r="AK230" t="s">
        <v>479</v>
      </c>
      <c r="AL230" t="s">
        <v>481</v>
      </c>
      <c r="AM230" t="s">
        <v>481</v>
      </c>
    </row>
    <row r="231" spans="1:39" x14ac:dyDescent="0.25">
      <c r="A231" t="s">
        <v>472</v>
      </c>
      <c r="B231" t="s">
        <v>473</v>
      </c>
      <c r="C231">
        <v>5</v>
      </c>
      <c r="D231" t="s">
        <v>405</v>
      </c>
      <c r="E231" t="s">
        <v>405</v>
      </c>
      <c r="F231">
        <v>10005981</v>
      </c>
      <c r="G231" t="s">
        <v>568</v>
      </c>
      <c r="H231" t="s">
        <v>475</v>
      </c>
      <c r="I231" t="s">
        <v>476</v>
      </c>
      <c r="J231" t="s">
        <v>385</v>
      </c>
      <c r="K231" t="s">
        <v>483</v>
      </c>
      <c r="L231" t="s">
        <v>484</v>
      </c>
      <c r="M231" t="s">
        <v>405</v>
      </c>
      <c r="N231" t="s">
        <v>405</v>
      </c>
      <c r="O231" t="s">
        <v>478</v>
      </c>
      <c r="P231" t="s">
        <v>3</v>
      </c>
      <c r="Q231">
        <v>20</v>
      </c>
      <c r="R231">
        <v>20</v>
      </c>
      <c r="S231">
        <v>20</v>
      </c>
      <c r="T231">
        <v>5.6</v>
      </c>
      <c r="U231">
        <v>16.7</v>
      </c>
      <c r="V231">
        <v>77.8</v>
      </c>
      <c r="W231">
        <v>77.8</v>
      </c>
      <c r="X231">
        <v>77.8</v>
      </c>
      <c r="Y231" t="s">
        <v>487</v>
      </c>
      <c r="Z231" t="s">
        <v>487</v>
      </c>
      <c r="AA231">
        <v>15</v>
      </c>
      <c r="AB231">
        <v>8000</v>
      </c>
      <c r="AC231">
        <v>24500</v>
      </c>
      <c r="AD231">
        <v>29900</v>
      </c>
      <c r="AE231">
        <v>35800</v>
      </c>
      <c r="AF231">
        <v>43400</v>
      </c>
      <c r="AG231" t="s">
        <v>479</v>
      </c>
      <c r="AH231" t="s">
        <v>479</v>
      </c>
      <c r="AI231" t="s">
        <v>479</v>
      </c>
      <c r="AJ231" t="s">
        <v>479</v>
      </c>
      <c r="AK231" t="s">
        <v>479</v>
      </c>
      <c r="AL231" t="s">
        <v>481</v>
      </c>
      <c r="AM231" t="s">
        <v>481</v>
      </c>
    </row>
    <row r="232" spans="1:39" x14ac:dyDescent="0.25">
      <c r="A232" t="s">
        <v>472</v>
      </c>
      <c r="B232" t="s">
        <v>473</v>
      </c>
      <c r="C232">
        <v>5</v>
      </c>
      <c r="D232" t="s">
        <v>405</v>
      </c>
      <c r="E232" t="s">
        <v>405</v>
      </c>
      <c r="F232">
        <v>10005981</v>
      </c>
      <c r="G232" t="s">
        <v>568</v>
      </c>
      <c r="H232" t="s">
        <v>475</v>
      </c>
      <c r="I232" t="s">
        <v>476</v>
      </c>
      <c r="J232" t="s">
        <v>385</v>
      </c>
      <c r="K232" t="s">
        <v>483</v>
      </c>
      <c r="L232" t="s">
        <v>484</v>
      </c>
      <c r="M232" t="s">
        <v>405</v>
      </c>
      <c r="N232" t="s">
        <v>405</v>
      </c>
      <c r="O232" t="s">
        <v>489</v>
      </c>
      <c r="P232" t="s">
        <v>50</v>
      </c>
      <c r="Q232">
        <v>45</v>
      </c>
      <c r="R232">
        <v>45</v>
      </c>
      <c r="S232">
        <v>45</v>
      </c>
      <c r="T232">
        <v>11.1</v>
      </c>
      <c r="U232">
        <v>4.4000000000000004</v>
      </c>
      <c r="V232">
        <v>77.8</v>
      </c>
      <c r="W232">
        <v>82.2</v>
      </c>
      <c r="X232">
        <v>84.4</v>
      </c>
      <c r="Y232">
        <v>6.7</v>
      </c>
      <c r="Z232">
        <v>2.2000000000000002</v>
      </c>
      <c r="AA232">
        <v>35</v>
      </c>
      <c r="AB232">
        <v>6800</v>
      </c>
      <c r="AC232">
        <v>16800</v>
      </c>
      <c r="AD232">
        <v>23700</v>
      </c>
      <c r="AE232">
        <v>30300</v>
      </c>
      <c r="AF232">
        <v>61700</v>
      </c>
      <c r="AG232" t="s">
        <v>479</v>
      </c>
      <c r="AH232" t="s">
        <v>479</v>
      </c>
      <c r="AI232" t="s">
        <v>479</v>
      </c>
      <c r="AJ232" t="s">
        <v>479</v>
      </c>
      <c r="AK232" t="s">
        <v>479</v>
      </c>
      <c r="AL232" t="s">
        <v>481</v>
      </c>
      <c r="AM232" t="s">
        <v>481</v>
      </c>
    </row>
    <row r="233" spans="1:39" x14ac:dyDescent="0.25">
      <c r="A233" t="s">
        <v>472</v>
      </c>
      <c r="B233" t="s">
        <v>473</v>
      </c>
      <c r="C233">
        <v>5</v>
      </c>
      <c r="D233" t="s">
        <v>405</v>
      </c>
      <c r="E233" t="s">
        <v>405</v>
      </c>
      <c r="F233">
        <v>10006022</v>
      </c>
      <c r="G233" t="s">
        <v>46</v>
      </c>
      <c r="H233" t="s">
        <v>482</v>
      </c>
      <c r="I233" t="s">
        <v>476</v>
      </c>
      <c r="J233" t="s">
        <v>385</v>
      </c>
      <c r="K233" t="s">
        <v>499</v>
      </c>
      <c r="L233" t="s">
        <v>43</v>
      </c>
      <c r="M233" t="s">
        <v>405</v>
      </c>
      <c r="N233" t="s">
        <v>405</v>
      </c>
      <c r="O233" t="s">
        <v>486</v>
      </c>
      <c r="P233" t="s">
        <v>44</v>
      </c>
      <c r="Q233">
        <v>60</v>
      </c>
      <c r="R233">
        <v>60</v>
      </c>
      <c r="S233">
        <v>60</v>
      </c>
      <c r="T233">
        <v>4.3</v>
      </c>
      <c r="U233">
        <v>5.7</v>
      </c>
      <c r="V233">
        <v>70.400000000000006</v>
      </c>
      <c r="W233">
        <v>90</v>
      </c>
      <c r="X233">
        <v>90</v>
      </c>
      <c r="Y233">
        <v>19.7</v>
      </c>
      <c r="Z233" t="s">
        <v>487</v>
      </c>
      <c r="AA233">
        <v>40</v>
      </c>
      <c r="AB233">
        <v>8000</v>
      </c>
      <c r="AC233">
        <v>20800</v>
      </c>
      <c r="AD233">
        <v>25900</v>
      </c>
      <c r="AE233">
        <v>31800</v>
      </c>
      <c r="AF233">
        <v>48500</v>
      </c>
      <c r="AG233" t="s">
        <v>479</v>
      </c>
      <c r="AH233" t="s">
        <v>479</v>
      </c>
      <c r="AI233" t="s">
        <v>479</v>
      </c>
      <c r="AJ233" t="s">
        <v>479</v>
      </c>
      <c r="AK233" t="s">
        <v>479</v>
      </c>
      <c r="AL233" t="s">
        <v>481</v>
      </c>
      <c r="AM233" t="s">
        <v>481</v>
      </c>
    </row>
    <row r="234" spans="1:39" x14ac:dyDescent="0.25">
      <c r="A234" t="s">
        <v>472</v>
      </c>
      <c r="B234" t="s">
        <v>473</v>
      </c>
      <c r="C234">
        <v>5</v>
      </c>
      <c r="D234" t="s">
        <v>405</v>
      </c>
      <c r="E234" t="s">
        <v>405</v>
      </c>
      <c r="F234">
        <v>10006022</v>
      </c>
      <c r="G234" t="s">
        <v>46</v>
      </c>
      <c r="H234" t="s">
        <v>482</v>
      </c>
      <c r="I234" t="s">
        <v>476</v>
      </c>
      <c r="J234" t="s">
        <v>385</v>
      </c>
      <c r="K234" t="s">
        <v>499</v>
      </c>
      <c r="L234" t="s">
        <v>43</v>
      </c>
      <c r="M234" t="s">
        <v>405</v>
      </c>
      <c r="N234" t="s">
        <v>405</v>
      </c>
      <c r="O234" t="s">
        <v>478</v>
      </c>
      <c r="P234" t="s">
        <v>3</v>
      </c>
      <c r="Q234">
        <v>135</v>
      </c>
      <c r="R234">
        <v>130</v>
      </c>
      <c r="S234">
        <v>130</v>
      </c>
      <c r="T234">
        <v>4.7</v>
      </c>
      <c r="U234">
        <v>7.8</v>
      </c>
      <c r="V234">
        <v>81.7</v>
      </c>
      <c r="W234">
        <v>86.8</v>
      </c>
      <c r="X234">
        <v>87.5</v>
      </c>
      <c r="Y234">
        <v>5.8</v>
      </c>
      <c r="Z234">
        <v>0.8</v>
      </c>
      <c r="AA234">
        <v>105</v>
      </c>
      <c r="AB234">
        <v>4600</v>
      </c>
      <c r="AC234">
        <v>23700</v>
      </c>
      <c r="AD234">
        <v>31400</v>
      </c>
      <c r="AE234">
        <v>41200</v>
      </c>
      <c r="AF234">
        <v>119700</v>
      </c>
      <c r="AG234" t="s">
        <v>479</v>
      </c>
      <c r="AH234" t="s">
        <v>479</v>
      </c>
      <c r="AI234" t="s">
        <v>479</v>
      </c>
      <c r="AJ234" t="s">
        <v>479</v>
      </c>
      <c r="AK234" t="s">
        <v>479</v>
      </c>
      <c r="AL234" t="s">
        <v>481</v>
      </c>
      <c r="AM234" t="s">
        <v>481</v>
      </c>
    </row>
    <row r="235" spans="1:39" x14ac:dyDescent="0.25">
      <c r="A235" t="s">
        <v>472</v>
      </c>
      <c r="B235" t="s">
        <v>473</v>
      </c>
      <c r="C235">
        <v>5</v>
      </c>
      <c r="D235" t="s">
        <v>405</v>
      </c>
      <c r="E235" t="s">
        <v>405</v>
      </c>
      <c r="F235">
        <v>10006022</v>
      </c>
      <c r="G235" t="s">
        <v>46</v>
      </c>
      <c r="H235" t="s">
        <v>482</v>
      </c>
      <c r="I235" t="s">
        <v>476</v>
      </c>
      <c r="J235" t="s">
        <v>385</v>
      </c>
      <c r="K235" t="s">
        <v>499</v>
      </c>
      <c r="L235" t="s">
        <v>43</v>
      </c>
      <c r="M235" t="s">
        <v>405</v>
      </c>
      <c r="N235" t="s">
        <v>405</v>
      </c>
      <c r="O235" t="s">
        <v>488</v>
      </c>
      <c r="P235" t="s">
        <v>34</v>
      </c>
      <c r="Q235">
        <v>45</v>
      </c>
      <c r="R235">
        <v>40</v>
      </c>
      <c r="S235">
        <v>40</v>
      </c>
      <c r="T235">
        <v>7.1</v>
      </c>
      <c r="U235">
        <v>7.1</v>
      </c>
      <c r="V235">
        <v>78.599999999999994</v>
      </c>
      <c r="W235">
        <v>83.3</v>
      </c>
      <c r="X235">
        <v>85.7</v>
      </c>
      <c r="Y235">
        <v>7.1</v>
      </c>
      <c r="Z235">
        <v>2.4</v>
      </c>
      <c r="AA235">
        <v>35</v>
      </c>
      <c r="AB235">
        <v>7300</v>
      </c>
      <c r="AC235">
        <v>21900</v>
      </c>
      <c r="AD235">
        <v>27700</v>
      </c>
      <c r="AE235">
        <v>32500</v>
      </c>
      <c r="AF235">
        <v>65700</v>
      </c>
      <c r="AG235" t="s">
        <v>479</v>
      </c>
      <c r="AH235" t="s">
        <v>479</v>
      </c>
      <c r="AI235" t="s">
        <v>479</v>
      </c>
      <c r="AJ235" t="s">
        <v>479</v>
      </c>
      <c r="AK235" t="s">
        <v>479</v>
      </c>
      <c r="AL235" t="s">
        <v>481</v>
      </c>
      <c r="AM235" t="s">
        <v>481</v>
      </c>
    </row>
    <row r="236" spans="1:39" x14ac:dyDescent="0.25">
      <c r="A236" t="s">
        <v>472</v>
      </c>
      <c r="B236" t="s">
        <v>473</v>
      </c>
      <c r="C236">
        <v>5</v>
      </c>
      <c r="D236" t="s">
        <v>405</v>
      </c>
      <c r="E236" t="s">
        <v>405</v>
      </c>
      <c r="F236">
        <v>10006022</v>
      </c>
      <c r="G236" t="s">
        <v>46</v>
      </c>
      <c r="H236" t="s">
        <v>482</v>
      </c>
      <c r="I236" t="s">
        <v>476</v>
      </c>
      <c r="J236" t="s">
        <v>385</v>
      </c>
      <c r="K236" t="s">
        <v>499</v>
      </c>
      <c r="L236" t="s">
        <v>43</v>
      </c>
      <c r="M236" t="s">
        <v>405</v>
      </c>
      <c r="N236" t="s">
        <v>405</v>
      </c>
      <c r="O236" t="s">
        <v>489</v>
      </c>
      <c r="P236" t="s">
        <v>50</v>
      </c>
      <c r="Q236">
        <v>410</v>
      </c>
      <c r="R236">
        <v>405</v>
      </c>
      <c r="S236">
        <v>400</v>
      </c>
      <c r="T236">
        <v>4.5</v>
      </c>
      <c r="U236">
        <v>12.1</v>
      </c>
      <c r="V236">
        <v>79.900000000000006</v>
      </c>
      <c r="W236">
        <v>82.5</v>
      </c>
      <c r="X236">
        <v>83.4</v>
      </c>
      <c r="Y236">
        <v>3.5</v>
      </c>
      <c r="Z236">
        <v>0.9</v>
      </c>
      <c r="AA236">
        <v>305</v>
      </c>
      <c r="AB236">
        <v>1300</v>
      </c>
      <c r="AC236">
        <v>19700</v>
      </c>
      <c r="AD236">
        <v>25200</v>
      </c>
      <c r="AE236">
        <v>31400</v>
      </c>
      <c r="AF236">
        <v>100100</v>
      </c>
      <c r="AG236" t="s">
        <v>479</v>
      </c>
      <c r="AH236" t="s">
        <v>479</v>
      </c>
      <c r="AI236" t="s">
        <v>479</v>
      </c>
      <c r="AJ236" t="s">
        <v>479</v>
      </c>
      <c r="AK236" t="s">
        <v>479</v>
      </c>
      <c r="AL236" t="s">
        <v>481</v>
      </c>
      <c r="AM236" t="s">
        <v>481</v>
      </c>
    </row>
    <row r="237" spans="1:39" x14ac:dyDescent="0.25">
      <c r="A237" t="s">
        <v>472</v>
      </c>
      <c r="B237" t="s">
        <v>473</v>
      </c>
      <c r="C237">
        <v>5</v>
      </c>
      <c r="D237" t="s">
        <v>405</v>
      </c>
      <c r="E237" t="s">
        <v>405</v>
      </c>
      <c r="F237">
        <v>10006050</v>
      </c>
      <c r="G237" t="s">
        <v>569</v>
      </c>
      <c r="H237" t="s">
        <v>475</v>
      </c>
      <c r="I237" t="s">
        <v>476</v>
      </c>
      <c r="J237" t="s">
        <v>385</v>
      </c>
      <c r="K237" t="s">
        <v>499</v>
      </c>
      <c r="L237" t="s">
        <v>43</v>
      </c>
      <c r="M237" t="s">
        <v>405</v>
      </c>
      <c r="N237" t="s">
        <v>405</v>
      </c>
      <c r="O237" t="s">
        <v>485</v>
      </c>
      <c r="P237" t="s">
        <v>47</v>
      </c>
      <c r="Q237">
        <v>20</v>
      </c>
      <c r="R237">
        <v>20</v>
      </c>
      <c r="S237">
        <v>20</v>
      </c>
      <c r="T237">
        <v>2.6</v>
      </c>
      <c r="U237">
        <v>5.3</v>
      </c>
      <c r="V237">
        <v>84.2</v>
      </c>
      <c r="W237">
        <v>92.1</v>
      </c>
      <c r="X237">
        <v>92.1</v>
      </c>
      <c r="Y237">
        <v>7.9</v>
      </c>
      <c r="Z237" t="s">
        <v>487</v>
      </c>
      <c r="AA237">
        <v>15</v>
      </c>
      <c r="AB237">
        <v>5500</v>
      </c>
      <c r="AC237">
        <v>19800</v>
      </c>
      <c r="AD237">
        <v>22600</v>
      </c>
      <c r="AE237">
        <v>28000</v>
      </c>
      <c r="AF237">
        <v>48900</v>
      </c>
      <c r="AG237" t="s">
        <v>479</v>
      </c>
      <c r="AH237" t="s">
        <v>479</v>
      </c>
      <c r="AI237" t="s">
        <v>479</v>
      </c>
      <c r="AJ237" t="s">
        <v>479</v>
      </c>
      <c r="AK237" t="s">
        <v>479</v>
      </c>
      <c r="AL237" t="s">
        <v>481</v>
      </c>
      <c r="AM237" t="s">
        <v>481</v>
      </c>
    </row>
    <row r="238" spans="1:39" x14ac:dyDescent="0.25">
      <c r="A238" t="s">
        <v>472</v>
      </c>
      <c r="B238" t="s">
        <v>473</v>
      </c>
      <c r="C238">
        <v>5</v>
      </c>
      <c r="D238" t="s">
        <v>405</v>
      </c>
      <c r="E238" t="s">
        <v>405</v>
      </c>
      <c r="F238">
        <v>10006174</v>
      </c>
      <c r="G238" t="s">
        <v>570</v>
      </c>
      <c r="H238" t="s">
        <v>475</v>
      </c>
      <c r="I238" t="s">
        <v>476</v>
      </c>
      <c r="J238" t="s">
        <v>385</v>
      </c>
      <c r="K238" t="s">
        <v>477</v>
      </c>
      <c r="L238" t="s">
        <v>65</v>
      </c>
      <c r="M238" t="s">
        <v>405</v>
      </c>
      <c r="N238" t="s">
        <v>405</v>
      </c>
      <c r="O238" t="s">
        <v>478</v>
      </c>
      <c r="P238" t="s">
        <v>3</v>
      </c>
      <c r="Q238">
        <v>15</v>
      </c>
      <c r="R238">
        <v>15</v>
      </c>
      <c r="S238">
        <v>15</v>
      </c>
      <c r="T238">
        <v>15.4</v>
      </c>
      <c r="U238">
        <v>15.4</v>
      </c>
      <c r="V238">
        <v>61.5</v>
      </c>
      <c r="W238">
        <v>61.5</v>
      </c>
      <c r="X238">
        <v>69.2</v>
      </c>
      <c r="Y238">
        <v>7.7</v>
      </c>
      <c r="Z238">
        <v>7.7</v>
      </c>
      <c r="AA238">
        <v>5</v>
      </c>
      <c r="AB238" t="s">
        <v>479</v>
      </c>
      <c r="AC238" t="s">
        <v>479</v>
      </c>
      <c r="AD238" t="s">
        <v>479</v>
      </c>
      <c r="AE238" t="s">
        <v>479</v>
      </c>
      <c r="AF238" t="s">
        <v>479</v>
      </c>
      <c r="AG238" t="s">
        <v>479</v>
      </c>
      <c r="AH238" t="s">
        <v>479</v>
      </c>
      <c r="AI238" t="s">
        <v>479</v>
      </c>
      <c r="AJ238" t="s">
        <v>479</v>
      </c>
      <c r="AK238" t="s">
        <v>479</v>
      </c>
      <c r="AL238" t="s">
        <v>481</v>
      </c>
      <c r="AM238" t="s">
        <v>481</v>
      </c>
    </row>
    <row r="239" spans="1:39" x14ac:dyDescent="0.25">
      <c r="A239" t="s">
        <v>472</v>
      </c>
      <c r="B239" t="s">
        <v>473</v>
      </c>
      <c r="C239">
        <v>5</v>
      </c>
      <c r="D239" t="s">
        <v>405</v>
      </c>
      <c r="E239" t="s">
        <v>405</v>
      </c>
      <c r="F239">
        <v>10006174</v>
      </c>
      <c r="G239" t="s">
        <v>570</v>
      </c>
      <c r="H239" t="s">
        <v>475</v>
      </c>
      <c r="I239" t="s">
        <v>476</v>
      </c>
      <c r="J239" t="s">
        <v>385</v>
      </c>
      <c r="K239" t="s">
        <v>477</v>
      </c>
      <c r="L239" t="s">
        <v>65</v>
      </c>
      <c r="M239" t="s">
        <v>405</v>
      </c>
      <c r="N239" t="s">
        <v>405</v>
      </c>
      <c r="O239" t="s">
        <v>488</v>
      </c>
      <c r="P239" t="s">
        <v>34</v>
      </c>
      <c r="Q239">
        <v>10</v>
      </c>
      <c r="R239">
        <v>10</v>
      </c>
      <c r="S239">
        <v>10</v>
      </c>
      <c r="T239" t="s">
        <v>479</v>
      </c>
      <c r="U239" t="s">
        <v>479</v>
      </c>
      <c r="V239" t="s">
        <v>479</v>
      </c>
      <c r="W239" t="s">
        <v>479</v>
      </c>
      <c r="X239" t="s">
        <v>479</v>
      </c>
      <c r="Y239" t="s">
        <v>479</v>
      </c>
      <c r="Z239" t="s">
        <v>479</v>
      </c>
      <c r="AA239">
        <v>10</v>
      </c>
      <c r="AB239" t="s">
        <v>479</v>
      </c>
      <c r="AC239" t="s">
        <v>479</v>
      </c>
      <c r="AD239" t="s">
        <v>479</v>
      </c>
      <c r="AE239" t="s">
        <v>479</v>
      </c>
      <c r="AF239" t="s">
        <v>479</v>
      </c>
      <c r="AG239" t="s">
        <v>479</v>
      </c>
      <c r="AH239" t="s">
        <v>479</v>
      </c>
      <c r="AI239" t="s">
        <v>479</v>
      </c>
      <c r="AJ239" t="s">
        <v>479</v>
      </c>
      <c r="AK239" t="s">
        <v>479</v>
      </c>
      <c r="AL239" t="s">
        <v>481</v>
      </c>
      <c r="AM239" t="s">
        <v>481</v>
      </c>
    </row>
    <row r="240" spans="1:39" x14ac:dyDescent="0.25">
      <c r="A240" t="s">
        <v>472</v>
      </c>
      <c r="B240" t="s">
        <v>473</v>
      </c>
      <c r="C240">
        <v>5</v>
      </c>
      <c r="D240" t="s">
        <v>405</v>
      </c>
      <c r="E240" t="s">
        <v>405</v>
      </c>
      <c r="F240">
        <v>10006174</v>
      </c>
      <c r="G240" t="s">
        <v>570</v>
      </c>
      <c r="H240" t="s">
        <v>475</v>
      </c>
      <c r="I240" t="s">
        <v>476</v>
      </c>
      <c r="J240" t="s">
        <v>385</v>
      </c>
      <c r="K240" t="s">
        <v>477</v>
      </c>
      <c r="L240" t="s">
        <v>65</v>
      </c>
      <c r="M240" t="s">
        <v>405</v>
      </c>
      <c r="N240" t="s">
        <v>405</v>
      </c>
      <c r="O240" t="s">
        <v>489</v>
      </c>
      <c r="P240" t="s">
        <v>50</v>
      </c>
      <c r="Q240">
        <v>20</v>
      </c>
      <c r="R240">
        <v>20</v>
      </c>
      <c r="S240">
        <v>20</v>
      </c>
      <c r="T240">
        <v>4.5</v>
      </c>
      <c r="U240">
        <v>18.2</v>
      </c>
      <c r="V240">
        <v>72.7</v>
      </c>
      <c r="W240">
        <v>77.3</v>
      </c>
      <c r="X240">
        <v>77.3</v>
      </c>
      <c r="Y240">
        <v>4.5</v>
      </c>
      <c r="Z240" t="s">
        <v>487</v>
      </c>
      <c r="AA240">
        <v>15</v>
      </c>
      <c r="AB240">
        <v>9500</v>
      </c>
      <c r="AC240">
        <v>15300</v>
      </c>
      <c r="AD240">
        <v>21500</v>
      </c>
      <c r="AE240">
        <v>26600</v>
      </c>
      <c r="AF240">
        <v>39800</v>
      </c>
      <c r="AG240" t="s">
        <v>479</v>
      </c>
      <c r="AH240" t="s">
        <v>479</v>
      </c>
      <c r="AI240" t="s">
        <v>479</v>
      </c>
      <c r="AJ240" t="s">
        <v>479</v>
      </c>
      <c r="AK240" t="s">
        <v>479</v>
      </c>
      <c r="AL240" t="s">
        <v>481</v>
      </c>
      <c r="AM240" t="s">
        <v>481</v>
      </c>
    </row>
    <row r="241" spans="1:39" x14ac:dyDescent="0.25">
      <c r="A241" t="s">
        <v>472</v>
      </c>
      <c r="B241" t="s">
        <v>473</v>
      </c>
      <c r="C241">
        <v>5</v>
      </c>
      <c r="D241" t="s">
        <v>405</v>
      </c>
      <c r="E241" t="s">
        <v>405</v>
      </c>
      <c r="F241">
        <v>10006299</v>
      </c>
      <c r="G241" t="s">
        <v>79</v>
      </c>
      <c r="H241" t="s">
        <v>482</v>
      </c>
      <c r="I241" t="s">
        <v>476</v>
      </c>
      <c r="J241" t="s">
        <v>385</v>
      </c>
      <c r="K241" t="s">
        <v>521</v>
      </c>
      <c r="L241" t="s">
        <v>58</v>
      </c>
      <c r="M241" t="s">
        <v>405</v>
      </c>
      <c r="N241" t="s">
        <v>405</v>
      </c>
      <c r="O241" t="s">
        <v>485</v>
      </c>
      <c r="P241" t="s">
        <v>47</v>
      </c>
      <c r="Q241">
        <v>60</v>
      </c>
      <c r="R241">
        <v>60</v>
      </c>
      <c r="S241">
        <v>60</v>
      </c>
      <c r="T241">
        <v>5.7</v>
      </c>
      <c r="U241">
        <v>8.9</v>
      </c>
      <c r="V241">
        <v>78.900000000000006</v>
      </c>
      <c r="W241">
        <v>85.4</v>
      </c>
      <c r="X241">
        <v>85.4</v>
      </c>
      <c r="Y241">
        <v>6.5</v>
      </c>
      <c r="Z241" t="s">
        <v>487</v>
      </c>
      <c r="AA241">
        <v>50</v>
      </c>
      <c r="AB241">
        <v>2200</v>
      </c>
      <c r="AC241">
        <v>23400</v>
      </c>
      <c r="AD241">
        <v>26600</v>
      </c>
      <c r="AE241">
        <v>34300</v>
      </c>
      <c r="AF241">
        <v>118600</v>
      </c>
      <c r="AG241" t="s">
        <v>479</v>
      </c>
      <c r="AH241" t="s">
        <v>479</v>
      </c>
      <c r="AI241" t="s">
        <v>479</v>
      </c>
      <c r="AJ241" t="s">
        <v>479</v>
      </c>
      <c r="AK241" t="s">
        <v>479</v>
      </c>
      <c r="AL241" t="s">
        <v>481</v>
      </c>
      <c r="AM241" t="s">
        <v>481</v>
      </c>
    </row>
    <row r="242" spans="1:39" x14ac:dyDescent="0.25">
      <c r="A242" t="s">
        <v>472</v>
      </c>
      <c r="B242" t="s">
        <v>473</v>
      </c>
      <c r="C242">
        <v>5</v>
      </c>
      <c r="D242" t="s">
        <v>405</v>
      </c>
      <c r="E242" t="s">
        <v>405</v>
      </c>
      <c r="F242">
        <v>10006299</v>
      </c>
      <c r="G242" t="s">
        <v>79</v>
      </c>
      <c r="H242" t="s">
        <v>482</v>
      </c>
      <c r="I242" t="s">
        <v>476</v>
      </c>
      <c r="J242" t="s">
        <v>385</v>
      </c>
      <c r="K242" t="s">
        <v>521</v>
      </c>
      <c r="L242" t="s">
        <v>58</v>
      </c>
      <c r="M242" t="s">
        <v>405</v>
      </c>
      <c r="N242" t="s">
        <v>405</v>
      </c>
      <c r="O242" t="s">
        <v>486</v>
      </c>
      <c r="P242" t="s">
        <v>44</v>
      </c>
      <c r="Q242">
        <v>120</v>
      </c>
      <c r="R242">
        <v>120</v>
      </c>
      <c r="S242">
        <v>120</v>
      </c>
      <c r="T242">
        <v>4.3</v>
      </c>
      <c r="U242">
        <v>6.4</v>
      </c>
      <c r="V242">
        <v>71.099999999999994</v>
      </c>
      <c r="W242">
        <v>86.8</v>
      </c>
      <c r="X242">
        <v>89.4</v>
      </c>
      <c r="Y242">
        <v>18.3</v>
      </c>
      <c r="Z242">
        <v>2.6</v>
      </c>
      <c r="AA242">
        <v>80</v>
      </c>
      <c r="AB242">
        <v>1500</v>
      </c>
      <c r="AC242">
        <v>19300</v>
      </c>
      <c r="AD242">
        <v>23700</v>
      </c>
      <c r="AE242">
        <v>28100</v>
      </c>
      <c r="AF242">
        <v>79600</v>
      </c>
      <c r="AG242" t="s">
        <v>479</v>
      </c>
      <c r="AH242" t="s">
        <v>479</v>
      </c>
      <c r="AI242" t="s">
        <v>479</v>
      </c>
      <c r="AJ242" t="s">
        <v>479</v>
      </c>
      <c r="AK242" t="s">
        <v>479</v>
      </c>
      <c r="AL242" t="s">
        <v>481</v>
      </c>
      <c r="AM242" t="s">
        <v>481</v>
      </c>
    </row>
    <row r="243" spans="1:39" x14ac:dyDescent="0.25">
      <c r="A243" t="s">
        <v>472</v>
      </c>
      <c r="B243" t="s">
        <v>473</v>
      </c>
      <c r="C243">
        <v>5</v>
      </c>
      <c r="D243" t="s">
        <v>405</v>
      </c>
      <c r="E243" t="s">
        <v>405</v>
      </c>
      <c r="F243">
        <v>10006299</v>
      </c>
      <c r="G243" t="s">
        <v>79</v>
      </c>
      <c r="H243" t="s">
        <v>482</v>
      </c>
      <c r="I243" t="s">
        <v>476</v>
      </c>
      <c r="J243" t="s">
        <v>385</v>
      </c>
      <c r="K243" t="s">
        <v>521</v>
      </c>
      <c r="L243" t="s">
        <v>58</v>
      </c>
      <c r="M243" t="s">
        <v>405</v>
      </c>
      <c r="N243" t="s">
        <v>405</v>
      </c>
      <c r="O243" t="s">
        <v>478</v>
      </c>
      <c r="P243" t="s">
        <v>3</v>
      </c>
      <c r="Q243">
        <v>445</v>
      </c>
      <c r="R243">
        <v>435</v>
      </c>
      <c r="S243">
        <v>435</v>
      </c>
      <c r="T243">
        <v>5.5</v>
      </c>
      <c r="U243">
        <v>6.2</v>
      </c>
      <c r="V243">
        <v>81.3</v>
      </c>
      <c r="W243">
        <v>87.3</v>
      </c>
      <c r="X243">
        <v>88.2</v>
      </c>
      <c r="Y243">
        <v>6.9</v>
      </c>
      <c r="Z243">
        <v>0.9</v>
      </c>
      <c r="AA243">
        <v>345</v>
      </c>
      <c r="AB243">
        <v>2200</v>
      </c>
      <c r="AC243">
        <v>25600</v>
      </c>
      <c r="AD243">
        <v>33900</v>
      </c>
      <c r="AE243">
        <v>47800</v>
      </c>
      <c r="AF243">
        <v>129600</v>
      </c>
      <c r="AG243" t="s">
        <v>479</v>
      </c>
      <c r="AH243" t="s">
        <v>479</v>
      </c>
      <c r="AI243" t="s">
        <v>479</v>
      </c>
      <c r="AJ243" t="s">
        <v>479</v>
      </c>
      <c r="AK243" t="s">
        <v>479</v>
      </c>
      <c r="AL243" t="s">
        <v>481</v>
      </c>
      <c r="AM243" t="s">
        <v>481</v>
      </c>
    </row>
    <row r="244" spans="1:39" x14ac:dyDescent="0.25">
      <c r="A244" t="s">
        <v>472</v>
      </c>
      <c r="B244" t="s">
        <v>473</v>
      </c>
      <c r="C244">
        <v>5</v>
      </c>
      <c r="D244" t="s">
        <v>405</v>
      </c>
      <c r="E244" t="s">
        <v>405</v>
      </c>
      <c r="F244">
        <v>10006299</v>
      </c>
      <c r="G244" t="s">
        <v>79</v>
      </c>
      <c r="H244" t="s">
        <v>482</v>
      </c>
      <c r="I244" t="s">
        <v>476</v>
      </c>
      <c r="J244" t="s">
        <v>385</v>
      </c>
      <c r="K244" t="s">
        <v>521</v>
      </c>
      <c r="L244" t="s">
        <v>58</v>
      </c>
      <c r="M244" t="s">
        <v>405</v>
      </c>
      <c r="N244" t="s">
        <v>405</v>
      </c>
      <c r="O244" t="s">
        <v>488</v>
      </c>
      <c r="P244" t="s">
        <v>34</v>
      </c>
      <c r="Q244">
        <v>125</v>
      </c>
      <c r="R244">
        <v>120</v>
      </c>
      <c r="S244">
        <v>120</v>
      </c>
      <c r="T244">
        <v>1.9</v>
      </c>
      <c r="U244">
        <v>8.9</v>
      </c>
      <c r="V244">
        <v>75.599999999999994</v>
      </c>
      <c r="W244">
        <v>87.5</v>
      </c>
      <c r="X244">
        <v>89.2</v>
      </c>
      <c r="Y244">
        <v>13.5</v>
      </c>
      <c r="Z244">
        <v>1.6</v>
      </c>
      <c r="AA244">
        <v>90</v>
      </c>
      <c r="AB244">
        <v>400</v>
      </c>
      <c r="AC244">
        <v>20400</v>
      </c>
      <c r="AD244">
        <v>25900</v>
      </c>
      <c r="AE244">
        <v>34700</v>
      </c>
      <c r="AF244">
        <v>79600</v>
      </c>
      <c r="AG244" t="s">
        <v>479</v>
      </c>
      <c r="AH244" t="s">
        <v>479</v>
      </c>
      <c r="AI244" t="s">
        <v>479</v>
      </c>
      <c r="AJ244" t="s">
        <v>479</v>
      </c>
      <c r="AK244" t="s">
        <v>479</v>
      </c>
      <c r="AL244" t="s">
        <v>481</v>
      </c>
      <c r="AM244" t="s">
        <v>481</v>
      </c>
    </row>
    <row r="245" spans="1:39" x14ac:dyDescent="0.25">
      <c r="A245" t="s">
        <v>472</v>
      </c>
      <c r="B245" t="s">
        <v>473</v>
      </c>
      <c r="C245">
        <v>5</v>
      </c>
      <c r="D245" t="s">
        <v>405</v>
      </c>
      <c r="E245" t="s">
        <v>405</v>
      </c>
      <c r="F245">
        <v>10006299</v>
      </c>
      <c r="G245" t="s">
        <v>79</v>
      </c>
      <c r="H245" t="s">
        <v>482</v>
      </c>
      <c r="I245" t="s">
        <v>476</v>
      </c>
      <c r="J245" t="s">
        <v>385</v>
      </c>
      <c r="K245" t="s">
        <v>521</v>
      </c>
      <c r="L245" t="s">
        <v>58</v>
      </c>
      <c r="M245" t="s">
        <v>405</v>
      </c>
      <c r="N245" t="s">
        <v>405</v>
      </c>
      <c r="O245" t="s">
        <v>489</v>
      </c>
      <c r="P245" t="s">
        <v>50</v>
      </c>
      <c r="Q245">
        <v>365</v>
      </c>
      <c r="R245">
        <v>360</v>
      </c>
      <c r="S245">
        <v>355</v>
      </c>
      <c r="T245">
        <v>7</v>
      </c>
      <c r="U245">
        <v>7.3</v>
      </c>
      <c r="V245">
        <v>80.3</v>
      </c>
      <c r="W245">
        <v>84.3</v>
      </c>
      <c r="X245">
        <v>85.7</v>
      </c>
      <c r="Y245">
        <v>5.3</v>
      </c>
      <c r="Z245">
        <v>1.4</v>
      </c>
      <c r="AA245">
        <v>275</v>
      </c>
      <c r="AB245">
        <v>700</v>
      </c>
      <c r="AC245">
        <v>16400</v>
      </c>
      <c r="AD245">
        <v>22600</v>
      </c>
      <c r="AE245">
        <v>28700</v>
      </c>
      <c r="AF245">
        <v>72300</v>
      </c>
      <c r="AG245" t="s">
        <v>479</v>
      </c>
      <c r="AH245" t="s">
        <v>479</v>
      </c>
      <c r="AI245" t="s">
        <v>479</v>
      </c>
      <c r="AJ245" t="s">
        <v>479</v>
      </c>
      <c r="AK245" t="s">
        <v>479</v>
      </c>
      <c r="AL245" t="s">
        <v>481</v>
      </c>
      <c r="AM245" t="s">
        <v>481</v>
      </c>
    </row>
    <row r="246" spans="1:39" x14ac:dyDescent="0.25">
      <c r="A246" t="s">
        <v>472</v>
      </c>
      <c r="B246" t="s">
        <v>473</v>
      </c>
      <c r="C246">
        <v>5</v>
      </c>
      <c r="D246" t="s">
        <v>405</v>
      </c>
      <c r="E246" t="s">
        <v>405</v>
      </c>
      <c r="F246">
        <v>10006331</v>
      </c>
      <c r="G246" t="s">
        <v>571</v>
      </c>
      <c r="H246" t="s">
        <v>475</v>
      </c>
      <c r="I246" t="s">
        <v>476</v>
      </c>
      <c r="J246" t="s">
        <v>385</v>
      </c>
      <c r="K246" t="s">
        <v>477</v>
      </c>
      <c r="L246" t="s">
        <v>65</v>
      </c>
      <c r="M246" t="s">
        <v>405</v>
      </c>
      <c r="N246" t="s">
        <v>405</v>
      </c>
      <c r="O246" t="s">
        <v>489</v>
      </c>
      <c r="P246" t="s">
        <v>50</v>
      </c>
      <c r="Q246">
        <v>40</v>
      </c>
      <c r="R246">
        <v>40</v>
      </c>
      <c r="S246">
        <v>40</v>
      </c>
      <c r="T246">
        <v>7.3</v>
      </c>
      <c r="U246">
        <v>9.8000000000000007</v>
      </c>
      <c r="V246">
        <v>78</v>
      </c>
      <c r="W246">
        <v>80.5</v>
      </c>
      <c r="X246">
        <v>82.9</v>
      </c>
      <c r="Y246">
        <v>4.9000000000000004</v>
      </c>
      <c r="Z246">
        <v>2.4</v>
      </c>
      <c r="AA246">
        <v>30</v>
      </c>
      <c r="AB246">
        <v>5100</v>
      </c>
      <c r="AC246">
        <v>15000</v>
      </c>
      <c r="AD246">
        <v>19300</v>
      </c>
      <c r="AE246">
        <v>28100</v>
      </c>
      <c r="AF246">
        <v>46400</v>
      </c>
      <c r="AG246" t="s">
        <v>479</v>
      </c>
      <c r="AH246" t="s">
        <v>479</v>
      </c>
      <c r="AI246" t="s">
        <v>479</v>
      </c>
      <c r="AJ246" t="s">
        <v>479</v>
      </c>
      <c r="AK246" t="s">
        <v>479</v>
      </c>
      <c r="AL246" t="s">
        <v>481</v>
      </c>
      <c r="AM246" t="s">
        <v>481</v>
      </c>
    </row>
    <row r="247" spans="1:39" x14ac:dyDescent="0.25">
      <c r="A247" t="s">
        <v>472</v>
      </c>
      <c r="B247" t="s">
        <v>473</v>
      </c>
      <c r="C247">
        <v>5</v>
      </c>
      <c r="D247" t="s">
        <v>405</v>
      </c>
      <c r="E247" t="s">
        <v>405</v>
      </c>
      <c r="F247">
        <v>10006427</v>
      </c>
      <c r="G247" t="s">
        <v>572</v>
      </c>
      <c r="H247" t="s">
        <v>482</v>
      </c>
      <c r="I247" t="s">
        <v>476</v>
      </c>
      <c r="J247" t="s">
        <v>385</v>
      </c>
      <c r="K247" t="s">
        <v>499</v>
      </c>
      <c r="L247" t="s">
        <v>43</v>
      </c>
      <c r="M247" t="s">
        <v>405</v>
      </c>
      <c r="N247" t="s">
        <v>405</v>
      </c>
      <c r="O247" t="s">
        <v>489</v>
      </c>
      <c r="P247" t="s">
        <v>50</v>
      </c>
      <c r="Q247">
        <v>920</v>
      </c>
      <c r="R247">
        <v>910</v>
      </c>
      <c r="S247">
        <v>905</v>
      </c>
      <c r="T247">
        <v>7.4</v>
      </c>
      <c r="U247">
        <v>11.2</v>
      </c>
      <c r="V247">
        <v>76.099999999999994</v>
      </c>
      <c r="W247">
        <v>79.900000000000006</v>
      </c>
      <c r="X247">
        <v>81.400000000000006</v>
      </c>
      <c r="Y247">
        <v>5.3</v>
      </c>
      <c r="Z247">
        <v>1.4</v>
      </c>
      <c r="AA247">
        <v>655</v>
      </c>
      <c r="AB247">
        <v>900</v>
      </c>
      <c r="AC247">
        <v>19700</v>
      </c>
      <c r="AD247">
        <v>25600</v>
      </c>
      <c r="AE247">
        <v>31800</v>
      </c>
      <c r="AF247">
        <v>155900</v>
      </c>
      <c r="AG247" t="s">
        <v>479</v>
      </c>
      <c r="AH247" t="s">
        <v>479</v>
      </c>
      <c r="AI247" t="s">
        <v>479</v>
      </c>
      <c r="AJ247" t="s">
        <v>479</v>
      </c>
      <c r="AK247" t="s">
        <v>479</v>
      </c>
      <c r="AL247" t="s">
        <v>481</v>
      </c>
      <c r="AM247" t="s">
        <v>481</v>
      </c>
    </row>
    <row r="248" spans="1:39" x14ac:dyDescent="0.25">
      <c r="A248" t="s">
        <v>472</v>
      </c>
      <c r="B248" t="s">
        <v>473</v>
      </c>
      <c r="C248">
        <v>5</v>
      </c>
      <c r="D248" t="s">
        <v>405</v>
      </c>
      <c r="E248" t="s">
        <v>405</v>
      </c>
      <c r="F248">
        <v>10006432</v>
      </c>
      <c r="G248" t="s">
        <v>573</v>
      </c>
      <c r="H248" t="s">
        <v>475</v>
      </c>
      <c r="I248" t="s">
        <v>476</v>
      </c>
      <c r="J248" t="s">
        <v>385</v>
      </c>
      <c r="K248" t="s">
        <v>499</v>
      </c>
      <c r="L248" t="s">
        <v>43</v>
      </c>
      <c r="M248" t="s">
        <v>405</v>
      </c>
      <c r="N248" t="s">
        <v>405</v>
      </c>
      <c r="O248" t="s">
        <v>489</v>
      </c>
      <c r="P248" t="s">
        <v>50</v>
      </c>
      <c r="Q248">
        <v>10</v>
      </c>
      <c r="R248">
        <v>10</v>
      </c>
      <c r="S248">
        <v>10</v>
      </c>
      <c r="T248">
        <v>27.3</v>
      </c>
      <c r="U248">
        <v>9.1</v>
      </c>
      <c r="V248">
        <v>63.6</v>
      </c>
      <c r="W248">
        <v>63.6</v>
      </c>
      <c r="X248">
        <v>63.6</v>
      </c>
      <c r="Y248" t="s">
        <v>487</v>
      </c>
      <c r="Z248" t="s">
        <v>487</v>
      </c>
      <c r="AA248">
        <v>5</v>
      </c>
      <c r="AB248" t="s">
        <v>479</v>
      </c>
      <c r="AC248" t="s">
        <v>479</v>
      </c>
      <c r="AD248" t="s">
        <v>479</v>
      </c>
      <c r="AE248" t="s">
        <v>479</v>
      </c>
      <c r="AF248" t="s">
        <v>479</v>
      </c>
      <c r="AG248" t="s">
        <v>479</v>
      </c>
      <c r="AH248" t="s">
        <v>479</v>
      </c>
      <c r="AI248" t="s">
        <v>479</v>
      </c>
      <c r="AJ248" t="s">
        <v>479</v>
      </c>
      <c r="AK248" t="s">
        <v>479</v>
      </c>
      <c r="AL248" t="s">
        <v>481</v>
      </c>
      <c r="AM248" t="s">
        <v>481</v>
      </c>
    </row>
    <row r="249" spans="1:39" x14ac:dyDescent="0.25">
      <c r="A249" t="s">
        <v>472</v>
      </c>
      <c r="B249" t="s">
        <v>473</v>
      </c>
      <c r="C249">
        <v>5</v>
      </c>
      <c r="D249" t="s">
        <v>405</v>
      </c>
      <c r="E249" t="s">
        <v>405</v>
      </c>
      <c r="F249">
        <v>10006566</v>
      </c>
      <c r="G249" t="s">
        <v>574</v>
      </c>
      <c r="H249" t="s">
        <v>482</v>
      </c>
      <c r="I249" t="s">
        <v>476</v>
      </c>
      <c r="J249" t="s">
        <v>385</v>
      </c>
      <c r="K249" t="s">
        <v>495</v>
      </c>
      <c r="L249" t="s">
        <v>41</v>
      </c>
      <c r="M249" t="s">
        <v>405</v>
      </c>
      <c r="N249" t="s">
        <v>405</v>
      </c>
      <c r="O249" t="s">
        <v>486</v>
      </c>
      <c r="P249" t="s">
        <v>44</v>
      </c>
      <c r="Q249">
        <v>90</v>
      </c>
      <c r="R249">
        <v>85</v>
      </c>
      <c r="S249">
        <v>85</v>
      </c>
      <c r="T249">
        <v>4.5999999999999996</v>
      </c>
      <c r="U249">
        <v>9.1999999999999993</v>
      </c>
      <c r="V249">
        <v>63.2</v>
      </c>
      <c r="W249">
        <v>79.3</v>
      </c>
      <c r="X249">
        <v>86.2</v>
      </c>
      <c r="Y249">
        <v>23</v>
      </c>
      <c r="Z249">
        <v>6.9</v>
      </c>
      <c r="AA249">
        <v>55</v>
      </c>
      <c r="AB249">
        <v>3600</v>
      </c>
      <c r="AC249">
        <v>23700</v>
      </c>
      <c r="AD249">
        <v>27600</v>
      </c>
      <c r="AE249">
        <v>32100</v>
      </c>
      <c r="AF249">
        <v>203300</v>
      </c>
      <c r="AG249" t="s">
        <v>479</v>
      </c>
      <c r="AH249" t="s">
        <v>479</v>
      </c>
      <c r="AI249" t="s">
        <v>479</v>
      </c>
      <c r="AJ249" t="s">
        <v>479</v>
      </c>
      <c r="AK249" t="s">
        <v>479</v>
      </c>
      <c r="AL249" t="s">
        <v>481</v>
      </c>
      <c r="AM249" t="s">
        <v>481</v>
      </c>
    </row>
    <row r="250" spans="1:39" x14ac:dyDescent="0.25">
      <c r="A250" t="s">
        <v>472</v>
      </c>
      <c r="B250" t="s">
        <v>473</v>
      </c>
      <c r="C250">
        <v>5</v>
      </c>
      <c r="D250" t="s">
        <v>405</v>
      </c>
      <c r="E250" t="s">
        <v>405</v>
      </c>
      <c r="F250">
        <v>10006566</v>
      </c>
      <c r="G250" t="s">
        <v>574</v>
      </c>
      <c r="H250" t="s">
        <v>482</v>
      </c>
      <c r="I250" t="s">
        <v>476</v>
      </c>
      <c r="J250" t="s">
        <v>385</v>
      </c>
      <c r="K250" t="s">
        <v>495</v>
      </c>
      <c r="L250" t="s">
        <v>41</v>
      </c>
      <c r="M250" t="s">
        <v>405</v>
      </c>
      <c r="N250" t="s">
        <v>405</v>
      </c>
      <c r="O250" t="s">
        <v>478</v>
      </c>
      <c r="P250" t="s">
        <v>3</v>
      </c>
      <c r="Q250">
        <v>40</v>
      </c>
      <c r="R250">
        <v>40</v>
      </c>
      <c r="S250">
        <v>40</v>
      </c>
      <c r="T250">
        <v>2.6</v>
      </c>
      <c r="U250">
        <v>7.7</v>
      </c>
      <c r="V250">
        <v>84.6</v>
      </c>
      <c r="W250">
        <v>89.7</v>
      </c>
      <c r="X250">
        <v>89.7</v>
      </c>
      <c r="Y250">
        <v>5.0999999999999996</v>
      </c>
      <c r="Z250" t="s">
        <v>487</v>
      </c>
      <c r="AA250">
        <v>30</v>
      </c>
      <c r="AB250">
        <v>11700</v>
      </c>
      <c r="AC250">
        <v>25600</v>
      </c>
      <c r="AD250">
        <v>38000</v>
      </c>
      <c r="AE250">
        <v>44300</v>
      </c>
      <c r="AF250">
        <v>87200</v>
      </c>
      <c r="AG250" t="s">
        <v>479</v>
      </c>
      <c r="AH250" t="s">
        <v>479</v>
      </c>
      <c r="AI250" t="s">
        <v>479</v>
      </c>
      <c r="AJ250" t="s">
        <v>479</v>
      </c>
      <c r="AK250" t="s">
        <v>479</v>
      </c>
      <c r="AL250" t="s">
        <v>481</v>
      </c>
      <c r="AM250" t="s">
        <v>481</v>
      </c>
    </row>
    <row r="251" spans="1:39" x14ac:dyDescent="0.25">
      <c r="A251" t="s">
        <v>472</v>
      </c>
      <c r="B251" t="s">
        <v>473</v>
      </c>
      <c r="C251">
        <v>5</v>
      </c>
      <c r="D251" t="s">
        <v>405</v>
      </c>
      <c r="E251" t="s">
        <v>405</v>
      </c>
      <c r="F251">
        <v>10006566</v>
      </c>
      <c r="G251" t="s">
        <v>574</v>
      </c>
      <c r="H251" t="s">
        <v>482</v>
      </c>
      <c r="I251" t="s">
        <v>476</v>
      </c>
      <c r="J251" t="s">
        <v>385</v>
      </c>
      <c r="K251" t="s">
        <v>495</v>
      </c>
      <c r="L251" t="s">
        <v>41</v>
      </c>
      <c r="M251" t="s">
        <v>405</v>
      </c>
      <c r="N251" t="s">
        <v>405</v>
      </c>
      <c r="O251" t="s">
        <v>488</v>
      </c>
      <c r="P251" t="s">
        <v>34</v>
      </c>
      <c r="Q251">
        <v>55</v>
      </c>
      <c r="R251">
        <v>55</v>
      </c>
      <c r="S251">
        <v>55</v>
      </c>
      <c r="T251">
        <v>7.3</v>
      </c>
      <c r="U251">
        <v>18.2</v>
      </c>
      <c r="V251">
        <v>60</v>
      </c>
      <c r="W251">
        <v>72.7</v>
      </c>
      <c r="X251">
        <v>74.5</v>
      </c>
      <c r="Y251">
        <v>14.5</v>
      </c>
      <c r="Z251">
        <v>1.8</v>
      </c>
      <c r="AA251">
        <v>30</v>
      </c>
      <c r="AB251">
        <v>400</v>
      </c>
      <c r="AC251">
        <v>14600</v>
      </c>
      <c r="AD251">
        <v>26600</v>
      </c>
      <c r="AE251">
        <v>34300</v>
      </c>
      <c r="AF251">
        <v>126700</v>
      </c>
      <c r="AG251" t="s">
        <v>479</v>
      </c>
      <c r="AH251" t="s">
        <v>479</v>
      </c>
      <c r="AI251" t="s">
        <v>479</v>
      </c>
      <c r="AJ251" t="s">
        <v>479</v>
      </c>
      <c r="AK251" t="s">
        <v>479</v>
      </c>
      <c r="AL251" t="s">
        <v>481</v>
      </c>
      <c r="AM251" t="s">
        <v>481</v>
      </c>
    </row>
    <row r="252" spans="1:39" x14ac:dyDescent="0.25">
      <c r="A252" t="s">
        <v>472</v>
      </c>
      <c r="B252" t="s">
        <v>473</v>
      </c>
      <c r="C252">
        <v>5</v>
      </c>
      <c r="D252" t="s">
        <v>405</v>
      </c>
      <c r="E252" t="s">
        <v>405</v>
      </c>
      <c r="F252">
        <v>10006566</v>
      </c>
      <c r="G252" t="s">
        <v>574</v>
      </c>
      <c r="H252" t="s">
        <v>482</v>
      </c>
      <c r="I252" t="s">
        <v>476</v>
      </c>
      <c r="J252" t="s">
        <v>385</v>
      </c>
      <c r="K252" t="s">
        <v>495</v>
      </c>
      <c r="L252" t="s">
        <v>41</v>
      </c>
      <c r="M252" t="s">
        <v>405</v>
      </c>
      <c r="N252" t="s">
        <v>405</v>
      </c>
      <c r="O252" t="s">
        <v>489</v>
      </c>
      <c r="P252" t="s">
        <v>50</v>
      </c>
      <c r="Q252">
        <v>75</v>
      </c>
      <c r="R252">
        <v>75</v>
      </c>
      <c r="S252">
        <v>75</v>
      </c>
      <c r="T252">
        <v>5.4</v>
      </c>
      <c r="U252">
        <v>12.2</v>
      </c>
      <c r="V252">
        <v>78.400000000000006</v>
      </c>
      <c r="W252">
        <v>82.4</v>
      </c>
      <c r="X252">
        <v>82.4</v>
      </c>
      <c r="Y252">
        <v>4.0999999999999996</v>
      </c>
      <c r="Z252" t="s">
        <v>487</v>
      </c>
      <c r="AA252">
        <v>55</v>
      </c>
      <c r="AB252">
        <v>2600</v>
      </c>
      <c r="AC252">
        <v>19500</v>
      </c>
      <c r="AD252">
        <v>24500</v>
      </c>
      <c r="AE252">
        <v>29600</v>
      </c>
      <c r="AF252">
        <v>59100</v>
      </c>
      <c r="AG252" t="s">
        <v>479</v>
      </c>
      <c r="AH252" t="s">
        <v>479</v>
      </c>
      <c r="AI252" t="s">
        <v>479</v>
      </c>
      <c r="AJ252" t="s">
        <v>479</v>
      </c>
      <c r="AK252" t="s">
        <v>479</v>
      </c>
      <c r="AL252" t="s">
        <v>481</v>
      </c>
      <c r="AM252" t="s">
        <v>481</v>
      </c>
    </row>
    <row r="253" spans="1:39" x14ac:dyDescent="0.25">
      <c r="A253" t="s">
        <v>472</v>
      </c>
      <c r="B253" t="s">
        <v>473</v>
      </c>
      <c r="C253">
        <v>5</v>
      </c>
      <c r="D253" t="s">
        <v>405</v>
      </c>
      <c r="E253" t="s">
        <v>405</v>
      </c>
      <c r="F253">
        <v>10006770</v>
      </c>
      <c r="G253" t="s">
        <v>575</v>
      </c>
      <c r="H253" t="s">
        <v>475</v>
      </c>
      <c r="I253" t="s">
        <v>476</v>
      </c>
      <c r="J253" t="s">
        <v>385</v>
      </c>
      <c r="K253" t="s">
        <v>477</v>
      </c>
      <c r="L253" t="s">
        <v>65</v>
      </c>
      <c r="M253" t="s">
        <v>405</v>
      </c>
      <c r="N253" t="s">
        <v>405</v>
      </c>
      <c r="O253" t="s">
        <v>486</v>
      </c>
      <c r="P253" t="s">
        <v>44</v>
      </c>
      <c r="Q253">
        <v>15</v>
      </c>
      <c r="R253">
        <v>15</v>
      </c>
      <c r="S253">
        <v>15</v>
      </c>
      <c r="T253" t="s">
        <v>487</v>
      </c>
      <c r="U253">
        <v>12.5</v>
      </c>
      <c r="V253">
        <v>68.8</v>
      </c>
      <c r="W253">
        <v>87.5</v>
      </c>
      <c r="X253">
        <v>87.5</v>
      </c>
      <c r="Y253">
        <v>18.8</v>
      </c>
      <c r="Z253" t="s">
        <v>487</v>
      </c>
      <c r="AA253">
        <v>10</v>
      </c>
      <c r="AB253" t="s">
        <v>479</v>
      </c>
      <c r="AC253" t="s">
        <v>479</v>
      </c>
      <c r="AD253" t="s">
        <v>479</v>
      </c>
      <c r="AE253" t="s">
        <v>479</v>
      </c>
      <c r="AF253" t="s">
        <v>479</v>
      </c>
      <c r="AG253" t="s">
        <v>479</v>
      </c>
      <c r="AH253" t="s">
        <v>479</v>
      </c>
      <c r="AI253" t="s">
        <v>479</v>
      </c>
      <c r="AJ253" t="s">
        <v>479</v>
      </c>
      <c r="AK253" t="s">
        <v>479</v>
      </c>
      <c r="AL253" t="s">
        <v>481</v>
      </c>
      <c r="AM253" t="s">
        <v>481</v>
      </c>
    </row>
    <row r="254" spans="1:39" x14ac:dyDescent="0.25">
      <c r="A254" t="s">
        <v>472</v>
      </c>
      <c r="B254" t="s">
        <v>473</v>
      </c>
      <c r="C254">
        <v>5</v>
      </c>
      <c r="D254" t="s">
        <v>405</v>
      </c>
      <c r="E254" t="s">
        <v>405</v>
      </c>
      <c r="F254">
        <v>10006770</v>
      </c>
      <c r="G254" t="s">
        <v>575</v>
      </c>
      <c r="H254" t="s">
        <v>475</v>
      </c>
      <c r="I254" t="s">
        <v>476</v>
      </c>
      <c r="J254" t="s">
        <v>385</v>
      </c>
      <c r="K254" t="s">
        <v>477</v>
      </c>
      <c r="L254" t="s">
        <v>65</v>
      </c>
      <c r="M254" t="s">
        <v>405</v>
      </c>
      <c r="N254" t="s">
        <v>405</v>
      </c>
      <c r="O254" t="s">
        <v>489</v>
      </c>
      <c r="P254" t="s">
        <v>50</v>
      </c>
      <c r="Q254">
        <v>10</v>
      </c>
      <c r="R254">
        <v>10</v>
      </c>
      <c r="S254">
        <v>10</v>
      </c>
      <c r="T254" t="s">
        <v>479</v>
      </c>
      <c r="U254" t="s">
        <v>479</v>
      </c>
      <c r="V254" t="s">
        <v>479</v>
      </c>
      <c r="W254" t="s">
        <v>479</v>
      </c>
      <c r="X254" t="s">
        <v>479</v>
      </c>
      <c r="Y254" t="s">
        <v>479</v>
      </c>
      <c r="Z254" t="s">
        <v>479</v>
      </c>
      <c r="AA254">
        <v>5</v>
      </c>
      <c r="AB254" t="s">
        <v>479</v>
      </c>
      <c r="AC254" t="s">
        <v>479</v>
      </c>
      <c r="AD254" t="s">
        <v>479</v>
      </c>
      <c r="AE254" t="s">
        <v>479</v>
      </c>
      <c r="AF254" t="s">
        <v>479</v>
      </c>
      <c r="AG254" t="s">
        <v>479</v>
      </c>
      <c r="AH254" t="s">
        <v>479</v>
      </c>
      <c r="AI254" t="s">
        <v>479</v>
      </c>
      <c r="AJ254" t="s">
        <v>479</v>
      </c>
      <c r="AK254" t="s">
        <v>479</v>
      </c>
      <c r="AL254" t="s">
        <v>481</v>
      </c>
      <c r="AM254" t="s">
        <v>481</v>
      </c>
    </row>
    <row r="255" spans="1:39" x14ac:dyDescent="0.25">
      <c r="A255" t="s">
        <v>472</v>
      </c>
      <c r="B255" t="s">
        <v>473</v>
      </c>
      <c r="C255">
        <v>5</v>
      </c>
      <c r="D255" t="s">
        <v>405</v>
      </c>
      <c r="E255" t="s">
        <v>405</v>
      </c>
      <c r="F255">
        <v>10006840</v>
      </c>
      <c r="G255" t="s">
        <v>123</v>
      </c>
      <c r="H255" t="s">
        <v>482</v>
      </c>
      <c r="I255" t="s">
        <v>476</v>
      </c>
      <c r="J255" t="s">
        <v>385</v>
      </c>
      <c r="K255" t="s">
        <v>521</v>
      </c>
      <c r="L255" t="s">
        <v>58</v>
      </c>
      <c r="M255" t="s">
        <v>405</v>
      </c>
      <c r="N255" t="s">
        <v>405</v>
      </c>
      <c r="O255" t="s">
        <v>485</v>
      </c>
      <c r="P255" t="s">
        <v>47</v>
      </c>
      <c r="Q255">
        <v>220</v>
      </c>
      <c r="R255">
        <v>215</v>
      </c>
      <c r="S255">
        <v>210</v>
      </c>
      <c r="T255">
        <v>1.9</v>
      </c>
      <c r="U255">
        <v>2.9</v>
      </c>
      <c r="V255">
        <v>64.7</v>
      </c>
      <c r="W255">
        <v>87.1</v>
      </c>
      <c r="X255">
        <v>95.2</v>
      </c>
      <c r="Y255">
        <v>30.5</v>
      </c>
      <c r="Z255">
        <v>8.1</v>
      </c>
      <c r="AA255">
        <v>130</v>
      </c>
      <c r="AB255">
        <v>6200</v>
      </c>
      <c r="AC255">
        <v>27700</v>
      </c>
      <c r="AD255">
        <v>35000</v>
      </c>
      <c r="AE255">
        <v>43100</v>
      </c>
      <c r="AF255">
        <v>127000</v>
      </c>
      <c r="AG255">
        <v>6200</v>
      </c>
      <c r="AH255">
        <v>27700</v>
      </c>
      <c r="AI255">
        <v>35800</v>
      </c>
      <c r="AJ255">
        <v>46700</v>
      </c>
      <c r="AK255">
        <v>127000</v>
      </c>
      <c r="AL255" t="s">
        <v>481</v>
      </c>
      <c r="AM255" t="s">
        <v>481</v>
      </c>
    </row>
    <row r="256" spans="1:39" x14ac:dyDescent="0.25">
      <c r="A256" t="s">
        <v>472</v>
      </c>
      <c r="B256" t="s">
        <v>473</v>
      </c>
      <c r="C256">
        <v>5</v>
      </c>
      <c r="D256" t="s">
        <v>405</v>
      </c>
      <c r="E256" t="s">
        <v>405</v>
      </c>
      <c r="F256">
        <v>10006840</v>
      </c>
      <c r="G256" t="s">
        <v>123</v>
      </c>
      <c r="H256" t="s">
        <v>482</v>
      </c>
      <c r="I256" t="s">
        <v>476</v>
      </c>
      <c r="J256" t="s">
        <v>385</v>
      </c>
      <c r="K256" t="s">
        <v>521</v>
      </c>
      <c r="L256" t="s">
        <v>58</v>
      </c>
      <c r="M256" t="s">
        <v>405</v>
      </c>
      <c r="N256" t="s">
        <v>405</v>
      </c>
      <c r="O256" t="s">
        <v>486</v>
      </c>
      <c r="P256" t="s">
        <v>44</v>
      </c>
      <c r="Q256">
        <v>255</v>
      </c>
      <c r="R256">
        <v>245</v>
      </c>
      <c r="S256">
        <v>245</v>
      </c>
      <c r="T256">
        <v>2.8</v>
      </c>
      <c r="U256">
        <v>3.7</v>
      </c>
      <c r="V256">
        <v>66.3</v>
      </c>
      <c r="W256">
        <v>88.2</v>
      </c>
      <c r="X256">
        <v>93.5</v>
      </c>
      <c r="Y256">
        <v>27.2</v>
      </c>
      <c r="Z256">
        <v>5.3</v>
      </c>
      <c r="AA256">
        <v>160</v>
      </c>
      <c r="AB256">
        <v>10300</v>
      </c>
      <c r="AC256">
        <v>25600</v>
      </c>
      <c r="AD256">
        <v>29900</v>
      </c>
      <c r="AE256">
        <v>39100</v>
      </c>
      <c r="AF256">
        <v>117500</v>
      </c>
      <c r="AG256" t="s">
        <v>479</v>
      </c>
      <c r="AH256" t="s">
        <v>479</v>
      </c>
      <c r="AI256" t="s">
        <v>479</v>
      </c>
      <c r="AJ256" t="s">
        <v>479</v>
      </c>
      <c r="AK256" t="s">
        <v>479</v>
      </c>
      <c r="AL256" t="s">
        <v>481</v>
      </c>
      <c r="AM256" t="s">
        <v>481</v>
      </c>
    </row>
    <row r="257" spans="1:39" x14ac:dyDescent="0.25">
      <c r="A257" t="s">
        <v>472</v>
      </c>
      <c r="B257" t="s">
        <v>473</v>
      </c>
      <c r="C257">
        <v>5</v>
      </c>
      <c r="D257" t="s">
        <v>405</v>
      </c>
      <c r="E257" t="s">
        <v>405</v>
      </c>
      <c r="F257">
        <v>10006840</v>
      </c>
      <c r="G257" t="s">
        <v>123</v>
      </c>
      <c r="H257" t="s">
        <v>482</v>
      </c>
      <c r="I257" t="s">
        <v>476</v>
      </c>
      <c r="J257" t="s">
        <v>385</v>
      </c>
      <c r="K257" t="s">
        <v>521</v>
      </c>
      <c r="L257" t="s">
        <v>58</v>
      </c>
      <c r="M257" t="s">
        <v>405</v>
      </c>
      <c r="N257" t="s">
        <v>405</v>
      </c>
      <c r="O257" t="s">
        <v>478</v>
      </c>
      <c r="P257" t="s">
        <v>3</v>
      </c>
      <c r="Q257">
        <v>95</v>
      </c>
      <c r="R257">
        <v>95</v>
      </c>
      <c r="S257">
        <v>90</v>
      </c>
      <c r="T257">
        <v>9.9</v>
      </c>
      <c r="U257">
        <v>4.9000000000000004</v>
      </c>
      <c r="V257">
        <v>81.099999999999994</v>
      </c>
      <c r="W257">
        <v>81.900000000000006</v>
      </c>
      <c r="X257">
        <v>85.2</v>
      </c>
      <c r="Y257">
        <v>4.0999999999999996</v>
      </c>
      <c r="Z257">
        <v>3.3</v>
      </c>
      <c r="AA257">
        <v>70</v>
      </c>
      <c r="AB257">
        <v>11000</v>
      </c>
      <c r="AC257">
        <v>47100</v>
      </c>
      <c r="AD257">
        <v>66800</v>
      </c>
      <c r="AE257">
        <v>86900</v>
      </c>
      <c r="AF257">
        <v>122300</v>
      </c>
      <c r="AG257" t="s">
        <v>479</v>
      </c>
      <c r="AH257" t="s">
        <v>479</v>
      </c>
      <c r="AI257" t="s">
        <v>479</v>
      </c>
      <c r="AJ257" t="s">
        <v>479</v>
      </c>
      <c r="AK257" t="s">
        <v>479</v>
      </c>
      <c r="AL257" t="s">
        <v>481</v>
      </c>
      <c r="AM257" t="s">
        <v>481</v>
      </c>
    </row>
    <row r="258" spans="1:39" x14ac:dyDescent="0.25">
      <c r="A258" t="s">
        <v>472</v>
      </c>
      <c r="B258" t="s">
        <v>473</v>
      </c>
      <c r="C258">
        <v>5</v>
      </c>
      <c r="D258" t="s">
        <v>405</v>
      </c>
      <c r="E258" t="s">
        <v>405</v>
      </c>
      <c r="F258">
        <v>10006840</v>
      </c>
      <c r="G258" t="s">
        <v>123</v>
      </c>
      <c r="H258" t="s">
        <v>482</v>
      </c>
      <c r="I258" t="s">
        <v>476</v>
      </c>
      <c r="J258" t="s">
        <v>385</v>
      </c>
      <c r="K258" t="s">
        <v>521</v>
      </c>
      <c r="L258" t="s">
        <v>58</v>
      </c>
      <c r="M258" t="s">
        <v>405</v>
      </c>
      <c r="N258" t="s">
        <v>405</v>
      </c>
      <c r="O258" t="s">
        <v>488</v>
      </c>
      <c r="P258" t="s">
        <v>34</v>
      </c>
      <c r="Q258">
        <v>275</v>
      </c>
      <c r="R258">
        <v>265</v>
      </c>
      <c r="S258">
        <v>265</v>
      </c>
      <c r="T258">
        <v>5.7</v>
      </c>
      <c r="U258">
        <v>4.9000000000000004</v>
      </c>
      <c r="V258">
        <v>82</v>
      </c>
      <c r="W258">
        <v>88.7</v>
      </c>
      <c r="X258">
        <v>89.4</v>
      </c>
      <c r="Y258">
        <v>7.4</v>
      </c>
      <c r="Z258">
        <v>0.8</v>
      </c>
      <c r="AA258">
        <v>215</v>
      </c>
      <c r="AB258">
        <v>11000</v>
      </c>
      <c r="AC258">
        <v>29900</v>
      </c>
      <c r="AD258">
        <v>39400</v>
      </c>
      <c r="AE258">
        <v>56200</v>
      </c>
      <c r="AF258">
        <v>177800</v>
      </c>
      <c r="AG258" t="s">
        <v>479</v>
      </c>
      <c r="AH258" t="s">
        <v>479</v>
      </c>
      <c r="AI258" t="s">
        <v>479</v>
      </c>
      <c r="AJ258" t="s">
        <v>479</v>
      </c>
      <c r="AK258" t="s">
        <v>479</v>
      </c>
      <c r="AL258" t="s">
        <v>481</v>
      </c>
      <c r="AM258" t="s">
        <v>481</v>
      </c>
    </row>
    <row r="259" spans="1:39" x14ac:dyDescent="0.25">
      <c r="A259" t="s">
        <v>472</v>
      </c>
      <c r="B259" t="s">
        <v>473</v>
      </c>
      <c r="C259">
        <v>5</v>
      </c>
      <c r="D259" t="s">
        <v>405</v>
      </c>
      <c r="E259" t="s">
        <v>405</v>
      </c>
      <c r="F259">
        <v>10006841</v>
      </c>
      <c r="G259" t="s">
        <v>91</v>
      </c>
      <c r="H259" t="s">
        <v>482</v>
      </c>
      <c r="I259" t="s">
        <v>476</v>
      </c>
      <c r="J259" t="s">
        <v>385</v>
      </c>
      <c r="K259" t="s">
        <v>477</v>
      </c>
      <c r="L259" t="s">
        <v>65</v>
      </c>
      <c r="M259" t="s">
        <v>405</v>
      </c>
      <c r="N259" t="s">
        <v>405</v>
      </c>
      <c r="O259" t="s">
        <v>485</v>
      </c>
      <c r="P259" t="s">
        <v>47</v>
      </c>
      <c r="Q259">
        <v>5</v>
      </c>
      <c r="R259">
        <v>5</v>
      </c>
      <c r="S259">
        <v>5</v>
      </c>
      <c r="T259" t="s">
        <v>479</v>
      </c>
      <c r="U259" t="s">
        <v>479</v>
      </c>
      <c r="V259" t="s">
        <v>479</v>
      </c>
      <c r="W259" t="s">
        <v>479</v>
      </c>
      <c r="X259" t="s">
        <v>479</v>
      </c>
      <c r="Y259" t="s">
        <v>479</v>
      </c>
      <c r="Z259" t="s">
        <v>479</v>
      </c>
      <c r="AA259">
        <v>5</v>
      </c>
      <c r="AB259" t="s">
        <v>479</v>
      </c>
      <c r="AC259" t="s">
        <v>479</v>
      </c>
      <c r="AD259" t="s">
        <v>479</v>
      </c>
      <c r="AE259" t="s">
        <v>479</v>
      </c>
      <c r="AF259" t="s">
        <v>479</v>
      </c>
      <c r="AG259" t="s">
        <v>479</v>
      </c>
      <c r="AH259" t="s">
        <v>479</v>
      </c>
      <c r="AI259" t="s">
        <v>479</v>
      </c>
      <c r="AJ259" t="s">
        <v>479</v>
      </c>
      <c r="AK259" t="s">
        <v>479</v>
      </c>
      <c r="AL259" t="s">
        <v>481</v>
      </c>
      <c r="AM259" t="s">
        <v>481</v>
      </c>
    </row>
    <row r="260" spans="1:39" x14ac:dyDescent="0.25">
      <c r="A260" t="s">
        <v>472</v>
      </c>
      <c r="B260" t="s">
        <v>473</v>
      </c>
      <c r="C260">
        <v>5</v>
      </c>
      <c r="D260" t="s">
        <v>405</v>
      </c>
      <c r="E260" t="s">
        <v>405</v>
      </c>
      <c r="F260">
        <v>10006841</v>
      </c>
      <c r="G260" t="s">
        <v>91</v>
      </c>
      <c r="H260" t="s">
        <v>482</v>
      </c>
      <c r="I260" t="s">
        <v>476</v>
      </c>
      <c r="J260" t="s">
        <v>385</v>
      </c>
      <c r="K260" t="s">
        <v>477</v>
      </c>
      <c r="L260" t="s">
        <v>65</v>
      </c>
      <c r="M260" t="s">
        <v>405</v>
      </c>
      <c r="N260" t="s">
        <v>405</v>
      </c>
      <c r="O260" t="s">
        <v>486</v>
      </c>
      <c r="P260" t="s">
        <v>44</v>
      </c>
      <c r="Q260">
        <v>75</v>
      </c>
      <c r="R260">
        <v>75</v>
      </c>
      <c r="S260">
        <v>75</v>
      </c>
      <c r="T260">
        <v>6.8</v>
      </c>
      <c r="U260">
        <v>9.5</v>
      </c>
      <c r="V260">
        <v>64.2</v>
      </c>
      <c r="W260">
        <v>79.7</v>
      </c>
      <c r="X260">
        <v>83.8</v>
      </c>
      <c r="Y260">
        <v>19.600000000000001</v>
      </c>
      <c r="Z260">
        <v>4.0999999999999996</v>
      </c>
      <c r="AA260">
        <v>45</v>
      </c>
      <c r="AB260">
        <v>1100</v>
      </c>
      <c r="AC260">
        <v>12400</v>
      </c>
      <c r="AD260">
        <v>20400</v>
      </c>
      <c r="AE260">
        <v>25600</v>
      </c>
      <c r="AF260">
        <v>55800</v>
      </c>
      <c r="AG260" t="s">
        <v>479</v>
      </c>
      <c r="AH260" t="s">
        <v>479</v>
      </c>
      <c r="AI260" t="s">
        <v>479</v>
      </c>
      <c r="AJ260" t="s">
        <v>479</v>
      </c>
      <c r="AK260" t="s">
        <v>479</v>
      </c>
      <c r="AL260" t="s">
        <v>481</v>
      </c>
      <c r="AM260" t="s">
        <v>481</v>
      </c>
    </row>
    <row r="261" spans="1:39" x14ac:dyDescent="0.25">
      <c r="A261" t="s">
        <v>472</v>
      </c>
      <c r="B261" t="s">
        <v>473</v>
      </c>
      <c r="C261">
        <v>5</v>
      </c>
      <c r="D261" t="s">
        <v>405</v>
      </c>
      <c r="E261" t="s">
        <v>405</v>
      </c>
      <c r="F261">
        <v>10006841</v>
      </c>
      <c r="G261" t="s">
        <v>91</v>
      </c>
      <c r="H261" t="s">
        <v>482</v>
      </c>
      <c r="I261" t="s">
        <v>476</v>
      </c>
      <c r="J261" t="s">
        <v>385</v>
      </c>
      <c r="K261" t="s">
        <v>477</v>
      </c>
      <c r="L261" t="s">
        <v>65</v>
      </c>
      <c r="M261" t="s">
        <v>405</v>
      </c>
      <c r="N261" t="s">
        <v>405</v>
      </c>
      <c r="O261" t="s">
        <v>478</v>
      </c>
      <c r="P261" t="s">
        <v>3</v>
      </c>
      <c r="Q261">
        <v>70</v>
      </c>
      <c r="R261">
        <v>70</v>
      </c>
      <c r="S261">
        <v>70</v>
      </c>
      <c r="T261">
        <v>2.9</v>
      </c>
      <c r="U261">
        <v>11.8</v>
      </c>
      <c r="V261">
        <v>85.3</v>
      </c>
      <c r="W261">
        <v>85.3</v>
      </c>
      <c r="X261">
        <v>85.3</v>
      </c>
      <c r="Y261" t="s">
        <v>487</v>
      </c>
      <c r="Z261" t="s">
        <v>487</v>
      </c>
      <c r="AA261">
        <v>55</v>
      </c>
      <c r="AB261">
        <v>4700</v>
      </c>
      <c r="AC261">
        <v>22300</v>
      </c>
      <c r="AD261">
        <v>28500</v>
      </c>
      <c r="AE261">
        <v>39000</v>
      </c>
      <c r="AF261">
        <v>96000</v>
      </c>
      <c r="AG261" t="s">
        <v>479</v>
      </c>
      <c r="AH261" t="s">
        <v>479</v>
      </c>
      <c r="AI261" t="s">
        <v>479</v>
      </c>
      <c r="AJ261" t="s">
        <v>479</v>
      </c>
      <c r="AK261" t="s">
        <v>479</v>
      </c>
      <c r="AL261" t="s">
        <v>481</v>
      </c>
      <c r="AM261" t="s">
        <v>481</v>
      </c>
    </row>
    <row r="262" spans="1:39" x14ac:dyDescent="0.25">
      <c r="A262" t="s">
        <v>472</v>
      </c>
      <c r="B262" t="s">
        <v>473</v>
      </c>
      <c r="C262">
        <v>5</v>
      </c>
      <c r="D262" t="s">
        <v>405</v>
      </c>
      <c r="E262" t="s">
        <v>405</v>
      </c>
      <c r="F262">
        <v>10006841</v>
      </c>
      <c r="G262" t="s">
        <v>91</v>
      </c>
      <c r="H262" t="s">
        <v>482</v>
      </c>
      <c r="I262" t="s">
        <v>476</v>
      </c>
      <c r="J262" t="s">
        <v>385</v>
      </c>
      <c r="K262" t="s">
        <v>477</v>
      </c>
      <c r="L262" t="s">
        <v>65</v>
      </c>
      <c r="M262" t="s">
        <v>405</v>
      </c>
      <c r="N262" t="s">
        <v>405</v>
      </c>
      <c r="O262" t="s">
        <v>488</v>
      </c>
      <c r="P262" t="s">
        <v>34</v>
      </c>
      <c r="Q262">
        <v>35</v>
      </c>
      <c r="R262">
        <v>35</v>
      </c>
      <c r="S262">
        <v>35</v>
      </c>
      <c r="T262">
        <v>15.2</v>
      </c>
      <c r="U262">
        <v>15.2</v>
      </c>
      <c r="V262">
        <v>63.6</v>
      </c>
      <c r="W262">
        <v>63.6</v>
      </c>
      <c r="X262">
        <v>69.7</v>
      </c>
      <c r="Y262">
        <v>6.1</v>
      </c>
      <c r="Z262">
        <v>6.1</v>
      </c>
      <c r="AA262">
        <v>20</v>
      </c>
      <c r="AB262">
        <v>6600</v>
      </c>
      <c r="AC262">
        <v>20200</v>
      </c>
      <c r="AD262">
        <v>22800</v>
      </c>
      <c r="AE262">
        <v>30100</v>
      </c>
      <c r="AF262">
        <v>50400</v>
      </c>
      <c r="AG262" t="s">
        <v>479</v>
      </c>
      <c r="AH262" t="s">
        <v>479</v>
      </c>
      <c r="AI262" t="s">
        <v>479</v>
      </c>
      <c r="AJ262" t="s">
        <v>479</v>
      </c>
      <c r="AK262" t="s">
        <v>479</v>
      </c>
      <c r="AL262" t="s">
        <v>481</v>
      </c>
      <c r="AM262" t="s">
        <v>481</v>
      </c>
    </row>
    <row r="263" spans="1:39" x14ac:dyDescent="0.25">
      <c r="A263" t="s">
        <v>472</v>
      </c>
      <c r="B263" t="s">
        <v>473</v>
      </c>
      <c r="C263">
        <v>5</v>
      </c>
      <c r="D263" t="s">
        <v>405</v>
      </c>
      <c r="E263" t="s">
        <v>405</v>
      </c>
      <c r="F263">
        <v>10006841</v>
      </c>
      <c r="G263" t="s">
        <v>91</v>
      </c>
      <c r="H263" t="s">
        <v>482</v>
      </c>
      <c r="I263" t="s">
        <v>476</v>
      </c>
      <c r="J263" t="s">
        <v>385</v>
      </c>
      <c r="K263" t="s">
        <v>477</v>
      </c>
      <c r="L263" t="s">
        <v>65</v>
      </c>
      <c r="M263" t="s">
        <v>405</v>
      </c>
      <c r="N263" t="s">
        <v>405</v>
      </c>
      <c r="O263" t="s">
        <v>489</v>
      </c>
      <c r="P263" t="s">
        <v>50</v>
      </c>
      <c r="Q263">
        <v>110</v>
      </c>
      <c r="R263">
        <v>105</v>
      </c>
      <c r="S263">
        <v>105</v>
      </c>
      <c r="T263">
        <v>3.9</v>
      </c>
      <c r="U263">
        <v>14.6</v>
      </c>
      <c r="V263">
        <v>75.7</v>
      </c>
      <c r="W263">
        <v>81.599999999999994</v>
      </c>
      <c r="X263">
        <v>81.599999999999994</v>
      </c>
      <c r="Y263">
        <v>5.8</v>
      </c>
      <c r="Z263" t="s">
        <v>487</v>
      </c>
      <c r="AA263">
        <v>75</v>
      </c>
      <c r="AB263">
        <v>3600</v>
      </c>
      <c r="AC263">
        <v>18200</v>
      </c>
      <c r="AD263">
        <v>24800</v>
      </c>
      <c r="AE263">
        <v>31400</v>
      </c>
      <c r="AF263">
        <v>54800</v>
      </c>
      <c r="AG263" t="s">
        <v>479</v>
      </c>
      <c r="AH263" t="s">
        <v>479</v>
      </c>
      <c r="AI263" t="s">
        <v>479</v>
      </c>
      <c r="AJ263" t="s">
        <v>479</v>
      </c>
      <c r="AK263" t="s">
        <v>479</v>
      </c>
      <c r="AL263" t="s">
        <v>481</v>
      </c>
      <c r="AM263" t="s">
        <v>481</v>
      </c>
    </row>
    <row r="264" spans="1:39" x14ac:dyDescent="0.25">
      <c r="A264" t="s">
        <v>472</v>
      </c>
      <c r="B264" t="s">
        <v>473</v>
      </c>
      <c r="C264">
        <v>5</v>
      </c>
      <c r="D264" t="s">
        <v>405</v>
      </c>
      <c r="E264" t="s">
        <v>405</v>
      </c>
      <c r="F264">
        <v>10006842</v>
      </c>
      <c r="G264" t="s">
        <v>138</v>
      </c>
      <c r="H264" t="s">
        <v>482</v>
      </c>
      <c r="I264" t="s">
        <v>476</v>
      </c>
      <c r="J264" t="s">
        <v>385</v>
      </c>
      <c r="K264" t="s">
        <v>477</v>
      </c>
      <c r="L264" t="s">
        <v>65</v>
      </c>
      <c r="M264" t="s">
        <v>405</v>
      </c>
      <c r="N264" t="s">
        <v>405</v>
      </c>
      <c r="O264" t="s">
        <v>485</v>
      </c>
      <c r="P264" t="s">
        <v>47</v>
      </c>
      <c r="Q264">
        <v>245</v>
      </c>
      <c r="R264">
        <v>240</v>
      </c>
      <c r="S264">
        <v>240</v>
      </c>
      <c r="T264">
        <v>5.9</v>
      </c>
      <c r="U264">
        <v>4</v>
      </c>
      <c r="V264">
        <v>61.3</v>
      </c>
      <c r="W264">
        <v>81.8</v>
      </c>
      <c r="X264">
        <v>90.2</v>
      </c>
      <c r="Y264">
        <v>28.9</v>
      </c>
      <c r="Z264">
        <v>8.4</v>
      </c>
      <c r="AA264">
        <v>140</v>
      </c>
      <c r="AB264">
        <v>4400</v>
      </c>
      <c r="AC264">
        <v>26300</v>
      </c>
      <c r="AD264">
        <v>33900</v>
      </c>
      <c r="AE264">
        <v>40500</v>
      </c>
      <c r="AF264">
        <v>127400</v>
      </c>
      <c r="AG264" t="s">
        <v>479</v>
      </c>
      <c r="AH264" t="s">
        <v>479</v>
      </c>
      <c r="AI264" t="s">
        <v>479</v>
      </c>
      <c r="AJ264" t="s">
        <v>479</v>
      </c>
      <c r="AK264" t="s">
        <v>479</v>
      </c>
      <c r="AL264" t="s">
        <v>481</v>
      </c>
      <c r="AM264" t="s">
        <v>481</v>
      </c>
    </row>
    <row r="265" spans="1:39" x14ac:dyDescent="0.25">
      <c r="A265" t="s">
        <v>472</v>
      </c>
      <c r="B265" t="s">
        <v>473</v>
      </c>
      <c r="C265">
        <v>5</v>
      </c>
      <c r="D265" t="s">
        <v>405</v>
      </c>
      <c r="E265" t="s">
        <v>405</v>
      </c>
      <c r="F265">
        <v>10006842</v>
      </c>
      <c r="G265" t="s">
        <v>138</v>
      </c>
      <c r="H265" t="s">
        <v>482</v>
      </c>
      <c r="I265" t="s">
        <v>476</v>
      </c>
      <c r="J265" t="s">
        <v>385</v>
      </c>
      <c r="K265" t="s">
        <v>477</v>
      </c>
      <c r="L265" t="s">
        <v>65</v>
      </c>
      <c r="M265" t="s">
        <v>405</v>
      </c>
      <c r="N265" t="s">
        <v>405</v>
      </c>
      <c r="O265" t="s">
        <v>486</v>
      </c>
      <c r="P265" t="s">
        <v>44</v>
      </c>
      <c r="Q265">
        <v>300</v>
      </c>
      <c r="R265">
        <v>295</v>
      </c>
      <c r="S265">
        <v>295</v>
      </c>
      <c r="T265">
        <v>2</v>
      </c>
      <c r="U265">
        <v>4.4000000000000004</v>
      </c>
      <c r="V265">
        <v>65.5</v>
      </c>
      <c r="W265">
        <v>90.8</v>
      </c>
      <c r="X265">
        <v>93.5</v>
      </c>
      <c r="Y265">
        <v>28</v>
      </c>
      <c r="Z265">
        <v>2.7</v>
      </c>
      <c r="AA265">
        <v>185</v>
      </c>
      <c r="AB265">
        <v>3000</v>
      </c>
      <c r="AC265">
        <v>24500</v>
      </c>
      <c r="AD265">
        <v>29600</v>
      </c>
      <c r="AE265">
        <v>35400</v>
      </c>
      <c r="AF265">
        <v>91200</v>
      </c>
      <c r="AG265" t="s">
        <v>479</v>
      </c>
      <c r="AH265" t="s">
        <v>479</v>
      </c>
      <c r="AI265" t="s">
        <v>479</v>
      </c>
      <c r="AJ265" t="s">
        <v>479</v>
      </c>
      <c r="AK265" t="s">
        <v>479</v>
      </c>
      <c r="AL265" t="s">
        <v>481</v>
      </c>
      <c r="AM265" t="s">
        <v>481</v>
      </c>
    </row>
    <row r="266" spans="1:39" x14ac:dyDescent="0.25">
      <c r="A266" t="s">
        <v>472</v>
      </c>
      <c r="B266" t="s">
        <v>473</v>
      </c>
      <c r="C266">
        <v>5</v>
      </c>
      <c r="D266" t="s">
        <v>405</v>
      </c>
      <c r="E266" t="s">
        <v>405</v>
      </c>
      <c r="F266">
        <v>10006842</v>
      </c>
      <c r="G266" t="s">
        <v>138</v>
      </c>
      <c r="H266" t="s">
        <v>482</v>
      </c>
      <c r="I266" t="s">
        <v>476</v>
      </c>
      <c r="J266" t="s">
        <v>385</v>
      </c>
      <c r="K266" t="s">
        <v>477</v>
      </c>
      <c r="L266" t="s">
        <v>65</v>
      </c>
      <c r="M266" t="s">
        <v>405</v>
      </c>
      <c r="N266" t="s">
        <v>405</v>
      </c>
      <c r="O266" t="s">
        <v>478</v>
      </c>
      <c r="P266" t="s">
        <v>3</v>
      </c>
      <c r="Q266">
        <v>65</v>
      </c>
      <c r="R266">
        <v>65</v>
      </c>
      <c r="S266">
        <v>65</v>
      </c>
      <c r="T266">
        <v>8.5</v>
      </c>
      <c r="U266">
        <v>3.1</v>
      </c>
      <c r="V266">
        <v>82.3</v>
      </c>
      <c r="W266">
        <v>88.5</v>
      </c>
      <c r="X266">
        <v>88.5</v>
      </c>
      <c r="Y266">
        <v>6.2</v>
      </c>
      <c r="Z266" t="s">
        <v>487</v>
      </c>
      <c r="AA266">
        <v>55</v>
      </c>
      <c r="AB266">
        <v>4900</v>
      </c>
      <c r="AC266">
        <v>27700</v>
      </c>
      <c r="AD266">
        <v>36900</v>
      </c>
      <c r="AE266">
        <v>55500</v>
      </c>
      <c r="AF266">
        <v>119400</v>
      </c>
      <c r="AG266" t="s">
        <v>479</v>
      </c>
      <c r="AH266" t="s">
        <v>479</v>
      </c>
      <c r="AI266" t="s">
        <v>479</v>
      </c>
      <c r="AJ266" t="s">
        <v>479</v>
      </c>
      <c r="AK266" t="s">
        <v>479</v>
      </c>
      <c r="AL266" t="s">
        <v>481</v>
      </c>
      <c r="AM266" t="s">
        <v>481</v>
      </c>
    </row>
    <row r="267" spans="1:39" x14ac:dyDescent="0.25">
      <c r="A267" t="s">
        <v>472</v>
      </c>
      <c r="B267" t="s">
        <v>473</v>
      </c>
      <c r="C267">
        <v>5</v>
      </c>
      <c r="D267" t="s">
        <v>405</v>
      </c>
      <c r="E267" t="s">
        <v>405</v>
      </c>
      <c r="F267">
        <v>10006842</v>
      </c>
      <c r="G267" t="s">
        <v>138</v>
      </c>
      <c r="H267" t="s">
        <v>482</v>
      </c>
      <c r="I267" t="s">
        <v>476</v>
      </c>
      <c r="J267" t="s">
        <v>385</v>
      </c>
      <c r="K267" t="s">
        <v>477</v>
      </c>
      <c r="L267" t="s">
        <v>65</v>
      </c>
      <c r="M267" t="s">
        <v>405</v>
      </c>
      <c r="N267" t="s">
        <v>405</v>
      </c>
      <c r="O267" t="s">
        <v>488</v>
      </c>
      <c r="P267" t="s">
        <v>34</v>
      </c>
      <c r="Q267">
        <v>410</v>
      </c>
      <c r="R267">
        <v>400</v>
      </c>
      <c r="S267">
        <v>395</v>
      </c>
      <c r="T267">
        <v>2.5</v>
      </c>
      <c r="U267">
        <v>3.1</v>
      </c>
      <c r="V267">
        <v>81.2</v>
      </c>
      <c r="W267">
        <v>92.4</v>
      </c>
      <c r="X267">
        <v>94.4</v>
      </c>
      <c r="Y267">
        <v>13.2</v>
      </c>
      <c r="Z267">
        <v>2</v>
      </c>
      <c r="AA267">
        <v>320</v>
      </c>
      <c r="AB267">
        <v>4000</v>
      </c>
      <c r="AC267">
        <v>25900</v>
      </c>
      <c r="AD267">
        <v>32500</v>
      </c>
      <c r="AE267">
        <v>44900</v>
      </c>
      <c r="AF267">
        <v>115300</v>
      </c>
      <c r="AG267" t="s">
        <v>479</v>
      </c>
      <c r="AH267" t="s">
        <v>479</v>
      </c>
      <c r="AI267" t="s">
        <v>479</v>
      </c>
      <c r="AJ267" t="s">
        <v>479</v>
      </c>
      <c r="AK267" t="s">
        <v>479</v>
      </c>
      <c r="AL267" t="s">
        <v>481</v>
      </c>
      <c r="AM267" t="s">
        <v>481</v>
      </c>
    </row>
    <row r="268" spans="1:39" x14ac:dyDescent="0.25">
      <c r="A268" t="s">
        <v>472</v>
      </c>
      <c r="B268" t="s">
        <v>473</v>
      </c>
      <c r="C268">
        <v>5</v>
      </c>
      <c r="D268" t="s">
        <v>405</v>
      </c>
      <c r="E268" t="s">
        <v>405</v>
      </c>
      <c r="F268">
        <v>10007063</v>
      </c>
      <c r="G268" t="s">
        <v>576</v>
      </c>
      <c r="H268" t="s">
        <v>475</v>
      </c>
      <c r="I268" t="s">
        <v>476</v>
      </c>
      <c r="J268" t="s">
        <v>385</v>
      </c>
      <c r="K268" t="s">
        <v>491</v>
      </c>
      <c r="L268" t="s">
        <v>61</v>
      </c>
      <c r="M268" t="s">
        <v>405</v>
      </c>
      <c r="N268" t="s">
        <v>405</v>
      </c>
      <c r="O268" t="s">
        <v>486</v>
      </c>
      <c r="P268" t="s">
        <v>44</v>
      </c>
      <c r="Q268">
        <v>40</v>
      </c>
      <c r="R268">
        <v>40</v>
      </c>
      <c r="S268">
        <v>40</v>
      </c>
      <c r="T268">
        <v>5.3</v>
      </c>
      <c r="U268">
        <v>5.3</v>
      </c>
      <c r="V268">
        <v>76.3</v>
      </c>
      <c r="W268">
        <v>89.5</v>
      </c>
      <c r="X268">
        <v>89.5</v>
      </c>
      <c r="Y268">
        <v>13.2</v>
      </c>
      <c r="Z268" t="s">
        <v>487</v>
      </c>
      <c r="AA268">
        <v>25</v>
      </c>
      <c r="AB268">
        <v>7700</v>
      </c>
      <c r="AC268">
        <v>13500</v>
      </c>
      <c r="AD268">
        <v>20800</v>
      </c>
      <c r="AE268">
        <v>25200</v>
      </c>
      <c r="AF268">
        <v>35300</v>
      </c>
      <c r="AG268" t="s">
        <v>479</v>
      </c>
      <c r="AH268" t="s">
        <v>479</v>
      </c>
      <c r="AI268" t="s">
        <v>479</v>
      </c>
      <c r="AJ268" t="s">
        <v>479</v>
      </c>
      <c r="AK268" t="s">
        <v>479</v>
      </c>
      <c r="AL268" t="s">
        <v>481</v>
      </c>
      <c r="AM268" t="s">
        <v>481</v>
      </c>
    </row>
    <row r="269" spans="1:39" x14ac:dyDescent="0.25">
      <c r="A269" t="s">
        <v>472</v>
      </c>
      <c r="B269" t="s">
        <v>473</v>
      </c>
      <c r="C269">
        <v>5</v>
      </c>
      <c r="D269" t="s">
        <v>405</v>
      </c>
      <c r="E269" t="s">
        <v>405</v>
      </c>
      <c r="F269">
        <v>10007063</v>
      </c>
      <c r="G269" t="s">
        <v>576</v>
      </c>
      <c r="H269" t="s">
        <v>475</v>
      </c>
      <c r="I269" t="s">
        <v>476</v>
      </c>
      <c r="J269" t="s">
        <v>385</v>
      </c>
      <c r="K269" t="s">
        <v>491</v>
      </c>
      <c r="L269" t="s">
        <v>61</v>
      </c>
      <c r="M269" t="s">
        <v>405</v>
      </c>
      <c r="N269" t="s">
        <v>405</v>
      </c>
      <c r="O269" t="s">
        <v>478</v>
      </c>
      <c r="P269" t="s">
        <v>3</v>
      </c>
      <c r="Q269">
        <v>10</v>
      </c>
      <c r="R269">
        <v>10</v>
      </c>
      <c r="S269">
        <v>10</v>
      </c>
      <c r="T269" t="s">
        <v>479</v>
      </c>
      <c r="U269" t="s">
        <v>479</v>
      </c>
      <c r="V269" t="s">
        <v>479</v>
      </c>
      <c r="W269" t="s">
        <v>479</v>
      </c>
      <c r="X269" t="s">
        <v>479</v>
      </c>
      <c r="Y269" t="s">
        <v>479</v>
      </c>
      <c r="Z269" t="s">
        <v>479</v>
      </c>
      <c r="AA269">
        <v>5</v>
      </c>
      <c r="AB269" t="s">
        <v>479</v>
      </c>
      <c r="AC269" t="s">
        <v>479</v>
      </c>
      <c r="AD269" t="s">
        <v>479</v>
      </c>
      <c r="AE269" t="s">
        <v>479</v>
      </c>
      <c r="AF269" t="s">
        <v>479</v>
      </c>
      <c r="AG269" t="s">
        <v>479</v>
      </c>
      <c r="AH269" t="s">
        <v>479</v>
      </c>
      <c r="AI269" t="s">
        <v>479</v>
      </c>
      <c r="AJ269" t="s">
        <v>479</v>
      </c>
      <c r="AK269" t="s">
        <v>479</v>
      </c>
      <c r="AL269" t="s">
        <v>481</v>
      </c>
      <c r="AM269" t="s">
        <v>481</v>
      </c>
    </row>
    <row r="270" spans="1:39" x14ac:dyDescent="0.25">
      <c r="A270" t="s">
        <v>472</v>
      </c>
      <c r="B270" t="s">
        <v>473</v>
      </c>
      <c r="C270">
        <v>5</v>
      </c>
      <c r="D270" t="s">
        <v>405</v>
      </c>
      <c r="E270" t="s">
        <v>405</v>
      </c>
      <c r="F270">
        <v>10007063</v>
      </c>
      <c r="G270" t="s">
        <v>576</v>
      </c>
      <c r="H270" t="s">
        <v>475</v>
      </c>
      <c r="I270" t="s">
        <v>476</v>
      </c>
      <c r="J270" t="s">
        <v>385</v>
      </c>
      <c r="K270" t="s">
        <v>491</v>
      </c>
      <c r="L270" t="s">
        <v>61</v>
      </c>
      <c r="M270" t="s">
        <v>405</v>
      </c>
      <c r="N270" t="s">
        <v>405</v>
      </c>
      <c r="O270" t="s">
        <v>489</v>
      </c>
      <c r="P270" t="s">
        <v>50</v>
      </c>
      <c r="Q270">
        <v>10</v>
      </c>
      <c r="R270">
        <v>10</v>
      </c>
      <c r="S270">
        <v>10</v>
      </c>
      <c r="T270" t="s">
        <v>479</v>
      </c>
      <c r="U270" t="s">
        <v>479</v>
      </c>
      <c r="V270" t="s">
        <v>479</v>
      </c>
      <c r="W270" t="s">
        <v>479</v>
      </c>
      <c r="X270" t="s">
        <v>479</v>
      </c>
      <c r="Y270" t="s">
        <v>479</v>
      </c>
      <c r="Z270" t="s">
        <v>479</v>
      </c>
      <c r="AA270">
        <v>5</v>
      </c>
      <c r="AB270" t="s">
        <v>479</v>
      </c>
      <c r="AC270" t="s">
        <v>479</v>
      </c>
      <c r="AD270" t="s">
        <v>479</v>
      </c>
      <c r="AE270" t="s">
        <v>479</v>
      </c>
      <c r="AF270" t="s">
        <v>479</v>
      </c>
      <c r="AG270" t="s">
        <v>479</v>
      </c>
      <c r="AH270" t="s">
        <v>479</v>
      </c>
      <c r="AI270" t="s">
        <v>479</v>
      </c>
      <c r="AJ270" t="s">
        <v>479</v>
      </c>
      <c r="AK270" t="s">
        <v>479</v>
      </c>
      <c r="AL270" t="s">
        <v>481</v>
      </c>
      <c r="AM270" t="s">
        <v>481</v>
      </c>
    </row>
    <row r="271" spans="1:39" x14ac:dyDescent="0.25">
      <c r="A271" t="s">
        <v>472</v>
      </c>
      <c r="B271" t="s">
        <v>473</v>
      </c>
      <c r="C271">
        <v>5</v>
      </c>
      <c r="D271" t="s">
        <v>405</v>
      </c>
      <c r="E271" t="s">
        <v>405</v>
      </c>
      <c r="F271">
        <v>10007114</v>
      </c>
      <c r="G271" t="s">
        <v>577</v>
      </c>
      <c r="H271" t="s">
        <v>482</v>
      </c>
      <c r="I271" t="s">
        <v>529</v>
      </c>
      <c r="J271" t="s">
        <v>53</v>
      </c>
      <c r="K271" t="s">
        <v>530</v>
      </c>
      <c r="L271" t="s">
        <v>405</v>
      </c>
      <c r="M271" t="s">
        <v>405</v>
      </c>
      <c r="N271" t="s">
        <v>405</v>
      </c>
      <c r="O271" t="s">
        <v>486</v>
      </c>
      <c r="P271" t="s">
        <v>44</v>
      </c>
      <c r="Q271">
        <v>20</v>
      </c>
      <c r="R271">
        <v>15</v>
      </c>
      <c r="S271">
        <v>15</v>
      </c>
      <c r="T271">
        <v>6.2</v>
      </c>
      <c r="U271">
        <v>6.2</v>
      </c>
      <c r="V271">
        <v>56.2</v>
      </c>
      <c r="W271">
        <v>75</v>
      </c>
      <c r="X271">
        <v>87.5</v>
      </c>
      <c r="Y271">
        <v>31.2</v>
      </c>
      <c r="Z271">
        <v>12.5</v>
      </c>
      <c r="AA271">
        <v>10</v>
      </c>
      <c r="AB271" t="s">
        <v>479</v>
      </c>
      <c r="AC271" t="s">
        <v>479</v>
      </c>
      <c r="AD271" t="s">
        <v>479</v>
      </c>
      <c r="AE271" t="s">
        <v>479</v>
      </c>
      <c r="AF271" t="s">
        <v>479</v>
      </c>
      <c r="AG271" t="s">
        <v>479</v>
      </c>
      <c r="AH271" t="s">
        <v>479</v>
      </c>
      <c r="AI271" t="s">
        <v>479</v>
      </c>
      <c r="AJ271" t="s">
        <v>479</v>
      </c>
      <c r="AK271" t="s">
        <v>479</v>
      </c>
      <c r="AL271" t="s">
        <v>481</v>
      </c>
      <c r="AM271" t="s">
        <v>481</v>
      </c>
    </row>
    <row r="272" spans="1:39" x14ac:dyDescent="0.25">
      <c r="A272" t="s">
        <v>472</v>
      </c>
      <c r="B272" t="s">
        <v>473</v>
      </c>
      <c r="C272">
        <v>5</v>
      </c>
      <c r="D272" t="s">
        <v>405</v>
      </c>
      <c r="E272" t="s">
        <v>405</v>
      </c>
      <c r="F272">
        <v>10007114</v>
      </c>
      <c r="G272" t="s">
        <v>577</v>
      </c>
      <c r="H272" t="s">
        <v>482</v>
      </c>
      <c r="I272" t="s">
        <v>529</v>
      </c>
      <c r="J272" t="s">
        <v>53</v>
      </c>
      <c r="K272" t="s">
        <v>530</v>
      </c>
      <c r="L272" t="s">
        <v>405</v>
      </c>
      <c r="M272" t="s">
        <v>405</v>
      </c>
      <c r="N272" t="s">
        <v>405</v>
      </c>
      <c r="O272" t="s">
        <v>478</v>
      </c>
      <c r="P272" t="s">
        <v>3</v>
      </c>
      <c r="Q272">
        <v>35</v>
      </c>
      <c r="R272">
        <v>35</v>
      </c>
      <c r="S272">
        <v>35</v>
      </c>
      <c r="T272">
        <v>9.1</v>
      </c>
      <c r="U272">
        <v>6.1</v>
      </c>
      <c r="V272">
        <v>66.7</v>
      </c>
      <c r="W272">
        <v>75.8</v>
      </c>
      <c r="X272">
        <v>84.8</v>
      </c>
      <c r="Y272">
        <v>18.2</v>
      </c>
      <c r="Z272">
        <v>9.1</v>
      </c>
      <c r="AA272">
        <v>20</v>
      </c>
      <c r="AB272">
        <v>14600</v>
      </c>
      <c r="AC272">
        <v>27200</v>
      </c>
      <c r="AD272">
        <v>31600</v>
      </c>
      <c r="AE272">
        <v>35500</v>
      </c>
      <c r="AF272">
        <v>49600</v>
      </c>
      <c r="AG272" t="s">
        <v>479</v>
      </c>
      <c r="AH272" t="s">
        <v>479</v>
      </c>
      <c r="AI272" t="s">
        <v>479</v>
      </c>
      <c r="AJ272" t="s">
        <v>479</v>
      </c>
      <c r="AK272" t="s">
        <v>479</v>
      </c>
      <c r="AL272" t="s">
        <v>481</v>
      </c>
      <c r="AM272" t="s">
        <v>481</v>
      </c>
    </row>
    <row r="273" spans="1:39" x14ac:dyDescent="0.25">
      <c r="A273" t="s">
        <v>472</v>
      </c>
      <c r="B273" t="s">
        <v>473</v>
      </c>
      <c r="C273">
        <v>5</v>
      </c>
      <c r="D273" t="s">
        <v>405</v>
      </c>
      <c r="E273" t="s">
        <v>405</v>
      </c>
      <c r="F273">
        <v>10007114</v>
      </c>
      <c r="G273" t="s">
        <v>577</v>
      </c>
      <c r="H273" t="s">
        <v>482</v>
      </c>
      <c r="I273" t="s">
        <v>529</v>
      </c>
      <c r="J273" t="s">
        <v>53</v>
      </c>
      <c r="K273" t="s">
        <v>530</v>
      </c>
      <c r="L273" t="s">
        <v>405</v>
      </c>
      <c r="M273" t="s">
        <v>405</v>
      </c>
      <c r="N273" t="s">
        <v>405</v>
      </c>
      <c r="O273" t="s">
        <v>488</v>
      </c>
      <c r="P273" t="s">
        <v>34</v>
      </c>
      <c r="Q273" t="s">
        <v>480</v>
      </c>
      <c r="R273" t="s">
        <v>480</v>
      </c>
      <c r="S273" t="s">
        <v>480</v>
      </c>
      <c r="T273" t="s">
        <v>479</v>
      </c>
      <c r="U273" t="s">
        <v>479</v>
      </c>
      <c r="V273" t="s">
        <v>479</v>
      </c>
      <c r="W273" t="s">
        <v>479</v>
      </c>
      <c r="X273" t="s">
        <v>479</v>
      </c>
      <c r="Y273" t="s">
        <v>479</v>
      </c>
      <c r="Z273" t="s">
        <v>479</v>
      </c>
      <c r="AA273" t="s">
        <v>480</v>
      </c>
      <c r="AB273" t="s">
        <v>479</v>
      </c>
      <c r="AC273" t="s">
        <v>479</v>
      </c>
      <c r="AD273" t="s">
        <v>479</v>
      </c>
      <c r="AE273" t="s">
        <v>479</v>
      </c>
      <c r="AF273" t="s">
        <v>479</v>
      </c>
      <c r="AG273" t="s">
        <v>479</v>
      </c>
      <c r="AH273" t="s">
        <v>479</v>
      </c>
      <c r="AI273" t="s">
        <v>479</v>
      </c>
      <c r="AJ273" t="s">
        <v>479</v>
      </c>
      <c r="AK273" t="s">
        <v>479</v>
      </c>
      <c r="AL273" t="s">
        <v>481</v>
      </c>
      <c r="AM273" t="s">
        <v>481</v>
      </c>
    </row>
    <row r="274" spans="1:39" x14ac:dyDescent="0.25">
      <c r="A274" t="s">
        <v>472</v>
      </c>
      <c r="B274" t="s">
        <v>473</v>
      </c>
      <c r="C274">
        <v>5</v>
      </c>
      <c r="D274" t="s">
        <v>405</v>
      </c>
      <c r="E274" t="s">
        <v>405</v>
      </c>
      <c r="F274">
        <v>10007114</v>
      </c>
      <c r="G274" t="s">
        <v>577</v>
      </c>
      <c r="H274" t="s">
        <v>482</v>
      </c>
      <c r="I274" t="s">
        <v>529</v>
      </c>
      <c r="J274" t="s">
        <v>53</v>
      </c>
      <c r="K274" t="s">
        <v>530</v>
      </c>
      <c r="L274" t="s">
        <v>405</v>
      </c>
      <c r="M274" t="s">
        <v>405</v>
      </c>
      <c r="N274" t="s">
        <v>405</v>
      </c>
      <c r="O274" t="s">
        <v>489</v>
      </c>
      <c r="P274" t="s">
        <v>50</v>
      </c>
      <c r="Q274">
        <v>30</v>
      </c>
      <c r="R274">
        <v>30</v>
      </c>
      <c r="S274">
        <v>30</v>
      </c>
      <c r="T274">
        <v>9.6999999999999993</v>
      </c>
      <c r="U274">
        <v>16.100000000000001</v>
      </c>
      <c r="V274">
        <v>64.5</v>
      </c>
      <c r="W274">
        <v>74.2</v>
      </c>
      <c r="X274">
        <v>74.2</v>
      </c>
      <c r="Y274">
        <v>9.6999999999999993</v>
      </c>
      <c r="Z274" t="s">
        <v>487</v>
      </c>
      <c r="AA274">
        <v>20</v>
      </c>
      <c r="AB274">
        <v>1400</v>
      </c>
      <c r="AC274">
        <v>11300</v>
      </c>
      <c r="AD274">
        <v>20100</v>
      </c>
      <c r="AE274">
        <v>26600</v>
      </c>
      <c r="AF274">
        <v>36900</v>
      </c>
      <c r="AG274" t="s">
        <v>479</v>
      </c>
      <c r="AH274" t="s">
        <v>479</v>
      </c>
      <c r="AI274" t="s">
        <v>479</v>
      </c>
      <c r="AJ274" t="s">
        <v>479</v>
      </c>
      <c r="AK274" t="s">
        <v>479</v>
      </c>
      <c r="AL274" t="s">
        <v>481</v>
      </c>
      <c r="AM274" t="s">
        <v>481</v>
      </c>
    </row>
    <row r="275" spans="1:39" x14ac:dyDescent="0.25">
      <c r="A275" t="s">
        <v>472</v>
      </c>
      <c r="B275" t="s">
        <v>473</v>
      </c>
      <c r="C275">
        <v>5</v>
      </c>
      <c r="D275" t="s">
        <v>405</v>
      </c>
      <c r="E275" t="s">
        <v>405</v>
      </c>
      <c r="F275">
        <v>10007137</v>
      </c>
      <c r="G275" t="s">
        <v>100</v>
      </c>
      <c r="H275" t="s">
        <v>482</v>
      </c>
      <c r="I275" t="s">
        <v>476</v>
      </c>
      <c r="J275" t="s">
        <v>385</v>
      </c>
      <c r="K275" t="s">
        <v>499</v>
      </c>
      <c r="L275" t="s">
        <v>43</v>
      </c>
      <c r="M275" t="s">
        <v>405</v>
      </c>
      <c r="N275" t="s">
        <v>405</v>
      </c>
      <c r="O275" t="s">
        <v>486</v>
      </c>
      <c r="P275" t="s">
        <v>44</v>
      </c>
      <c r="Q275">
        <v>30</v>
      </c>
      <c r="R275">
        <v>30</v>
      </c>
      <c r="S275">
        <v>30</v>
      </c>
      <c r="T275">
        <v>3.4</v>
      </c>
      <c r="U275" t="s">
        <v>487</v>
      </c>
      <c r="V275">
        <v>72.400000000000006</v>
      </c>
      <c r="W275">
        <v>96.6</v>
      </c>
      <c r="X275">
        <v>96.6</v>
      </c>
      <c r="Y275">
        <v>24.1</v>
      </c>
      <c r="Z275" t="s">
        <v>487</v>
      </c>
      <c r="AA275">
        <v>20</v>
      </c>
      <c r="AB275">
        <v>7300</v>
      </c>
      <c r="AC275">
        <v>19300</v>
      </c>
      <c r="AD275">
        <v>26600</v>
      </c>
      <c r="AE275">
        <v>30200</v>
      </c>
      <c r="AF275">
        <v>79200</v>
      </c>
      <c r="AG275" t="s">
        <v>479</v>
      </c>
      <c r="AH275" t="s">
        <v>479</v>
      </c>
      <c r="AI275" t="s">
        <v>479</v>
      </c>
      <c r="AJ275" t="s">
        <v>479</v>
      </c>
      <c r="AK275" t="s">
        <v>479</v>
      </c>
      <c r="AL275" t="s">
        <v>481</v>
      </c>
      <c r="AM275" t="s">
        <v>481</v>
      </c>
    </row>
    <row r="276" spans="1:39" x14ac:dyDescent="0.25">
      <c r="A276" t="s">
        <v>472</v>
      </c>
      <c r="B276" t="s">
        <v>473</v>
      </c>
      <c r="C276">
        <v>5</v>
      </c>
      <c r="D276" t="s">
        <v>405</v>
      </c>
      <c r="E276" t="s">
        <v>405</v>
      </c>
      <c r="F276">
        <v>10007137</v>
      </c>
      <c r="G276" t="s">
        <v>100</v>
      </c>
      <c r="H276" t="s">
        <v>482</v>
      </c>
      <c r="I276" t="s">
        <v>476</v>
      </c>
      <c r="J276" t="s">
        <v>385</v>
      </c>
      <c r="K276" t="s">
        <v>499</v>
      </c>
      <c r="L276" t="s">
        <v>43</v>
      </c>
      <c r="M276" t="s">
        <v>405</v>
      </c>
      <c r="N276" t="s">
        <v>405</v>
      </c>
      <c r="O276" t="s">
        <v>478</v>
      </c>
      <c r="P276" t="s">
        <v>3</v>
      </c>
      <c r="Q276">
        <v>5</v>
      </c>
      <c r="R276">
        <v>5</v>
      </c>
      <c r="S276">
        <v>5</v>
      </c>
      <c r="T276" t="s">
        <v>479</v>
      </c>
      <c r="U276" t="s">
        <v>479</v>
      </c>
      <c r="V276" t="s">
        <v>479</v>
      </c>
      <c r="W276" t="s">
        <v>479</v>
      </c>
      <c r="X276" t="s">
        <v>479</v>
      </c>
      <c r="Y276" t="s">
        <v>479</v>
      </c>
      <c r="Z276" t="s">
        <v>479</v>
      </c>
      <c r="AA276">
        <v>5</v>
      </c>
      <c r="AB276" t="s">
        <v>479</v>
      </c>
      <c r="AC276" t="s">
        <v>479</v>
      </c>
      <c r="AD276" t="s">
        <v>479</v>
      </c>
      <c r="AE276" t="s">
        <v>479</v>
      </c>
      <c r="AF276" t="s">
        <v>479</v>
      </c>
      <c r="AG276" t="s">
        <v>479</v>
      </c>
      <c r="AH276" t="s">
        <v>479</v>
      </c>
      <c r="AI276" t="s">
        <v>479</v>
      </c>
      <c r="AJ276" t="s">
        <v>479</v>
      </c>
      <c r="AK276" t="s">
        <v>479</v>
      </c>
      <c r="AL276" t="s">
        <v>481</v>
      </c>
      <c r="AM276" t="s">
        <v>481</v>
      </c>
    </row>
    <row r="277" spans="1:39" x14ac:dyDescent="0.25">
      <c r="A277" t="s">
        <v>472</v>
      </c>
      <c r="B277" t="s">
        <v>473</v>
      </c>
      <c r="C277">
        <v>5</v>
      </c>
      <c r="D277" t="s">
        <v>405</v>
      </c>
      <c r="E277" t="s">
        <v>405</v>
      </c>
      <c r="F277">
        <v>10007137</v>
      </c>
      <c r="G277" t="s">
        <v>100</v>
      </c>
      <c r="H277" t="s">
        <v>482</v>
      </c>
      <c r="I277" t="s">
        <v>476</v>
      </c>
      <c r="J277" t="s">
        <v>385</v>
      </c>
      <c r="K277" t="s">
        <v>499</v>
      </c>
      <c r="L277" t="s">
        <v>43</v>
      </c>
      <c r="M277" t="s">
        <v>405</v>
      </c>
      <c r="N277" t="s">
        <v>405</v>
      </c>
      <c r="O277" t="s">
        <v>489</v>
      </c>
      <c r="P277" t="s">
        <v>50</v>
      </c>
      <c r="Q277">
        <v>35</v>
      </c>
      <c r="R277">
        <v>35</v>
      </c>
      <c r="S277">
        <v>35</v>
      </c>
      <c r="T277">
        <v>3</v>
      </c>
      <c r="U277">
        <v>18.2</v>
      </c>
      <c r="V277">
        <v>66.7</v>
      </c>
      <c r="W277">
        <v>72.7</v>
      </c>
      <c r="X277">
        <v>78.8</v>
      </c>
      <c r="Y277">
        <v>12.1</v>
      </c>
      <c r="Z277">
        <v>6.1</v>
      </c>
      <c r="AA277">
        <v>15</v>
      </c>
      <c r="AB277">
        <v>15700</v>
      </c>
      <c r="AC277">
        <v>20800</v>
      </c>
      <c r="AD277">
        <v>26300</v>
      </c>
      <c r="AE277">
        <v>33200</v>
      </c>
      <c r="AF277">
        <v>50000</v>
      </c>
      <c r="AG277" t="s">
        <v>479</v>
      </c>
      <c r="AH277" t="s">
        <v>479</v>
      </c>
      <c r="AI277" t="s">
        <v>479</v>
      </c>
      <c r="AJ277" t="s">
        <v>479</v>
      </c>
      <c r="AK277" t="s">
        <v>479</v>
      </c>
      <c r="AL277" t="s">
        <v>481</v>
      </c>
      <c r="AM277" t="s">
        <v>481</v>
      </c>
    </row>
    <row r="278" spans="1:39" x14ac:dyDescent="0.25">
      <c r="A278" t="s">
        <v>472</v>
      </c>
      <c r="B278" t="s">
        <v>473</v>
      </c>
      <c r="C278">
        <v>5</v>
      </c>
      <c r="D278" t="s">
        <v>405</v>
      </c>
      <c r="E278" t="s">
        <v>405</v>
      </c>
      <c r="F278">
        <v>10007138</v>
      </c>
      <c r="G278" t="s">
        <v>92</v>
      </c>
      <c r="H278" t="s">
        <v>482</v>
      </c>
      <c r="I278" t="s">
        <v>476</v>
      </c>
      <c r="J278" t="s">
        <v>385</v>
      </c>
      <c r="K278" t="s">
        <v>508</v>
      </c>
      <c r="L278" t="s">
        <v>75</v>
      </c>
      <c r="M278" t="s">
        <v>405</v>
      </c>
      <c r="N278" t="s">
        <v>405</v>
      </c>
      <c r="O278" t="s">
        <v>485</v>
      </c>
      <c r="P278" t="s">
        <v>47</v>
      </c>
      <c r="Q278">
        <v>35</v>
      </c>
      <c r="R278">
        <v>35</v>
      </c>
      <c r="S278">
        <v>35</v>
      </c>
      <c r="T278">
        <v>3</v>
      </c>
      <c r="U278">
        <v>6.1</v>
      </c>
      <c r="V278">
        <v>66.7</v>
      </c>
      <c r="W278">
        <v>84.8</v>
      </c>
      <c r="X278">
        <v>90.9</v>
      </c>
      <c r="Y278">
        <v>24.2</v>
      </c>
      <c r="Z278">
        <v>6.1</v>
      </c>
      <c r="AA278">
        <v>20</v>
      </c>
      <c r="AB278">
        <v>10000</v>
      </c>
      <c r="AC278">
        <v>21500</v>
      </c>
      <c r="AD278">
        <v>23700</v>
      </c>
      <c r="AE278">
        <v>32500</v>
      </c>
      <c r="AF278">
        <v>41200</v>
      </c>
      <c r="AG278" t="s">
        <v>479</v>
      </c>
      <c r="AH278" t="s">
        <v>479</v>
      </c>
      <c r="AI278" t="s">
        <v>479</v>
      </c>
      <c r="AJ278" t="s">
        <v>479</v>
      </c>
      <c r="AK278" t="s">
        <v>479</v>
      </c>
      <c r="AL278" t="s">
        <v>481</v>
      </c>
      <c r="AM278" t="s">
        <v>481</v>
      </c>
    </row>
    <row r="279" spans="1:39" x14ac:dyDescent="0.25">
      <c r="A279" t="s">
        <v>472</v>
      </c>
      <c r="B279" t="s">
        <v>473</v>
      </c>
      <c r="C279">
        <v>5</v>
      </c>
      <c r="D279" t="s">
        <v>405</v>
      </c>
      <c r="E279" t="s">
        <v>405</v>
      </c>
      <c r="F279">
        <v>10007138</v>
      </c>
      <c r="G279" t="s">
        <v>92</v>
      </c>
      <c r="H279" t="s">
        <v>482</v>
      </c>
      <c r="I279" t="s">
        <v>476</v>
      </c>
      <c r="J279" t="s">
        <v>385</v>
      </c>
      <c r="K279" t="s">
        <v>508</v>
      </c>
      <c r="L279" t="s">
        <v>75</v>
      </c>
      <c r="M279" t="s">
        <v>405</v>
      </c>
      <c r="N279" t="s">
        <v>405</v>
      </c>
      <c r="O279" t="s">
        <v>486</v>
      </c>
      <c r="P279" t="s">
        <v>44</v>
      </c>
      <c r="Q279">
        <v>160</v>
      </c>
      <c r="R279">
        <v>155</v>
      </c>
      <c r="S279">
        <v>155</v>
      </c>
      <c r="T279">
        <v>4.5</v>
      </c>
      <c r="U279">
        <v>6.8</v>
      </c>
      <c r="V279">
        <v>70.8</v>
      </c>
      <c r="W279">
        <v>87.8</v>
      </c>
      <c r="X279">
        <v>88.7</v>
      </c>
      <c r="Y279">
        <v>17.899999999999999</v>
      </c>
      <c r="Z279">
        <v>1</v>
      </c>
      <c r="AA279">
        <v>110</v>
      </c>
      <c r="AB279">
        <v>3300</v>
      </c>
      <c r="AC279">
        <v>23000</v>
      </c>
      <c r="AD279">
        <v>28500</v>
      </c>
      <c r="AE279">
        <v>33900</v>
      </c>
      <c r="AF279">
        <v>59500</v>
      </c>
      <c r="AG279" t="s">
        <v>479</v>
      </c>
      <c r="AH279" t="s">
        <v>479</v>
      </c>
      <c r="AI279" t="s">
        <v>479</v>
      </c>
      <c r="AJ279" t="s">
        <v>479</v>
      </c>
      <c r="AK279" t="s">
        <v>479</v>
      </c>
      <c r="AL279" t="s">
        <v>481</v>
      </c>
      <c r="AM279" t="s">
        <v>481</v>
      </c>
    </row>
    <row r="280" spans="1:39" x14ac:dyDescent="0.25">
      <c r="A280" t="s">
        <v>472</v>
      </c>
      <c r="B280" t="s">
        <v>473</v>
      </c>
      <c r="C280">
        <v>5</v>
      </c>
      <c r="D280" t="s">
        <v>405</v>
      </c>
      <c r="E280" t="s">
        <v>405</v>
      </c>
      <c r="F280">
        <v>10007138</v>
      </c>
      <c r="G280" t="s">
        <v>92</v>
      </c>
      <c r="H280" t="s">
        <v>482</v>
      </c>
      <c r="I280" t="s">
        <v>476</v>
      </c>
      <c r="J280" t="s">
        <v>385</v>
      </c>
      <c r="K280" t="s">
        <v>508</v>
      </c>
      <c r="L280" t="s">
        <v>75</v>
      </c>
      <c r="M280" t="s">
        <v>405</v>
      </c>
      <c r="N280" t="s">
        <v>405</v>
      </c>
      <c r="O280" t="s">
        <v>478</v>
      </c>
      <c r="P280" t="s">
        <v>3</v>
      </c>
      <c r="Q280">
        <v>110</v>
      </c>
      <c r="R280">
        <v>110</v>
      </c>
      <c r="S280">
        <v>110</v>
      </c>
      <c r="T280">
        <v>5.5</v>
      </c>
      <c r="U280">
        <v>10</v>
      </c>
      <c r="V280">
        <v>80</v>
      </c>
      <c r="W280">
        <v>83.6</v>
      </c>
      <c r="X280">
        <v>84.5</v>
      </c>
      <c r="Y280">
        <v>4.5</v>
      </c>
      <c r="Z280">
        <v>0.9</v>
      </c>
      <c r="AA280">
        <v>85</v>
      </c>
      <c r="AB280">
        <v>6200</v>
      </c>
      <c r="AC280">
        <v>25900</v>
      </c>
      <c r="AD280">
        <v>33200</v>
      </c>
      <c r="AE280">
        <v>44500</v>
      </c>
      <c r="AF280">
        <v>90200</v>
      </c>
      <c r="AG280" t="s">
        <v>479</v>
      </c>
      <c r="AH280" t="s">
        <v>479</v>
      </c>
      <c r="AI280" t="s">
        <v>479</v>
      </c>
      <c r="AJ280" t="s">
        <v>479</v>
      </c>
      <c r="AK280" t="s">
        <v>479</v>
      </c>
      <c r="AL280" t="s">
        <v>481</v>
      </c>
      <c r="AM280" t="s">
        <v>481</v>
      </c>
    </row>
    <row r="281" spans="1:39" x14ac:dyDescent="0.25">
      <c r="A281" t="s">
        <v>472</v>
      </c>
      <c r="B281" t="s">
        <v>473</v>
      </c>
      <c r="C281">
        <v>5</v>
      </c>
      <c r="D281" t="s">
        <v>405</v>
      </c>
      <c r="E281" t="s">
        <v>405</v>
      </c>
      <c r="F281">
        <v>10007138</v>
      </c>
      <c r="G281" t="s">
        <v>92</v>
      </c>
      <c r="H281" t="s">
        <v>482</v>
      </c>
      <c r="I281" t="s">
        <v>476</v>
      </c>
      <c r="J281" t="s">
        <v>385</v>
      </c>
      <c r="K281" t="s">
        <v>508</v>
      </c>
      <c r="L281" t="s">
        <v>75</v>
      </c>
      <c r="M281" t="s">
        <v>405</v>
      </c>
      <c r="N281" t="s">
        <v>405</v>
      </c>
      <c r="O281" t="s">
        <v>488</v>
      </c>
      <c r="P281" t="s">
        <v>34</v>
      </c>
      <c r="Q281">
        <v>50</v>
      </c>
      <c r="R281">
        <v>50</v>
      </c>
      <c r="S281">
        <v>50</v>
      </c>
      <c r="T281">
        <v>8.1</v>
      </c>
      <c r="U281">
        <v>7.1</v>
      </c>
      <c r="V281">
        <v>70.7</v>
      </c>
      <c r="W281">
        <v>80.8</v>
      </c>
      <c r="X281">
        <v>84.8</v>
      </c>
      <c r="Y281">
        <v>14.1</v>
      </c>
      <c r="Z281">
        <v>4</v>
      </c>
      <c r="AA281">
        <v>35</v>
      </c>
      <c r="AB281">
        <v>6200</v>
      </c>
      <c r="AC281">
        <v>21500</v>
      </c>
      <c r="AD281">
        <v>26600</v>
      </c>
      <c r="AE281">
        <v>33200</v>
      </c>
      <c r="AF281">
        <v>74500</v>
      </c>
      <c r="AG281" t="s">
        <v>479</v>
      </c>
      <c r="AH281" t="s">
        <v>479</v>
      </c>
      <c r="AI281" t="s">
        <v>479</v>
      </c>
      <c r="AJ281" t="s">
        <v>479</v>
      </c>
      <c r="AK281" t="s">
        <v>479</v>
      </c>
      <c r="AL281" t="s">
        <v>481</v>
      </c>
      <c r="AM281" t="s">
        <v>481</v>
      </c>
    </row>
    <row r="282" spans="1:39" x14ac:dyDescent="0.25">
      <c r="A282" t="s">
        <v>472</v>
      </c>
      <c r="B282" t="s">
        <v>473</v>
      </c>
      <c r="C282">
        <v>5</v>
      </c>
      <c r="D282" t="s">
        <v>405</v>
      </c>
      <c r="E282" t="s">
        <v>405</v>
      </c>
      <c r="F282">
        <v>10007138</v>
      </c>
      <c r="G282" t="s">
        <v>92</v>
      </c>
      <c r="H282" t="s">
        <v>482</v>
      </c>
      <c r="I282" t="s">
        <v>476</v>
      </c>
      <c r="J282" t="s">
        <v>385</v>
      </c>
      <c r="K282" t="s">
        <v>508</v>
      </c>
      <c r="L282" t="s">
        <v>75</v>
      </c>
      <c r="M282" t="s">
        <v>405</v>
      </c>
      <c r="N282" t="s">
        <v>405</v>
      </c>
      <c r="O282" t="s">
        <v>489</v>
      </c>
      <c r="P282" t="s">
        <v>50</v>
      </c>
      <c r="Q282">
        <v>160</v>
      </c>
      <c r="R282">
        <v>160</v>
      </c>
      <c r="S282">
        <v>160</v>
      </c>
      <c r="T282">
        <v>7.5</v>
      </c>
      <c r="U282">
        <v>11.3</v>
      </c>
      <c r="V282">
        <v>77.400000000000006</v>
      </c>
      <c r="W282">
        <v>81.099999999999994</v>
      </c>
      <c r="X282">
        <v>81.099999999999994</v>
      </c>
      <c r="Y282">
        <v>3.8</v>
      </c>
      <c r="Z282" t="s">
        <v>487</v>
      </c>
      <c r="AA282">
        <v>120</v>
      </c>
      <c r="AB282">
        <v>1900</v>
      </c>
      <c r="AC282">
        <v>18200</v>
      </c>
      <c r="AD282">
        <v>25000</v>
      </c>
      <c r="AE282">
        <v>29800</v>
      </c>
      <c r="AF282">
        <v>65300</v>
      </c>
      <c r="AG282" t="s">
        <v>479</v>
      </c>
      <c r="AH282" t="s">
        <v>479</v>
      </c>
      <c r="AI282" t="s">
        <v>479</v>
      </c>
      <c r="AJ282" t="s">
        <v>479</v>
      </c>
      <c r="AK282" t="s">
        <v>479</v>
      </c>
      <c r="AL282" t="s">
        <v>481</v>
      </c>
      <c r="AM282" t="s">
        <v>481</v>
      </c>
    </row>
    <row r="283" spans="1:39" x14ac:dyDescent="0.25">
      <c r="A283" t="s">
        <v>472</v>
      </c>
      <c r="B283" t="s">
        <v>473</v>
      </c>
      <c r="C283">
        <v>5</v>
      </c>
      <c r="D283" t="s">
        <v>405</v>
      </c>
      <c r="E283" t="s">
        <v>405</v>
      </c>
      <c r="F283">
        <v>10007139</v>
      </c>
      <c r="G283" t="s">
        <v>109</v>
      </c>
      <c r="H283" t="s">
        <v>482</v>
      </c>
      <c r="I283" t="s">
        <v>476</v>
      </c>
      <c r="J283" t="s">
        <v>385</v>
      </c>
      <c r="K283" t="s">
        <v>521</v>
      </c>
      <c r="L283" t="s">
        <v>58</v>
      </c>
      <c r="M283" t="s">
        <v>405</v>
      </c>
      <c r="N283" t="s">
        <v>405</v>
      </c>
      <c r="O283" t="s">
        <v>485</v>
      </c>
      <c r="P283" t="s">
        <v>47</v>
      </c>
      <c r="Q283">
        <v>45</v>
      </c>
      <c r="R283">
        <v>45</v>
      </c>
      <c r="S283">
        <v>45</v>
      </c>
      <c r="T283">
        <v>4.4000000000000004</v>
      </c>
      <c r="U283">
        <v>1.1000000000000001</v>
      </c>
      <c r="V283">
        <v>70.3</v>
      </c>
      <c r="W283">
        <v>90.1</v>
      </c>
      <c r="X283">
        <v>94.5</v>
      </c>
      <c r="Y283">
        <v>24.2</v>
      </c>
      <c r="Z283">
        <v>4.4000000000000004</v>
      </c>
      <c r="AA283">
        <v>30</v>
      </c>
      <c r="AB283">
        <v>400</v>
      </c>
      <c r="AC283">
        <v>26300</v>
      </c>
      <c r="AD283">
        <v>31400</v>
      </c>
      <c r="AE283">
        <v>37000</v>
      </c>
      <c r="AF283">
        <v>107300</v>
      </c>
      <c r="AG283" t="s">
        <v>479</v>
      </c>
      <c r="AH283" t="s">
        <v>479</v>
      </c>
      <c r="AI283" t="s">
        <v>479</v>
      </c>
      <c r="AJ283" t="s">
        <v>479</v>
      </c>
      <c r="AK283" t="s">
        <v>479</v>
      </c>
      <c r="AL283" t="s">
        <v>481</v>
      </c>
      <c r="AM283" t="s">
        <v>481</v>
      </c>
    </row>
    <row r="284" spans="1:39" x14ac:dyDescent="0.25">
      <c r="A284" t="s">
        <v>472</v>
      </c>
      <c r="B284" t="s">
        <v>473</v>
      </c>
      <c r="C284">
        <v>5</v>
      </c>
      <c r="D284" t="s">
        <v>405</v>
      </c>
      <c r="E284" t="s">
        <v>405</v>
      </c>
      <c r="F284">
        <v>10007139</v>
      </c>
      <c r="G284" t="s">
        <v>109</v>
      </c>
      <c r="H284" t="s">
        <v>482</v>
      </c>
      <c r="I284" t="s">
        <v>476</v>
      </c>
      <c r="J284" t="s">
        <v>385</v>
      </c>
      <c r="K284" t="s">
        <v>521</v>
      </c>
      <c r="L284" t="s">
        <v>58</v>
      </c>
      <c r="M284" t="s">
        <v>405</v>
      </c>
      <c r="N284" t="s">
        <v>405</v>
      </c>
      <c r="O284" t="s">
        <v>486</v>
      </c>
      <c r="P284" t="s">
        <v>44</v>
      </c>
      <c r="Q284">
        <v>80</v>
      </c>
      <c r="R284">
        <v>80</v>
      </c>
      <c r="S284">
        <v>80</v>
      </c>
      <c r="T284">
        <v>4.4000000000000004</v>
      </c>
      <c r="U284">
        <v>5</v>
      </c>
      <c r="V284">
        <v>73.8</v>
      </c>
      <c r="W284">
        <v>88.1</v>
      </c>
      <c r="X284">
        <v>90.6</v>
      </c>
      <c r="Y284">
        <v>16.899999999999999</v>
      </c>
      <c r="Z284">
        <v>2.5</v>
      </c>
      <c r="AA284">
        <v>60</v>
      </c>
      <c r="AB284">
        <v>8400</v>
      </c>
      <c r="AC284">
        <v>22600</v>
      </c>
      <c r="AD284">
        <v>28100</v>
      </c>
      <c r="AE284">
        <v>33600</v>
      </c>
      <c r="AF284">
        <v>58800</v>
      </c>
      <c r="AG284" t="s">
        <v>479</v>
      </c>
      <c r="AH284" t="s">
        <v>479</v>
      </c>
      <c r="AI284" t="s">
        <v>479</v>
      </c>
      <c r="AJ284" t="s">
        <v>479</v>
      </c>
      <c r="AK284" t="s">
        <v>479</v>
      </c>
      <c r="AL284" t="s">
        <v>481</v>
      </c>
      <c r="AM284" t="s">
        <v>481</v>
      </c>
    </row>
    <row r="285" spans="1:39" x14ac:dyDescent="0.25">
      <c r="A285" t="s">
        <v>472</v>
      </c>
      <c r="B285" t="s">
        <v>473</v>
      </c>
      <c r="C285">
        <v>5</v>
      </c>
      <c r="D285" t="s">
        <v>405</v>
      </c>
      <c r="E285" t="s">
        <v>405</v>
      </c>
      <c r="F285">
        <v>10007139</v>
      </c>
      <c r="G285" t="s">
        <v>109</v>
      </c>
      <c r="H285" t="s">
        <v>482</v>
      </c>
      <c r="I285" t="s">
        <v>476</v>
      </c>
      <c r="J285" t="s">
        <v>385</v>
      </c>
      <c r="K285" t="s">
        <v>521</v>
      </c>
      <c r="L285" t="s">
        <v>58</v>
      </c>
      <c r="M285" t="s">
        <v>405</v>
      </c>
      <c r="N285" t="s">
        <v>405</v>
      </c>
      <c r="O285" t="s">
        <v>478</v>
      </c>
      <c r="P285" t="s">
        <v>3</v>
      </c>
      <c r="Q285">
        <v>55</v>
      </c>
      <c r="R285">
        <v>55</v>
      </c>
      <c r="S285">
        <v>55</v>
      </c>
      <c r="T285">
        <v>7.1</v>
      </c>
      <c r="U285">
        <v>6.2</v>
      </c>
      <c r="V285">
        <v>85</v>
      </c>
      <c r="W285">
        <v>86.7</v>
      </c>
      <c r="X285">
        <v>86.7</v>
      </c>
      <c r="Y285">
        <v>1.8</v>
      </c>
      <c r="Z285" t="s">
        <v>487</v>
      </c>
      <c r="AA285">
        <v>50</v>
      </c>
      <c r="AB285">
        <v>11900</v>
      </c>
      <c r="AC285">
        <v>27400</v>
      </c>
      <c r="AD285">
        <v>33200</v>
      </c>
      <c r="AE285">
        <v>42000</v>
      </c>
      <c r="AF285">
        <v>74500</v>
      </c>
      <c r="AG285" t="s">
        <v>479</v>
      </c>
      <c r="AH285" t="s">
        <v>479</v>
      </c>
      <c r="AI285" t="s">
        <v>479</v>
      </c>
      <c r="AJ285" t="s">
        <v>479</v>
      </c>
      <c r="AK285" t="s">
        <v>479</v>
      </c>
      <c r="AL285" t="s">
        <v>481</v>
      </c>
      <c r="AM285" t="s">
        <v>481</v>
      </c>
    </row>
    <row r="286" spans="1:39" x14ac:dyDescent="0.25">
      <c r="A286" t="s">
        <v>472</v>
      </c>
      <c r="B286" t="s">
        <v>473</v>
      </c>
      <c r="C286">
        <v>5</v>
      </c>
      <c r="D286" t="s">
        <v>405</v>
      </c>
      <c r="E286" t="s">
        <v>405</v>
      </c>
      <c r="F286">
        <v>10007139</v>
      </c>
      <c r="G286" t="s">
        <v>109</v>
      </c>
      <c r="H286" t="s">
        <v>482</v>
      </c>
      <c r="I286" t="s">
        <v>476</v>
      </c>
      <c r="J286" t="s">
        <v>385</v>
      </c>
      <c r="K286" t="s">
        <v>521</v>
      </c>
      <c r="L286" t="s">
        <v>58</v>
      </c>
      <c r="M286" t="s">
        <v>405</v>
      </c>
      <c r="N286" t="s">
        <v>405</v>
      </c>
      <c r="O286" t="s">
        <v>488</v>
      </c>
      <c r="P286" t="s">
        <v>34</v>
      </c>
      <c r="Q286">
        <v>5</v>
      </c>
      <c r="R286">
        <v>5</v>
      </c>
      <c r="S286">
        <v>5</v>
      </c>
      <c r="T286" t="s">
        <v>479</v>
      </c>
      <c r="U286" t="s">
        <v>479</v>
      </c>
      <c r="V286" t="s">
        <v>479</v>
      </c>
      <c r="W286" t="s">
        <v>479</v>
      </c>
      <c r="X286" t="s">
        <v>479</v>
      </c>
      <c r="Y286" t="s">
        <v>479</v>
      </c>
      <c r="Z286" t="s">
        <v>479</v>
      </c>
      <c r="AA286">
        <v>5</v>
      </c>
      <c r="AB286" t="s">
        <v>479</v>
      </c>
      <c r="AC286" t="s">
        <v>479</v>
      </c>
      <c r="AD286" t="s">
        <v>479</v>
      </c>
      <c r="AE286" t="s">
        <v>479</v>
      </c>
      <c r="AF286" t="s">
        <v>479</v>
      </c>
      <c r="AG286" t="s">
        <v>479</v>
      </c>
      <c r="AH286" t="s">
        <v>479</v>
      </c>
      <c r="AI286" t="s">
        <v>479</v>
      </c>
      <c r="AJ286" t="s">
        <v>479</v>
      </c>
      <c r="AK286" t="s">
        <v>479</v>
      </c>
      <c r="AL286" t="s">
        <v>481</v>
      </c>
      <c r="AM286" t="s">
        <v>481</v>
      </c>
    </row>
    <row r="287" spans="1:39" x14ac:dyDescent="0.25">
      <c r="A287" t="s">
        <v>472</v>
      </c>
      <c r="B287" t="s">
        <v>473</v>
      </c>
      <c r="C287">
        <v>5</v>
      </c>
      <c r="D287" t="s">
        <v>405</v>
      </c>
      <c r="E287" t="s">
        <v>405</v>
      </c>
      <c r="F287">
        <v>10007139</v>
      </c>
      <c r="G287" t="s">
        <v>109</v>
      </c>
      <c r="H287" t="s">
        <v>482</v>
      </c>
      <c r="I287" t="s">
        <v>476</v>
      </c>
      <c r="J287" t="s">
        <v>385</v>
      </c>
      <c r="K287" t="s">
        <v>521</v>
      </c>
      <c r="L287" t="s">
        <v>58</v>
      </c>
      <c r="M287" t="s">
        <v>405</v>
      </c>
      <c r="N287" t="s">
        <v>405</v>
      </c>
      <c r="O287" t="s">
        <v>489</v>
      </c>
      <c r="P287" t="s">
        <v>50</v>
      </c>
      <c r="Q287">
        <v>55</v>
      </c>
      <c r="R287">
        <v>55</v>
      </c>
      <c r="S287">
        <v>55</v>
      </c>
      <c r="T287">
        <v>3.7</v>
      </c>
      <c r="U287">
        <v>15.5</v>
      </c>
      <c r="V287">
        <v>68.7</v>
      </c>
      <c r="W287">
        <v>79</v>
      </c>
      <c r="X287">
        <v>80.8</v>
      </c>
      <c r="Y287">
        <v>12.1</v>
      </c>
      <c r="Z287">
        <v>1.9</v>
      </c>
      <c r="AA287">
        <v>35</v>
      </c>
      <c r="AB287">
        <v>3500</v>
      </c>
      <c r="AC287">
        <v>14200</v>
      </c>
      <c r="AD287">
        <v>23000</v>
      </c>
      <c r="AE287">
        <v>29200</v>
      </c>
      <c r="AF287">
        <v>40900</v>
      </c>
      <c r="AG287" t="s">
        <v>479</v>
      </c>
      <c r="AH287" t="s">
        <v>479</v>
      </c>
      <c r="AI287" t="s">
        <v>479</v>
      </c>
      <c r="AJ287" t="s">
        <v>479</v>
      </c>
      <c r="AK287" t="s">
        <v>479</v>
      </c>
      <c r="AL287" t="s">
        <v>481</v>
      </c>
      <c r="AM287" t="s">
        <v>481</v>
      </c>
    </row>
    <row r="288" spans="1:39" x14ac:dyDescent="0.25">
      <c r="A288" t="s">
        <v>472</v>
      </c>
      <c r="B288" t="s">
        <v>473</v>
      </c>
      <c r="C288">
        <v>5</v>
      </c>
      <c r="D288" t="s">
        <v>405</v>
      </c>
      <c r="E288" t="s">
        <v>405</v>
      </c>
      <c r="F288">
        <v>10007140</v>
      </c>
      <c r="G288" t="s">
        <v>89</v>
      </c>
      <c r="H288" t="s">
        <v>482</v>
      </c>
      <c r="I288" t="s">
        <v>476</v>
      </c>
      <c r="J288" t="s">
        <v>385</v>
      </c>
      <c r="K288" t="s">
        <v>521</v>
      </c>
      <c r="L288" t="s">
        <v>58</v>
      </c>
      <c r="M288" t="s">
        <v>405</v>
      </c>
      <c r="N288" t="s">
        <v>405</v>
      </c>
      <c r="O288" t="s">
        <v>486</v>
      </c>
      <c r="P288" t="s">
        <v>44</v>
      </c>
      <c r="Q288">
        <v>175</v>
      </c>
      <c r="R288">
        <v>175</v>
      </c>
      <c r="S288">
        <v>175</v>
      </c>
      <c r="T288">
        <v>6.9</v>
      </c>
      <c r="U288">
        <v>6.3</v>
      </c>
      <c r="V288">
        <v>67.7</v>
      </c>
      <c r="W288">
        <v>84.4</v>
      </c>
      <c r="X288">
        <v>86.7</v>
      </c>
      <c r="Y288">
        <v>19</v>
      </c>
      <c r="Z288">
        <v>2.2999999999999998</v>
      </c>
      <c r="AA288">
        <v>115</v>
      </c>
      <c r="AB288">
        <v>2200</v>
      </c>
      <c r="AC288">
        <v>20400</v>
      </c>
      <c r="AD288">
        <v>25200</v>
      </c>
      <c r="AE288">
        <v>31000</v>
      </c>
      <c r="AF288">
        <v>114600</v>
      </c>
      <c r="AG288" t="s">
        <v>479</v>
      </c>
      <c r="AH288" t="s">
        <v>479</v>
      </c>
      <c r="AI288" t="s">
        <v>479</v>
      </c>
      <c r="AJ288" t="s">
        <v>479</v>
      </c>
      <c r="AK288" t="s">
        <v>479</v>
      </c>
      <c r="AL288" t="s">
        <v>481</v>
      </c>
      <c r="AM288" t="s">
        <v>481</v>
      </c>
    </row>
    <row r="289" spans="1:39" x14ac:dyDescent="0.25">
      <c r="A289" t="s">
        <v>472</v>
      </c>
      <c r="B289" t="s">
        <v>473</v>
      </c>
      <c r="C289">
        <v>5</v>
      </c>
      <c r="D289" t="s">
        <v>405</v>
      </c>
      <c r="E289" t="s">
        <v>405</v>
      </c>
      <c r="F289">
        <v>10007140</v>
      </c>
      <c r="G289" t="s">
        <v>89</v>
      </c>
      <c r="H289" t="s">
        <v>482</v>
      </c>
      <c r="I289" t="s">
        <v>476</v>
      </c>
      <c r="J289" t="s">
        <v>385</v>
      </c>
      <c r="K289" t="s">
        <v>521</v>
      </c>
      <c r="L289" t="s">
        <v>58</v>
      </c>
      <c r="M289" t="s">
        <v>405</v>
      </c>
      <c r="N289" t="s">
        <v>405</v>
      </c>
      <c r="O289" t="s">
        <v>478</v>
      </c>
      <c r="P289" t="s">
        <v>3</v>
      </c>
      <c r="Q289">
        <v>215</v>
      </c>
      <c r="R289">
        <v>205</v>
      </c>
      <c r="S289">
        <v>205</v>
      </c>
      <c r="T289">
        <v>5.9</v>
      </c>
      <c r="U289">
        <v>5.6</v>
      </c>
      <c r="V289">
        <v>85.4</v>
      </c>
      <c r="W289">
        <v>87.6</v>
      </c>
      <c r="X289">
        <v>88.5</v>
      </c>
      <c r="Y289">
        <v>3.2</v>
      </c>
      <c r="Z289">
        <v>1</v>
      </c>
      <c r="AA289">
        <v>175</v>
      </c>
      <c r="AB289">
        <v>5900</v>
      </c>
      <c r="AC289">
        <v>23700</v>
      </c>
      <c r="AD289">
        <v>31400</v>
      </c>
      <c r="AE289">
        <v>39800</v>
      </c>
      <c r="AF289">
        <v>105100</v>
      </c>
      <c r="AG289" t="s">
        <v>479</v>
      </c>
      <c r="AH289" t="s">
        <v>479</v>
      </c>
      <c r="AI289" t="s">
        <v>479</v>
      </c>
      <c r="AJ289" t="s">
        <v>479</v>
      </c>
      <c r="AK289" t="s">
        <v>479</v>
      </c>
      <c r="AL289" t="s">
        <v>481</v>
      </c>
      <c r="AM289" t="s">
        <v>481</v>
      </c>
    </row>
    <row r="290" spans="1:39" x14ac:dyDescent="0.25">
      <c r="A290" t="s">
        <v>472</v>
      </c>
      <c r="B290" t="s">
        <v>473</v>
      </c>
      <c r="C290">
        <v>5</v>
      </c>
      <c r="D290" t="s">
        <v>405</v>
      </c>
      <c r="E290" t="s">
        <v>405</v>
      </c>
      <c r="F290">
        <v>10007140</v>
      </c>
      <c r="G290" t="s">
        <v>89</v>
      </c>
      <c r="H290" t="s">
        <v>482</v>
      </c>
      <c r="I290" t="s">
        <v>476</v>
      </c>
      <c r="J290" t="s">
        <v>385</v>
      </c>
      <c r="K290" t="s">
        <v>521</v>
      </c>
      <c r="L290" t="s">
        <v>58</v>
      </c>
      <c r="M290" t="s">
        <v>405</v>
      </c>
      <c r="N290" t="s">
        <v>405</v>
      </c>
      <c r="O290" t="s">
        <v>488</v>
      </c>
      <c r="P290" t="s">
        <v>34</v>
      </c>
      <c r="Q290">
        <v>170</v>
      </c>
      <c r="R290">
        <v>165</v>
      </c>
      <c r="S290">
        <v>165</v>
      </c>
      <c r="T290">
        <v>5.7</v>
      </c>
      <c r="U290">
        <v>11.1</v>
      </c>
      <c r="V290">
        <v>76.2</v>
      </c>
      <c r="W290">
        <v>81.900000000000006</v>
      </c>
      <c r="X290">
        <v>83.1</v>
      </c>
      <c r="Y290">
        <v>6.9</v>
      </c>
      <c r="Z290">
        <v>1.2</v>
      </c>
      <c r="AA290">
        <v>125</v>
      </c>
      <c r="AB290">
        <v>6400</v>
      </c>
      <c r="AC290">
        <v>21500</v>
      </c>
      <c r="AD290">
        <v>27000</v>
      </c>
      <c r="AE290">
        <v>32100</v>
      </c>
      <c r="AF290">
        <v>94900</v>
      </c>
      <c r="AG290" t="s">
        <v>479</v>
      </c>
      <c r="AH290" t="s">
        <v>479</v>
      </c>
      <c r="AI290" t="s">
        <v>479</v>
      </c>
      <c r="AJ290" t="s">
        <v>479</v>
      </c>
      <c r="AK290" t="s">
        <v>479</v>
      </c>
      <c r="AL290" t="s">
        <v>481</v>
      </c>
      <c r="AM290" t="s">
        <v>481</v>
      </c>
    </row>
    <row r="291" spans="1:39" x14ac:dyDescent="0.25">
      <c r="A291" t="s">
        <v>472</v>
      </c>
      <c r="B291" t="s">
        <v>473</v>
      </c>
      <c r="C291">
        <v>5</v>
      </c>
      <c r="D291" t="s">
        <v>405</v>
      </c>
      <c r="E291" t="s">
        <v>405</v>
      </c>
      <c r="F291">
        <v>10007140</v>
      </c>
      <c r="G291" t="s">
        <v>89</v>
      </c>
      <c r="H291" t="s">
        <v>482</v>
      </c>
      <c r="I291" t="s">
        <v>476</v>
      </c>
      <c r="J291" t="s">
        <v>385</v>
      </c>
      <c r="K291" t="s">
        <v>521</v>
      </c>
      <c r="L291" t="s">
        <v>58</v>
      </c>
      <c r="M291" t="s">
        <v>405</v>
      </c>
      <c r="N291" t="s">
        <v>405</v>
      </c>
      <c r="O291" t="s">
        <v>489</v>
      </c>
      <c r="P291" t="s">
        <v>50</v>
      </c>
      <c r="Q291">
        <v>590</v>
      </c>
      <c r="R291">
        <v>580</v>
      </c>
      <c r="S291">
        <v>575</v>
      </c>
      <c r="T291">
        <v>3.6</v>
      </c>
      <c r="U291">
        <v>8</v>
      </c>
      <c r="V291">
        <v>82.3</v>
      </c>
      <c r="W291">
        <v>87.5</v>
      </c>
      <c r="X291">
        <v>88.4</v>
      </c>
      <c r="Y291">
        <v>6.1</v>
      </c>
      <c r="Z291">
        <v>0.9</v>
      </c>
      <c r="AA291">
        <v>465</v>
      </c>
      <c r="AB291">
        <v>400</v>
      </c>
      <c r="AC291">
        <v>18500</v>
      </c>
      <c r="AD291">
        <v>24500</v>
      </c>
      <c r="AE291">
        <v>30700</v>
      </c>
      <c r="AF291">
        <v>118600</v>
      </c>
      <c r="AG291" t="s">
        <v>479</v>
      </c>
      <c r="AH291" t="s">
        <v>479</v>
      </c>
      <c r="AI291" t="s">
        <v>479</v>
      </c>
      <c r="AJ291" t="s">
        <v>479</v>
      </c>
      <c r="AK291" t="s">
        <v>479</v>
      </c>
      <c r="AL291" t="s">
        <v>481</v>
      </c>
      <c r="AM291" t="s">
        <v>481</v>
      </c>
    </row>
    <row r="292" spans="1:39" x14ac:dyDescent="0.25">
      <c r="A292" t="s">
        <v>472</v>
      </c>
      <c r="B292" t="s">
        <v>473</v>
      </c>
      <c r="C292">
        <v>5</v>
      </c>
      <c r="D292" t="s">
        <v>405</v>
      </c>
      <c r="E292" t="s">
        <v>405</v>
      </c>
      <c r="F292">
        <v>10007141</v>
      </c>
      <c r="G292" t="s">
        <v>133</v>
      </c>
      <c r="H292" t="s">
        <v>482</v>
      </c>
      <c r="I292" t="s">
        <v>476</v>
      </c>
      <c r="J292" t="s">
        <v>385</v>
      </c>
      <c r="K292" t="s">
        <v>477</v>
      </c>
      <c r="L292" t="s">
        <v>65</v>
      </c>
      <c r="M292" t="s">
        <v>405</v>
      </c>
      <c r="N292" t="s">
        <v>405</v>
      </c>
      <c r="O292" t="s">
        <v>485</v>
      </c>
      <c r="P292" t="s">
        <v>47</v>
      </c>
      <c r="Q292">
        <v>55</v>
      </c>
      <c r="R292">
        <v>50</v>
      </c>
      <c r="S292">
        <v>50</v>
      </c>
      <c r="T292" t="s">
        <v>487</v>
      </c>
      <c r="U292">
        <v>3.9</v>
      </c>
      <c r="V292">
        <v>80.400000000000006</v>
      </c>
      <c r="W292">
        <v>92.2</v>
      </c>
      <c r="X292">
        <v>96.1</v>
      </c>
      <c r="Y292">
        <v>15.7</v>
      </c>
      <c r="Z292">
        <v>3.9</v>
      </c>
      <c r="AA292">
        <v>40</v>
      </c>
      <c r="AB292">
        <v>1100</v>
      </c>
      <c r="AC292">
        <v>23000</v>
      </c>
      <c r="AD292">
        <v>31000</v>
      </c>
      <c r="AE292">
        <v>38100</v>
      </c>
      <c r="AF292">
        <v>96400</v>
      </c>
      <c r="AG292" t="s">
        <v>479</v>
      </c>
      <c r="AH292" t="s">
        <v>479</v>
      </c>
      <c r="AI292" t="s">
        <v>479</v>
      </c>
      <c r="AJ292" t="s">
        <v>479</v>
      </c>
      <c r="AK292" t="s">
        <v>479</v>
      </c>
      <c r="AL292" t="s">
        <v>481</v>
      </c>
      <c r="AM292" t="s">
        <v>481</v>
      </c>
    </row>
    <row r="293" spans="1:39" x14ac:dyDescent="0.25">
      <c r="A293" t="s">
        <v>472</v>
      </c>
      <c r="B293" t="s">
        <v>473</v>
      </c>
      <c r="C293">
        <v>5</v>
      </c>
      <c r="D293" t="s">
        <v>405</v>
      </c>
      <c r="E293" t="s">
        <v>405</v>
      </c>
      <c r="F293">
        <v>10007141</v>
      </c>
      <c r="G293" t="s">
        <v>133</v>
      </c>
      <c r="H293" t="s">
        <v>482</v>
      </c>
      <c r="I293" t="s">
        <v>476</v>
      </c>
      <c r="J293" t="s">
        <v>385</v>
      </c>
      <c r="K293" t="s">
        <v>477</v>
      </c>
      <c r="L293" t="s">
        <v>65</v>
      </c>
      <c r="M293" t="s">
        <v>405</v>
      </c>
      <c r="N293" t="s">
        <v>405</v>
      </c>
      <c r="O293" t="s">
        <v>486</v>
      </c>
      <c r="P293" t="s">
        <v>44</v>
      </c>
      <c r="Q293">
        <v>155</v>
      </c>
      <c r="R293">
        <v>155</v>
      </c>
      <c r="S293">
        <v>155</v>
      </c>
      <c r="T293">
        <v>6.4</v>
      </c>
      <c r="U293">
        <v>7.9</v>
      </c>
      <c r="V293">
        <v>62.4</v>
      </c>
      <c r="W293">
        <v>82.8</v>
      </c>
      <c r="X293">
        <v>85.7</v>
      </c>
      <c r="Y293">
        <v>23.3</v>
      </c>
      <c r="Z293">
        <v>2.9</v>
      </c>
      <c r="AA293">
        <v>95</v>
      </c>
      <c r="AB293">
        <v>7300</v>
      </c>
      <c r="AC293">
        <v>20400</v>
      </c>
      <c r="AD293">
        <v>24800</v>
      </c>
      <c r="AE293">
        <v>31800</v>
      </c>
      <c r="AF293">
        <v>69400</v>
      </c>
      <c r="AG293" t="s">
        <v>479</v>
      </c>
      <c r="AH293" t="s">
        <v>479</v>
      </c>
      <c r="AI293" t="s">
        <v>479</v>
      </c>
      <c r="AJ293" t="s">
        <v>479</v>
      </c>
      <c r="AK293" t="s">
        <v>479</v>
      </c>
      <c r="AL293" t="s">
        <v>481</v>
      </c>
      <c r="AM293" t="s">
        <v>481</v>
      </c>
    </row>
    <row r="294" spans="1:39" x14ac:dyDescent="0.25">
      <c r="A294" t="s">
        <v>472</v>
      </c>
      <c r="B294" t="s">
        <v>473</v>
      </c>
      <c r="C294">
        <v>5</v>
      </c>
      <c r="D294" t="s">
        <v>405</v>
      </c>
      <c r="E294" t="s">
        <v>405</v>
      </c>
      <c r="F294">
        <v>10007141</v>
      </c>
      <c r="G294" t="s">
        <v>133</v>
      </c>
      <c r="H294" t="s">
        <v>482</v>
      </c>
      <c r="I294" t="s">
        <v>476</v>
      </c>
      <c r="J294" t="s">
        <v>385</v>
      </c>
      <c r="K294" t="s">
        <v>477</v>
      </c>
      <c r="L294" t="s">
        <v>65</v>
      </c>
      <c r="M294" t="s">
        <v>405</v>
      </c>
      <c r="N294" t="s">
        <v>405</v>
      </c>
      <c r="O294" t="s">
        <v>478</v>
      </c>
      <c r="P294" t="s">
        <v>3</v>
      </c>
      <c r="Q294">
        <v>170</v>
      </c>
      <c r="R294">
        <v>170</v>
      </c>
      <c r="S294">
        <v>170</v>
      </c>
      <c r="T294">
        <v>6</v>
      </c>
      <c r="U294">
        <v>9.9</v>
      </c>
      <c r="V294">
        <v>81.2</v>
      </c>
      <c r="W294">
        <v>83.6</v>
      </c>
      <c r="X294">
        <v>84.2</v>
      </c>
      <c r="Y294">
        <v>3</v>
      </c>
      <c r="Z294">
        <v>0.6</v>
      </c>
      <c r="AA294">
        <v>135</v>
      </c>
      <c r="AB294">
        <v>400</v>
      </c>
      <c r="AC294">
        <v>23000</v>
      </c>
      <c r="AD294">
        <v>31000</v>
      </c>
      <c r="AE294">
        <v>41600</v>
      </c>
      <c r="AF294">
        <v>147500</v>
      </c>
      <c r="AG294" t="s">
        <v>479</v>
      </c>
      <c r="AH294" t="s">
        <v>479</v>
      </c>
      <c r="AI294" t="s">
        <v>479</v>
      </c>
      <c r="AJ294" t="s">
        <v>479</v>
      </c>
      <c r="AK294" t="s">
        <v>479</v>
      </c>
      <c r="AL294" t="s">
        <v>481</v>
      </c>
      <c r="AM294" t="s">
        <v>481</v>
      </c>
    </row>
    <row r="295" spans="1:39" x14ac:dyDescent="0.25">
      <c r="A295" t="s">
        <v>472</v>
      </c>
      <c r="B295" t="s">
        <v>473</v>
      </c>
      <c r="C295">
        <v>5</v>
      </c>
      <c r="D295" t="s">
        <v>405</v>
      </c>
      <c r="E295" t="s">
        <v>405</v>
      </c>
      <c r="F295">
        <v>10007141</v>
      </c>
      <c r="G295" t="s">
        <v>133</v>
      </c>
      <c r="H295" t="s">
        <v>482</v>
      </c>
      <c r="I295" t="s">
        <v>476</v>
      </c>
      <c r="J295" t="s">
        <v>385</v>
      </c>
      <c r="K295" t="s">
        <v>477</v>
      </c>
      <c r="L295" t="s">
        <v>65</v>
      </c>
      <c r="M295" t="s">
        <v>405</v>
      </c>
      <c r="N295" t="s">
        <v>405</v>
      </c>
      <c r="O295" t="s">
        <v>488</v>
      </c>
      <c r="P295" t="s">
        <v>34</v>
      </c>
      <c r="Q295">
        <v>165</v>
      </c>
      <c r="R295">
        <v>165</v>
      </c>
      <c r="S295">
        <v>165</v>
      </c>
      <c r="T295">
        <v>6.1</v>
      </c>
      <c r="U295">
        <v>7.8</v>
      </c>
      <c r="V295">
        <v>78.400000000000006</v>
      </c>
      <c r="W295">
        <v>83.5</v>
      </c>
      <c r="X295">
        <v>86.1</v>
      </c>
      <c r="Y295">
        <v>7.7</v>
      </c>
      <c r="Z295">
        <v>2.6</v>
      </c>
      <c r="AA295">
        <v>120</v>
      </c>
      <c r="AB295">
        <v>5500</v>
      </c>
      <c r="AC295">
        <v>22600</v>
      </c>
      <c r="AD295">
        <v>27700</v>
      </c>
      <c r="AE295">
        <v>32100</v>
      </c>
      <c r="AF295">
        <v>90200</v>
      </c>
      <c r="AG295" t="s">
        <v>479</v>
      </c>
      <c r="AH295" t="s">
        <v>479</v>
      </c>
      <c r="AI295" t="s">
        <v>479</v>
      </c>
      <c r="AJ295" t="s">
        <v>479</v>
      </c>
      <c r="AK295" t="s">
        <v>479</v>
      </c>
      <c r="AL295" t="s">
        <v>481</v>
      </c>
      <c r="AM295" t="s">
        <v>481</v>
      </c>
    </row>
    <row r="296" spans="1:39" x14ac:dyDescent="0.25">
      <c r="A296" t="s">
        <v>472</v>
      </c>
      <c r="B296" t="s">
        <v>473</v>
      </c>
      <c r="C296">
        <v>5</v>
      </c>
      <c r="D296" t="s">
        <v>405</v>
      </c>
      <c r="E296" t="s">
        <v>405</v>
      </c>
      <c r="F296">
        <v>10007141</v>
      </c>
      <c r="G296" t="s">
        <v>133</v>
      </c>
      <c r="H296" t="s">
        <v>482</v>
      </c>
      <c r="I296" t="s">
        <v>476</v>
      </c>
      <c r="J296" t="s">
        <v>385</v>
      </c>
      <c r="K296" t="s">
        <v>477</v>
      </c>
      <c r="L296" t="s">
        <v>65</v>
      </c>
      <c r="M296" t="s">
        <v>405</v>
      </c>
      <c r="N296" t="s">
        <v>405</v>
      </c>
      <c r="O296" t="s">
        <v>489</v>
      </c>
      <c r="P296" t="s">
        <v>50</v>
      </c>
      <c r="Q296">
        <v>355</v>
      </c>
      <c r="R296">
        <v>350</v>
      </c>
      <c r="S296">
        <v>350</v>
      </c>
      <c r="T296">
        <v>5.0999999999999996</v>
      </c>
      <c r="U296">
        <v>8</v>
      </c>
      <c r="V296">
        <v>80.400000000000006</v>
      </c>
      <c r="W296">
        <v>85.2</v>
      </c>
      <c r="X296">
        <v>86.9</v>
      </c>
      <c r="Y296">
        <v>6.5</v>
      </c>
      <c r="Z296">
        <v>1.7</v>
      </c>
      <c r="AA296">
        <v>275</v>
      </c>
      <c r="AB296">
        <v>400</v>
      </c>
      <c r="AC296">
        <v>19000</v>
      </c>
      <c r="AD296">
        <v>23700</v>
      </c>
      <c r="AE296">
        <v>30300</v>
      </c>
      <c r="AF296">
        <v>105500</v>
      </c>
      <c r="AG296" t="s">
        <v>479</v>
      </c>
      <c r="AH296" t="s">
        <v>479</v>
      </c>
      <c r="AI296" t="s">
        <v>479</v>
      </c>
      <c r="AJ296" t="s">
        <v>479</v>
      </c>
      <c r="AK296" t="s">
        <v>479</v>
      </c>
      <c r="AL296" t="s">
        <v>481</v>
      </c>
      <c r="AM296" t="s">
        <v>481</v>
      </c>
    </row>
    <row r="297" spans="1:39" x14ac:dyDescent="0.25">
      <c r="A297" t="s">
        <v>472</v>
      </c>
      <c r="B297" t="s">
        <v>473</v>
      </c>
      <c r="C297">
        <v>5</v>
      </c>
      <c r="D297" t="s">
        <v>405</v>
      </c>
      <c r="E297" t="s">
        <v>405</v>
      </c>
      <c r="F297">
        <v>10007143</v>
      </c>
      <c r="G297" t="s">
        <v>48</v>
      </c>
      <c r="H297" t="s">
        <v>482</v>
      </c>
      <c r="I297" t="s">
        <v>476</v>
      </c>
      <c r="J297" t="s">
        <v>385</v>
      </c>
      <c r="K297" t="s">
        <v>513</v>
      </c>
      <c r="L297" t="s">
        <v>49</v>
      </c>
      <c r="M297" t="s">
        <v>405</v>
      </c>
      <c r="N297" t="s">
        <v>405</v>
      </c>
      <c r="O297" t="s">
        <v>485</v>
      </c>
      <c r="P297" t="s">
        <v>47</v>
      </c>
      <c r="Q297">
        <v>100</v>
      </c>
      <c r="R297">
        <v>95</v>
      </c>
      <c r="S297">
        <v>95</v>
      </c>
      <c r="T297">
        <v>2.8</v>
      </c>
      <c r="U297">
        <v>4.9000000000000004</v>
      </c>
      <c r="V297">
        <v>72.8</v>
      </c>
      <c r="W297">
        <v>86.6</v>
      </c>
      <c r="X297">
        <v>92.2</v>
      </c>
      <c r="Y297">
        <v>19.399999999999999</v>
      </c>
      <c r="Z297">
        <v>5.7</v>
      </c>
      <c r="AA297">
        <v>65</v>
      </c>
      <c r="AB297">
        <v>1100</v>
      </c>
      <c r="AC297">
        <v>31400</v>
      </c>
      <c r="AD297">
        <v>42000</v>
      </c>
      <c r="AE297">
        <v>65700</v>
      </c>
      <c r="AF297">
        <v>246400</v>
      </c>
      <c r="AG297" t="s">
        <v>479</v>
      </c>
      <c r="AH297" t="s">
        <v>479</v>
      </c>
      <c r="AI297" t="s">
        <v>479</v>
      </c>
      <c r="AJ297" t="s">
        <v>479</v>
      </c>
      <c r="AK297" t="s">
        <v>479</v>
      </c>
      <c r="AL297" t="s">
        <v>481</v>
      </c>
      <c r="AM297" t="s">
        <v>481</v>
      </c>
    </row>
    <row r="298" spans="1:39" x14ac:dyDescent="0.25">
      <c r="A298" t="s">
        <v>472</v>
      </c>
      <c r="B298" t="s">
        <v>473</v>
      </c>
      <c r="C298">
        <v>5</v>
      </c>
      <c r="D298" t="s">
        <v>405</v>
      </c>
      <c r="E298" t="s">
        <v>405</v>
      </c>
      <c r="F298">
        <v>10007163</v>
      </c>
      <c r="G298" t="s">
        <v>57</v>
      </c>
      <c r="H298" t="s">
        <v>482</v>
      </c>
      <c r="I298" t="s">
        <v>476</v>
      </c>
      <c r="J298" t="s">
        <v>385</v>
      </c>
      <c r="K298" t="s">
        <v>521</v>
      </c>
      <c r="L298" t="s">
        <v>58</v>
      </c>
      <c r="M298" t="s">
        <v>405</v>
      </c>
      <c r="N298" t="s">
        <v>405</v>
      </c>
      <c r="O298" t="s">
        <v>478</v>
      </c>
      <c r="P298" t="s">
        <v>3</v>
      </c>
      <c r="Q298">
        <v>80</v>
      </c>
      <c r="R298">
        <v>75</v>
      </c>
      <c r="S298">
        <v>75</v>
      </c>
      <c r="T298">
        <v>3.2</v>
      </c>
      <c r="U298">
        <v>5.8</v>
      </c>
      <c r="V298">
        <v>83.1</v>
      </c>
      <c r="W298">
        <v>89.6</v>
      </c>
      <c r="X298">
        <v>90.9</v>
      </c>
      <c r="Y298">
        <v>7.8</v>
      </c>
      <c r="Z298">
        <v>1.3</v>
      </c>
      <c r="AA298">
        <v>65</v>
      </c>
      <c r="AB298">
        <v>5200</v>
      </c>
      <c r="AC298">
        <v>55100</v>
      </c>
      <c r="AD298">
        <v>73400</v>
      </c>
      <c r="AE298">
        <v>87900</v>
      </c>
      <c r="AF298">
        <v>478500</v>
      </c>
      <c r="AG298" t="s">
        <v>479</v>
      </c>
      <c r="AH298" t="s">
        <v>479</v>
      </c>
      <c r="AI298" t="s">
        <v>479</v>
      </c>
      <c r="AJ298" t="s">
        <v>479</v>
      </c>
      <c r="AK298" t="s">
        <v>479</v>
      </c>
      <c r="AL298" t="s">
        <v>481</v>
      </c>
      <c r="AM298" t="s">
        <v>481</v>
      </c>
    </row>
    <row r="299" spans="1:39" x14ac:dyDescent="0.25">
      <c r="A299" t="s">
        <v>472</v>
      </c>
      <c r="B299" t="s">
        <v>473</v>
      </c>
      <c r="C299">
        <v>5</v>
      </c>
      <c r="D299" t="s">
        <v>405</v>
      </c>
      <c r="E299" t="s">
        <v>405</v>
      </c>
      <c r="F299">
        <v>10007768</v>
      </c>
      <c r="G299" t="s">
        <v>70</v>
      </c>
      <c r="H299" t="s">
        <v>482</v>
      </c>
      <c r="I299" t="s">
        <v>476</v>
      </c>
      <c r="J299" t="s">
        <v>385</v>
      </c>
      <c r="K299" t="s">
        <v>477</v>
      </c>
      <c r="L299" t="s">
        <v>65</v>
      </c>
      <c r="M299" t="s">
        <v>405</v>
      </c>
      <c r="N299" t="s">
        <v>405</v>
      </c>
      <c r="O299" t="s">
        <v>478</v>
      </c>
      <c r="P299" t="s">
        <v>3</v>
      </c>
      <c r="Q299">
        <v>90</v>
      </c>
      <c r="R299">
        <v>85</v>
      </c>
      <c r="S299">
        <v>85</v>
      </c>
      <c r="T299">
        <v>10.199999999999999</v>
      </c>
      <c r="U299">
        <v>8.1999999999999993</v>
      </c>
      <c r="V299">
        <v>76.5</v>
      </c>
      <c r="W299">
        <v>81.599999999999994</v>
      </c>
      <c r="X299">
        <v>81.599999999999994</v>
      </c>
      <c r="Y299">
        <v>5</v>
      </c>
      <c r="Z299" t="s">
        <v>487</v>
      </c>
      <c r="AA299">
        <v>65</v>
      </c>
      <c r="AB299">
        <v>13800</v>
      </c>
      <c r="AC299">
        <v>38300</v>
      </c>
      <c r="AD299">
        <v>52200</v>
      </c>
      <c r="AE299">
        <v>73400</v>
      </c>
      <c r="AF299">
        <v>120100</v>
      </c>
      <c r="AG299" t="s">
        <v>479</v>
      </c>
      <c r="AH299" t="s">
        <v>479</v>
      </c>
      <c r="AI299" t="s">
        <v>479</v>
      </c>
      <c r="AJ299" t="s">
        <v>479</v>
      </c>
      <c r="AK299" t="s">
        <v>479</v>
      </c>
      <c r="AL299" t="s">
        <v>481</v>
      </c>
      <c r="AM299" t="s">
        <v>481</v>
      </c>
    </row>
    <row r="300" spans="1:39" x14ac:dyDescent="0.25">
      <c r="A300" t="s">
        <v>472</v>
      </c>
      <c r="B300" t="s">
        <v>473</v>
      </c>
      <c r="C300">
        <v>5</v>
      </c>
      <c r="D300" t="s">
        <v>405</v>
      </c>
      <c r="E300" t="s">
        <v>405</v>
      </c>
      <c r="F300">
        <v>10007774</v>
      </c>
      <c r="G300" t="s">
        <v>42</v>
      </c>
      <c r="H300" t="s">
        <v>482</v>
      </c>
      <c r="I300" t="s">
        <v>476</v>
      </c>
      <c r="J300" t="s">
        <v>385</v>
      </c>
      <c r="K300" t="s">
        <v>499</v>
      </c>
      <c r="L300" t="s">
        <v>43</v>
      </c>
      <c r="M300" t="s">
        <v>405</v>
      </c>
      <c r="N300" t="s">
        <v>405</v>
      </c>
      <c r="O300" t="s">
        <v>478</v>
      </c>
      <c r="P300" t="s">
        <v>3</v>
      </c>
      <c r="Q300">
        <v>20</v>
      </c>
      <c r="R300">
        <v>20</v>
      </c>
      <c r="S300">
        <v>20</v>
      </c>
      <c r="T300">
        <v>11.4</v>
      </c>
      <c r="U300">
        <v>5.7</v>
      </c>
      <c r="V300">
        <v>80</v>
      </c>
      <c r="W300">
        <v>80</v>
      </c>
      <c r="X300">
        <v>82.9</v>
      </c>
      <c r="Y300">
        <v>2.9</v>
      </c>
      <c r="Z300">
        <v>2.9</v>
      </c>
      <c r="AA300">
        <v>15</v>
      </c>
      <c r="AB300">
        <v>35000</v>
      </c>
      <c r="AC300">
        <v>42700</v>
      </c>
      <c r="AD300">
        <v>71200</v>
      </c>
      <c r="AE300">
        <v>135800</v>
      </c>
      <c r="AF300">
        <v>295600</v>
      </c>
      <c r="AG300" t="s">
        <v>479</v>
      </c>
      <c r="AH300" t="s">
        <v>479</v>
      </c>
      <c r="AI300" t="s">
        <v>479</v>
      </c>
      <c r="AJ300" t="s">
        <v>479</v>
      </c>
      <c r="AK300" t="s">
        <v>479</v>
      </c>
      <c r="AL300" t="s">
        <v>481</v>
      </c>
      <c r="AM300" t="s">
        <v>481</v>
      </c>
    </row>
    <row r="301" spans="1:39" x14ac:dyDescent="0.25">
      <c r="A301" t="s">
        <v>472</v>
      </c>
      <c r="B301" t="s">
        <v>473</v>
      </c>
      <c r="C301">
        <v>5</v>
      </c>
      <c r="D301" t="s">
        <v>405</v>
      </c>
      <c r="E301" t="s">
        <v>405</v>
      </c>
      <c r="F301">
        <v>10007783</v>
      </c>
      <c r="G301" t="s">
        <v>66</v>
      </c>
      <c r="H301" t="s">
        <v>482</v>
      </c>
      <c r="I301" t="s">
        <v>529</v>
      </c>
      <c r="J301" t="s">
        <v>53</v>
      </c>
      <c r="K301" t="s">
        <v>530</v>
      </c>
      <c r="L301" t="s">
        <v>405</v>
      </c>
      <c r="M301" t="s">
        <v>405</v>
      </c>
      <c r="N301" t="s">
        <v>405</v>
      </c>
      <c r="O301" t="s">
        <v>478</v>
      </c>
      <c r="P301" t="s">
        <v>3</v>
      </c>
      <c r="Q301">
        <v>10</v>
      </c>
      <c r="R301">
        <v>10</v>
      </c>
      <c r="S301">
        <v>10</v>
      </c>
      <c r="T301">
        <v>26.1</v>
      </c>
      <c r="U301">
        <v>17.399999999999999</v>
      </c>
      <c r="V301">
        <v>56.5</v>
      </c>
      <c r="W301">
        <v>56.5</v>
      </c>
      <c r="X301">
        <v>56.5</v>
      </c>
      <c r="Y301" t="s">
        <v>487</v>
      </c>
      <c r="Z301" t="s">
        <v>487</v>
      </c>
      <c r="AA301">
        <v>5</v>
      </c>
      <c r="AB301" t="s">
        <v>479</v>
      </c>
      <c r="AC301" t="s">
        <v>479</v>
      </c>
      <c r="AD301" t="s">
        <v>479</v>
      </c>
      <c r="AE301" t="s">
        <v>479</v>
      </c>
      <c r="AF301" t="s">
        <v>479</v>
      </c>
      <c r="AG301" t="s">
        <v>479</v>
      </c>
      <c r="AH301" t="s">
        <v>479</v>
      </c>
      <c r="AI301" t="s">
        <v>479</v>
      </c>
      <c r="AJ301" t="s">
        <v>479</v>
      </c>
      <c r="AK301" t="s">
        <v>479</v>
      </c>
      <c r="AL301" t="s">
        <v>481</v>
      </c>
      <c r="AM301" t="s">
        <v>481</v>
      </c>
    </row>
    <row r="302" spans="1:39" x14ac:dyDescent="0.25">
      <c r="A302" t="s">
        <v>472</v>
      </c>
      <c r="B302" t="s">
        <v>473</v>
      </c>
      <c r="C302">
        <v>5</v>
      </c>
      <c r="D302" t="s">
        <v>405</v>
      </c>
      <c r="E302" t="s">
        <v>405</v>
      </c>
      <c r="F302">
        <v>10007784</v>
      </c>
      <c r="G302" t="s">
        <v>40</v>
      </c>
      <c r="H302" t="s">
        <v>482</v>
      </c>
      <c r="I302" t="s">
        <v>476</v>
      </c>
      <c r="J302" t="s">
        <v>385</v>
      </c>
      <c r="K302" t="s">
        <v>495</v>
      </c>
      <c r="L302" t="s">
        <v>41</v>
      </c>
      <c r="M302" t="s">
        <v>405</v>
      </c>
      <c r="N302" t="s">
        <v>405</v>
      </c>
      <c r="O302" t="s">
        <v>478</v>
      </c>
      <c r="P302" t="s">
        <v>3</v>
      </c>
      <c r="Q302">
        <v>65</v>
      </c>
      <c r="R302">
        <v>60</v>
      </c>
      <c r="S302">
        <v>60</v>
      </c>
      <c r="T302">
        <v>13.3</v>
      </c>
      <c r="U302">
        <v>6.7</v>
      </c>
      <c r="V302">
        <v>76.2</v>
      </c>
      <c r="W302">
        <v>79.2</v>
      </c>
      <c r="X302">
        <v>80.099999999999994</v>
      </c>
      <c r="Y302">
        <v>3.9</v>
      </c>
      <c r="Z302">
        <v>0.8</v>
      </c>
      <c r="AA302">
        <v>45</v>
      </c>
      <c r="AB302">
        <v>8500</v>
      </c>
      <c r="AC302">
        <v>46400</v>
      </c>
      <c r="AD302">
        <v>66100</v>
      </c>
      <c r="AE302">
        <v>96400</v>
      </c>
      <c r="AF302">
        <v>429600</v>
      </c>
      <c r="AG302" t="s">
        <v>479</v>
      </c>
      <c r="AH302" t="s">
        <v>479</v>
      </c>
      <c r="AI302" t="s">
        <v>479</v>
      </c>
      <c r="AJ302" t="s">
        <v>479</v>
      </c>
      <c r="AK302" t="s">
        <v>479</v>
      </c>
      <c r="AL302" t="s">
        <v>481</v>
      </c>
      <c r="AM302" t="s">
        <v>481</v>
      </c>
    </row>
    <row r="303" spans="1:39" x14ac:dyDescent="0.25">
      <c r="A303" t="s">
        <v>472</v>
      </c>
      <c r="B303" t="s">
        <v>473</v>
      </c>
      <c r="C303">
        <v>5</v>
      </c>
      <c r="D303" t="s">
        <v>405</v>
      </c>
      <c r="E303" t="s">
        <v>405</v>
      </c>
      <c r="F303">
        <v>10007144</v>
      </c>
      <c r="G303" t="s">
        <v>71</v>
      </c>
      <c r="H303" t="s">
        <v>482</v>
      </c>
      <c r="I303" t="s">
        <v>476</v>
      </c>
      <c r="J303" t="s">
        <v>385</v>
      </c>
      <c r="K303" t="s">
        <v>495</v>
      </c>
      <c r="L303" t="s">
        <v>41</v>
      </c>
      <c r="M303" t="s">
        <v>405</v>
      </c>
      <c r="N303" t="s">
        <v>405</v>
      </c>
      <c r="O303" t="s">
        <v>485</v>
      </c>
      <c r="P303" t="s">
        <v>47</v>
      </c>
      <c r="Q303">
        <v>15</v>
      </c>
      <c r="R303">
        <v>15</v>
      </c>
      <c r="S303">
        <v>15</v>
      </c>
      <c r="T303">
        <v>23.2</v>
      </c>
      <c r="U303">
        <v>7.3</v>
      </c>
      <c r="V303">
        <v>51.2</v>
      </c>
      <c r="W303">
        <v>69.5</v>
      </c>
      <c r="X303">
        <v>69.5</v>
      </c>
      <c r="Y303">
        <v>18.3</v>
      </c>
      <c r="Z303" t="s">
        <v>487</v>
      </c>
      <c r="AA303">
        <v>5</v>
      </c>
      <c r="AB303" t="s">
        <v>479</v>
      </c>
      <c r="AC303" t="s">
        <v>479</v>
      </c>
      <c r="AD303" t="s">
        <v>479</v>
      </c>
      <c r="AE303" t="s">
        <v>479</v>
      </c>
      <c r="AF303" t="s">
        <v>479</v>
      </c>
      <c r="AG303" t="s">
        <v>479</v>
      </c>
      <c r="AH303" t="s">
        <v>479</v>
      </c>
      <c r="AI303" t="s">
        <v>479</v>
      </c>
      <c r="AJ303" t="s">
        <v>479</v>
      </c>
      <c r="AK303" t="s">
        <v>479</v>
      </c>
      <c r="AL303" t="s">
        <v>481</v>
      </c>
      <c r="AM303" t="s">
        <v>481</v>
      </c>
    </row>
    <row r="304" spans="1:39" x14ac:dyDescent="0.25">
      <c r="A304" t="s">
        <v>472</v>
      </c>
      <c r="B304" t="s">
        <v>473</v>
      </c>
      <c r="C304">
        <v>5</v>
      </c>
      <c r="D304" t="s">
        <v>405</v>
      </c>
      <c r="E304" t="s">
        <v>405</v>
      </c>
      <c r="F304">
        <v>10007144</v>
      </c>
      <c r="G304" t="s">
        <v>71</v>
      </c>
      <c r="H304" t="s">
        <v>482</v>
      </c>
      <c r="I304" t="s">
        <v>476</v>
      </c>
      <c r="J304" t="s">
        <v>385</v>
      </c>
      <c r="K304" t="s">
        <v>495</v>
      </c>
      <c r="L304" t="s">
        <v>41</v>
      </c>
      <c r="M304" t="s">
        <v>405</v>
      </c>
      <c r="N304" t="s">
        <v>405</v>
      </c>
      <c r="O304" t="s">
        <v>486</v>
      </c>
      <c r="P304" t="s">
        <v>44</v>
      </c>
      <c r="Q304">
        <v>180</v>
      </c>
      <c r="R304">
        <v>180</v>
      </c>
      <c r="S304">
        <v>180</v>
      </c>
      <c r="T304">
        <v>6.9</v>
      </c>
      <c r="U304">
        <v>14</v>
      </c>
      <c r="V304">
        <v>64</v>
      </c>
      <c r="W304">
        <v>75.8</v>
      </c>
      <c r="X304">
        <v>79.2</v>
      </c>
      <c r="Y304">
        <v>15.2</v>
      </c>
      <c r="Z304">
        <v>3.4</v>
      </c>
      <c r="AA304">
        <v>110</v>
      </c>
      <c r="AB304">
        <v>400</v>
      </c>
      <c r="AC304">
        <v>19000</v>
      </c>
      <c r="AD304">
        <v>26600</v>
      </c>
      <c r="AE304">
        <v>32500</v>
      </c>
      <c r="AF304">
        <v>65300</v>
      </c>
      <c r="AG304" t="s">
        <v>479</v>
      </c>
      <c r="AH304" t="s">
        <v>479</v>
      </c>
      <c r="AI304" t="s">
        <v>479</v>
      </c>
      <c r="AJ304" t="s">
        <v>479</v>
      </c>
      <c r="AK304" t="s">
        <v>479</v>
      </c>
      <c r="AL304" t="s">
        <v>481</v>
      </c>
      <c r="AM304" t="s">
        <v>481</v>
      </c>
    </row>
    <row r="305" spans="1:39" x14ac:dyDescent="0.25">
      <c r="A305" t="s">
        <v>472</v>
      </c>
      <c r="B305" t="s">
        <v>473</v>
      </c>
      <c r="C305">
        <v>5</v>
      </c>
      <c r="D305" t="s">
        <v>405</v>
      </c>
      <c r="E305" t="s">
        <v>405</v>
      </c>
      <c r="F305">
        <v>10007144</v>
      </c>
      <c r="G305" t="s">
        <v>71</v>
      </c>
      <c r="H305" t="s">
        <v>482</v>
      </c>
      <c r="I305" t="s">
        <v>476</v>
      </c>
      <c r="J305" t="s">
        <v>385</v>
      </c>
      <c r="K305" t="s">
        <v>495</v>
      </c>
      <c r="L305" t="s">
        <v>41</v>
      </c>
      <c r="M305" t="s">
        <v>405</v>
      </c>
      <c r="N305" t="s">
        <v>405</v>
      </c>
      <c r="O305" t="s">
        <v>478</v>
      </c>
      <c r="P305" t="s">
        <v>3</v>
      </c>
      <c r="Q305">
        <v>85</v>
      </c>
      <c r="R305">
        <v>85</v>
      </c>
      <c r="S305">
        <v>85</v>
      </c>
      <c r="T305">
        <v>7.1</v>
      </c>
      <c r="U305">
        <v>13.1</v>
      </c>
      <c r="V305">
        <v>77.400000000000006</v>
      </c>
      <c r="W305">
        <v>78.599999999999994</v>
      </c>
      <c r="X305">
        <v>79.8</v>
      </c>
      <c r="Y305">
        <v>2.4</v>
      </c>
      <c r="Z305">
        <v>1.2</v>
      </c>
      <c r="AA305">
        <v>60</v>
      </c>
      <c r="AB305">
        <v>5100</v>
      </c>
      <c r="AC305">
        <v>22500</v>
      </c>
      <c r="AD305">
        <v>30500</v>
      </c>
      <c r="AE305">
        <v>43900</v>
      </c>
      <c r="AF305">
        <v>88000</v>
      </c>
      <c r="AG305" t="s">
        <v>479</v>
      </c>
      <c r="AH305" t="s">
        <v>479</v>
      </c>
      <c r="AI305" t="s">
        <v>479</v>
      </c>
      <c r="AJ305" t="s">
        <v>479</v>
      </c>
      <c r="AK305" t="s">
        <v>479</v>
      </c>
      <c r="AL305" t="s">
        <v>481</v>
      </c>
      <c r="AM305" t="s">
        <v>481</v>
      </c>
    </row>
    <row r="306" spans="1:39" x14ac:dyDescent="0.25">
      <c r="A306" t="s">
        <v>472</v>
      </c>
      <c r="B306" t="s">
        <v>473</v>
      </c>
      <c r="C306">
        <v>5</v>
      </c>
      <c r="D306" t="s">
        <v>405</v>
      </c>
      <c r="E306" t="s">
        <v>405</v>
      </c>
      <c r="F306">
        <v>10007144</v>
      </c>
      <c r="G306" t="s">
        <v>71</v>
      </c>
      <c r="H306" t="s">
        <v>482</v>
      </c>
      <c r="I306" t="s">
        <v>476</v>
      </c>
      <c r="J306" t="s">
        <v>385</v>
      </c>
      <c r="K306" t="s">
        <v>495</v>
      </c>
      <c r="L306" t="s">
        <v>41</v>
      </c>
      <c r="M306" t="s">
        <v>405</v>
      </c>
      <c r="N306" t="s">
        <v>405</v>
      </c>
      <c r="O306" t="s">
        <v>488</v>
      </c>
      <c r="P306" t="s">
        <v>34</v>
      </c>
      <c r="Q306">
        <v>135</v>
      </c>
      <c r="R306">
        <v>135</v>
      </c>
      <c r="S306">
        <v>130</v>
      </c>
      <c r="T306">
        <v>3.8</v>
      </c>
      <c r="U306">
        <v>16.3</v>
      </c>
      <c r="V306">
        <v>65.400000000000006</v>
      </c>
      <c r="W306">
        <v>75.599999999999994</v>
      </c>
      <c r="X306">
        <v>79.900000000000006</v>
      </c>
      <c r="Y306">
        <v>14.5</v>
      </c>
      <c r="Z306">
        <v>4.2</v>
      </c>
      <c r="AA306">
        <v>80</v>
      </c>
      <c r="AB306">
        <v>400</v>
      </c>
      <c r="AC306">
        <v>17200</v>
      </c>
      <c r="AD306">
        <v>28100</v>
      </c>
      <c r="AE306">
        <v>36100</v>
      </c>
      <c r="AF306">
        <v>55100</v>
      </c>
      <c r="AG306" t="s">
        <v>479</v>
      </c>
      <c r="AH306" t="s">
        <v>479</v>
      </c>
      <c r="AI306" t="s">
        <v>479</v>
      </c>
      <c r="AJ306" t="s">
        <v>479</v>
      </c>
      <c r="AK306" t="s">
        <v>479</v>
      </c>
      <c r="AL306" t="s">
        <v>481</v>
      </c>
      <c r="AM306" t="s">
        <v>481</v>
      </c>
    </row>
    <row r="307" spans="1:39" x14ac:dyDescent="0.25">
      <c r="A307" t="s">
        <v>472</v>
      </c>
      <c r="B307" t="s">
        <v>473</v>
      </c>
      <c r="C307">
        <v>5</v>
      </c>
      <c r="D307" t="s">
        <v>405</v>
      </c>
      <c r="E307" t="s">
        <v>405</v>
      </c>
      <c r="F307">
        <v>10007144</v>
      </c>
      <c r="G307" t="s">
        <v>71</v>
      </c>
      <c r="H307" t="s">
        <v>482</v>
      </c>
      <c r="I307" t="s">
        <v>476</v>
      </c>
      <c r="J307" t="s">
        <v>385</v>
      </c>
      <c r="K307" t="s">
        <v>495</v>
      </c>
      <c r="L307" t="s">
        <v>41</v>
      </c>
      <c r="M307" t="s">
        <v>405</v>
      </c>
      <c r="N307" t="s">
        <v>405</v>
      </c>
      <c r="O307" t="s">
        <v>489</v>
      </c>
      <c r="P307" t="s">
        <v>50</v>
      </c>
      <c r="Q307">
        <v>170</v>
      </c>
      <c r="R307">
        <v>165</v>
      </c>
      <c r="S307">
        <v>165</v>
      </c>
      <c r="T307">
        <v>7.9</v>
      </c>
      <c r="U307">
        <v>18.8</v>
      </c>
      <c r="V307">
        <v>70.3</v>
      </c>
      <c r="W307">
        <v>70.900000000000006</v>
      </c>
      <c r="X307">
        <v>73.3</v>
      </c>
      <c r="Y307">
        <v>3</v>
      </c>
      <c r="Z307">
        <v>2.4</v>
      </c>
      <c r="AA307">
        <v>110</v>
      </c>
      <c r="AB307">
        <v>1100</v>
      </c>
      <c r="AC307">
        <v>15000</v>
      </c>
      <c r="AD307">
        <v>23400</v>
      </c>
      <c r="AE307">
        <v>28800</v>
      </c>
      <c r="AF307">
        <v>77000</v>
      </c>
      <c r="AG307" t="s">
        <v>479</v>
      </c>
      <c r="AH307" t="s">
        <v>479</v>
      </c>
      <c r="AI307" t="s">
        <v>479</v>
      </c>
      <c r="AJ307" t="s">
        <v>479</v>
      </c>
      <c r="AK307" t="s">
        <v>479</v>
      </c>
      <c r="AL307" t="s">
        <v>481</v>
      </c>
      <c r="AM307" t="s">
        <v>481</v>
      </c>
    </row>
    <row r="308" spans="1:39" x14ac:dyDescent="0.25">
      <c r="A308" t="s">
        <v>472</v>
      </c>
      <c r="B308" t="s">
        <v>473</v>
      </c>
      <c r="C308">
        <v>5</v>
      </c>
      <c r="D308" t="s">
        <v>405</v>
      </c>
      <c r="E308" t="s">
        <v>405</v>
      </c>
      <c r="F308">
        <v>10007145</v>
      </c>
      <c r="G308" t="s">
        <v>60</v>
      </c>
      <c r="H308" t="s">
        <v>482</v>
      </c>
      <c r="I308" t="s">
        <v>476</v>
      </c>
      <c r="J308" t="s">
        <v>385</v>
      </c>
      <c r="K308" t="s">
        <v>491</v>
      </c>
      <c r="L308" t="s">
        <v>61</v>
      </c>
      <c r="M308" t="s">
        <v>405</v>
      </c>
      <c r="N308" t="s">
        <v>405</v>
      </c>
      <c r="O308" t="s">
        <v>485</v>
      </c>
      <c r="P308" t="s">
        <v>47</v>
      </c>
      <c r="Q308">
        <v>25</v>
      </c>
      <c r="R308">
        <v>25</v>
      </c>
      <c r="S308">
        <v>25</v>
      </c>
      <c r="T308">
        <v>7.5</v>
      </c>
      <c r="U308" t="s">
        <v>487</v>
      </c>
      <c r="V308">
        <v>75.5</v>
      </c>
      <c r="W308">
        <v>90.6</v>
      </c>
      <c r="X308">
        <v>92.5</v>
      </c>
      <c r="Y308">
        <v>17</v>
      </c>
      <c r="Z308">
        <v>1.9</v>
      </c>
      <c r="AA308">
        <v>20</v>
      </c>
      <c r="AB308">
        <v>2900</v>
      </c>
      <c r="AC308">
        <v>23000</v>
      </c>
      <c r="AD308">
        <v>27200</v>
      </c>
      <c r="AE308">
        <v>32800</v>
      </c>
      <c r="AF308">
        <v>80600</v>
      </c>
      <c r="AG308" t="s">
        <v>479</v>
      </c>
      <c r="AH308" t="s">
        <v>479</v>
      </c>
      <c r="AI308" t="s">
        <v>479</v>
      </c>
      <c r="AJ308" t="s">
        <v>479</v>
      </c>
      <c r="AK308" t="s">
        <v>479</v>
      </c>
      <c r="AL308" t="s">
        <v>481</v>
      </c>
      <c r="AM308" t="s">
        <v>481</v>
      </c>
    </row>
    <row r="309" spans="1:39" x14ac:dyDescent="0.25">
      <c r="A309" t="s">
        <v>472</v>
      </c>
      <c r="B309" t="s">
        <v>473</v>
      </c>
      <c r="C309">
        <v>5</v>
      </c>
      <c r="D309" t="s">
        <v>405</v>
      </c>
      <c r="E309" t="s">
        <v>405</v>
      </c>
      <c r="F309">
        <v>10007145</v>
      </c>
      <c r="G309" t="s">
        <v>60</v>
      </c>
      <c r="H309" t="s">
        <v>482</v>
      </c>
      <c r="I309" t="s">
        <v>476</v>
      </c>
      <c r="J309" t="s">
        <v>385</v>
      </c>
      <c r="K309" t="s">
        <v>491</v>
      </c>
      <c r="L309" t="s">
        <v>61</v>
      </c>
      <c r="M309" t="s">
        <v>405</v>
      </c>
      <c r="N309" t="s">
        <v>405</v>
      </c>
      <c r="O309" t="s">
        <v>486</v>
      </c>
      <c r="P309" t="s">
        <v>44</v>
      </c>
      <c r="Q309">
        <v>50</v>
      </c>
      <c r="R309">
        <v>50</v>
      </c>
      <c r="S309">
        <v>50</v>
      </c>
      <c r="T309">
        <v>4.0999999999999996</v>
      </c>
      <c r="U309">
        <v>4.0999999999999996</v>
      </c>
      <c r="V309">
        <v>77.599999999999994</v>
      </c>
      <c r="W309">
        <v>85.7</v>
      </c>
      <c r="X309">
        <v>91.8</v>
      </c>
      <c r="Y309">
        <v>14.3</v>
      </c>
      <c r="Z309">
        <v>6.1</v>
      </c>
      <c r="AA309">
        <v>35</v>
      </c>
      <c r="AB309">
        <v>8800</v>
      </c>
      <c r="AC309">
        <v>21200</v>
      </c>
      <c r="AD309">
        <v>27400</v>
      </c>
      <c r="AE309">
        <v>29600</v>
      </c>
      <c r="AF309">
        <v>47800</v>
      </c>
      <c r="AG309" t="s">
        <v>479</v>
      </c>
      <c r="AH309" t="s">
        <v>479</v>
      </c>
      <c r="AI309" t="s">
        <v>479</v>
      </c>
      <c r="AJ309" t="s">
        <v>479</v>
      </c>
      <c r="AK309" t="s">
        <v>479</v>
      </c>
      <c r="AL309" t="s">
        <v>481</v>
      </c>
      <c r="AM309" t="s">
        <v>481</v>
      </c>
    </row>
    <row r="310" spans="1:39" x14ac:dyDescent="0.25">
      <c r="A310" t="s">
        <v>472</v>
      </c>
      <c r="B310" t="s">
        <v>473</v>
      </c>
      <c r="C310">
        <v>5</v>
      </c>
      <c r="D310" t="s">
        <v>405</v>
      </c>
      <c r="E310" t="s">
        <v>405</v>
      </c>
      <c r="F310">
        <v>10007145</v>
      </c>
      <c r="G310" t="s">
        <v>60</v>
      </c>
      <c r="H310" t="s">
        <v>482</v>
      </c>
      <c r="I310" t="s">
        <v>476</v>
      </c>
      <c r="J310" t="s">
        <v>385</v>
      </c>
      <c r="K310" t="s">
        <v>491</v>
      </c>
      <c r="L310" t="s">
        <v>61</v>
      </c>
      <c r="M310" t="s">
        <v>405</v>
      </c>
      <c r="N310" t="s">
        <v>405</v>
      </c>
      <c r="O310" t="s">
        <v>478</v>
      </c>
      <c r="P310" t="s">
        <v>3</v>
      </c>
      <c r="Q310">
        <v>100</v>
      </c>
      <c r="R310">
        <v>100</v>
      </c>
      <c r="S310">
        <v>100</v>
      </c>
      <c r="T310">
        <v>5</v>
      </c>
      <c r="U310">
        <v>6</v>
      </c>
      <c r="V310">
        <v>87</v>
      </c>
      <c r="W310">
        <v>88</v>
      </c>
      <c r="X310">
        <v>89</v>
      </c>
      <c r="Y310">
        <v>2</v>
      </c>
      <c r="Z310">
        <v>1</v>
      </c>
      <c r="AA310">
        <v>85</v>
      </c>
      <c r="AB310">
        <v>10600</v>
      </c>
      <c r="AC310">
        <v>25600</v>
      </c>
      <c r="AD310">
        <v>33000</v>
      </c>
      <c r="AE310">
        <v>41200</v>
      </c>
      <c r="AF310">
        <v>77700</v>
      </c>
      <c r="AG310" t="s">
        <v>479</v>
      </c>
      <c r="AH310" t="s">
        <v>479</v>
      </c>
      <c r="AI310" t="s">
        <v>479</v>
      </c>
      <c r="AJ310" t="s">
        <v>479</v>
      </c>
      <c r="AK310" t="s">
        <v>479</v>
      </c>
      <c r="AL310" t="s">
        <v>481</v>
      </c>
      <c r="AM310" t="s">
        <v>481</v>
      </c>
    </row>
    <row r="311" spans="1:39" x14ac:dyDescent="0.25">
      <c r="A311" t="s">
        <v>472</v>
      </c>
      <c r="B311" t="s">
        <v>473</v>
      </c>
      <c r="C311">
        <v>5</v>
      </c>
      <c r="D311" t="s">
        <v>405</v>
      </c>
      <c r="E311" t="s">
        <v>405</v>
      </c>
      <c r="F311">
        <v>10007145</v>
      </c>
      <c r="G311" t="s">
        <v>60</v>
      </c>
      <c r="H311" t="s">
        <v>482</v>
      </c>
      <c r="I311" t="s">
        <v>476</v>
      </c>
      <c r="J311" t="s">
        <v>385</v>
      </c>
      <c r="K311" t="s">
        <v>491</v>
      </c>
      <c r="L311" t="s">
        <v>61</v>
      </c>
      <c r="M311" t="s">
        <v>405</v>
      </c>
      <c r="N311" t="s">
        <v>405</v>
      </c>
      <c r="O311" t="s">
        <v>488</v>
      </c>
      <c r="P311" t="s">
        <v>34</v>
      </c>
      <c r="Q311">
        <v>30</v>
      </c>
      <c r="R311">
        <v>30</v>
      </c>
      <c r="S311">
        <v>30</v>
      </c>
      <c r="T311">
        <v>6.9</v>
      </c>
      <c r="U311" t="s">
        <v>487</v>
      </c>
      <c r="V311">
        <v>72.400000000000006</v>
      </c>
      <c r="W311">
        <v>93.1</v>
      </c>
      <c r="X311">
        <v>93.1</v>
      </c>
      <c r="Y311">
        <v>20.7</v>
      </c>
      <c r="Z311" t="s">
        <v>487</v>
      </c>
      <c r="AA311">
        <v>20</v>
      </c>
      <c r="AB311">
        <v>13100</v>
      </c>
      <c r="AC311">
        <v>24500</v>
      </c>
      <c r="AD311">
        <v>29000</v>
      </c>
      <c r="AE311">
        <v>38200</v>
      </c>
      <c r="AF311">
        <v>59900</v>
      </c>
      <c r="AG311" t="s">
        <v>479</v>
      </c>
      <c r="AH311" t="s">
        <v>479</v>
      </c>
      <c r="AI311" t="s">
        <v>479</v>
      </c>
      <c r="AJ311" t="s">
        <v>479</v>
      </c>
      <c r="AK311" t="s">
        <v>479</v>
      </c>
      <c r="AL311" t="s">
        <v>481</v>
      </c>
      <c r="AM311" t="s">
        <v>481</v>
      </c>
    </row>
    <row r="312" spans="1:39" x14ac:dyDescent="0.25">
      <c r="A312" t="s">
        <v>472</v>
      </c>
      <c r="B312" t="s">
        <v>473</v>
      </c>
      <c r="C312">
        <v>5</v>
      </c>
      <c r="D312" t="s">
        <v>405</v>
      </c>
      <c r="E312" t="s">
        <v>405</v>
      </c>
      <c r="F312">
        <v>10007145</v>
      </c>
      <c r="G312" t="s">
        <v>60</v>
      </c>
      <c r="H312" t="s">
        <v>482</v>
      </c>
      <c r="I312" t="s">
        <v>476</v>
      </c>
      <c r="J312" t="s">
        <v>385</v>
      </c>
      <c r="K312" t="s">
        <v>491</v>
      </c>
      <c r="L312" t="s">
        <v>61</v>
      </c>
      <c r="M312" t="s">
        <v>405</v>
      </c>
      <c r="N312" t="s">
        <v>405</v>
      </c>
      <c r="O312" t="s">
        <v>489</v>
      </c>
      <c r="P312" t="s">
        <v>50</v>
      </c>
      <c r="Q312">
        <v>230</v>
      </c>
      <c r="R312">
        <v>225</v>
      </c>
      <c r="S312">
        <v>225</v>
      </c>
      <c r="T312">
        <v>2.2000000000000002</v>
      </c>
      <c r="U312">
        <v>10.6</v>
      </c>
      <c r="V312">
        <v>83.6</v>
      </c>
      <c r="W312">
        <v>86.7</v>
      </c>
      <c r="X312">
        <v>87.2</v>
      </c>
      <c r="Y312">
        <v>3.5</v>
      </c>
      <c r="Z312">
        <v>0.4</v>
      </c>
      <c r="AA312">
        <v>180</v>
      </c>
      <c r="AB312">
        <v>1100</v>
      </c>
      <c r="AC312">
        <v>19200</v>
      </c>
      <c r="AD312">
        <v>24500</v>
      </c>
      <c r="AE312">
        <v>31800</v>
      </c>
      <c r="AF312">
        <v>108800</v>
      </c>
      <c r="AG312" t="s">
        <v>479</v>
      </c>
      <c r="AH312" t="s">
        <v>479</v>
      </c>
      <c r="AI312" t="s">
        <v>479</v>
      </c>
      <c r="AJ312" t="s">
        <v>479</v>
      </c>
      <c r="AK312" t="s">
        <v>479</v>
      </c>
      <c r="AL312" t="s">
        <v>481</v>
      </c>
      <c r="AM312" t="s">
        <v>481</v>
      </c>
    </row>
    <row r="313" spans="1:39" x14ac:dyDescent="0.25">
      <c r="A313" t="s">
        <v>472</v>
      </c>
      <c r="B313" t="s">
        <v>473</v>
      </c>
      <c r="C313">
        <v>5</v>
      </c>
      <c r="D313" t="s">
        <v>405</v>
      </c>
      <c r="E313" t="s">
        <v>405</v>
      </c>
      <c r="F313">
        <v>10007146</v>
      </c>
      <c r="G313" t="s">
        <v>112</v>
      </c>
      <c r="H313" t="s">
        <v>482</v>
      </c>
      <c r="I313" t="s">
        <v>476</v>
      </c>
      <c r="J313" t="s">
        <v>385</v>
      </c>
      <c r="K313" t="s">
        <v>495</v>
      </c>
      <c r="L313" t="s">
        <v>41</v>
      </c>
      <c r="M313" t="s">
        <v>405</v>
      </c>
      <c r="N313" t="s">
        <v>405</v>
      </c>
      <c r="O313" t="s">
        <v>485</v>
      </c>
      <c r="P313" t="s">
        <v>47</v>
      </c>
      <c r="Q313">
        <v>75</v>
      </c>
      <c r="R313">
        <v>75</v>
      </c>
      <c r="S313">
        <v>75</v>
      </c>
      <c r="T313">
        <v>9.5</v>
      </c>
      <c r="U313">
        <v>4.0999999999999996</v>
      </c>
      <c r="V313">
        <v>71.599999999999994</v>
      </c>
      <c r="W313">
        <v>81.099999999999994</v>
      </c>
      <c r="X313">
        <v>86.5</v>
      </c>
      <c r="Y313">
        <v>14.9</v>
      </c>
      <c r="Z313">
        <v>5.4</v>
      </c>
      <c r="AA313">
        <v>50</v>
      </c>
      <c r="AB313">
        <v>900</v>
      </c>
      <c r="AC313">
        <v>24300</v>
      </c>
      <c r="AD313">
        <v>31000</v>
      </c>
      <c r="AE313">
        <v>39600</v>
      </c>
      <c r="AF313">
        <v>62000</v>
      </c>
      <c r="AG313" t="s">
        <v>479</v>
      </c>
      <c r="AH313" t="s">
        <v>479</v>
      </c>
      <c r="AI313" t="s">
        <v>479</v>
      </c>
      <c r="AJ313" t="s">
        <v>479</v>
      </c>
      <c r="AK313" t="s">
        <v>479</v>
      </c>
      <c r="AL313" t="s">
        <v>481</v>
      </c>
      <c r="AM313" t="s">
        <v>481</v>
      </c>
    </row>
    <row r="314" spans="1:39" x14ac:dyDescent="0.25">
      <c r="A314" t="s">
        <v>472</v>
      </c>
      <c r="B314" t="s">
        <v>473</v>
      </c>
      <c r="C314">
        <v>5</v>
      </c>
      <c r="D314" t="s">
        <v>405</v>
      </c>
      <c r="E314" t="s">
        <v>405</v>
      </c>
      <c r="F314">
        <v>10007146</v>
      </c>
      <c r="G314" t="s">
        <v>112</v>
      </c>
      <c r="H314" t="s">
        <v>482</v>
      </c>
      <c r="I314" t="s">
        <v>476</v>
      </c>
      <c r="J314" t="s">
        <v>385</v>
      </c>
      <c r="K314" t="s">
        <v>495</v>
      </c>
      <c r="L314" t="s">
        <v>41</v>
      </c>
      <c r="M314" t="s">
        <v>405</v>
      </c>
      <c r="N314" t="s">
        <v>405</v>
      </c>
      <c r="O314" t="s">
        <v>486</v>
      </c>
      <c r="P314" t="s">
        <v>44</v>
      </c>
      <c r="Q314">
        <v>85</v>
      </c>
      <c r="R314">
        <v>80</v>
      </c>
      <c r="S314">
        <v>80</v>
      </c>
      <c r="T314">
        <v>10.7</v>
      </c>
      <c r="U314">
        <v>11.3</v>
      </c>
      <c r="V314">
        <v>63.8</v>
      </c>
      <c r="W314">
        <v>74.2</v>
      </c>
      <c r="X314">
        <v>77.900000000000006</v>
      </c>
      <c r="Y314">
        <v>14.1</v>
      </c>
      <c r="Z314">
        <v>3.7</v>
      </c>
      <c r="AA314">
        <v>50</v>
      </c>
      <c r="AB314">
        <v>8800</v>
      </c>
      <c r="AC314">
        <v>21200</v>
      </c>
      <c r="AD314">
        <v>30300</v>
      </c>
      <c r="AE314">
        <v>36900</v>
      </c>
      <c r="AF314">
        <v>50400</v>
      </c>
      <c r="AG314" t="s">
        <v>479</v>
      </c>
      <c r="AH314" t="s">
        <v>479</v>
      </c>
      <c r="AI314" t="s">
        <v>479</v>
      </c>
      <c r="AJ314" t="s">
        <v>479</v>
      </c>
      <c r="AK314" t="s">
        <v>479</v>
      </c>
      <c r="AL314" t="s">
        <v>481</v>
      </c>
      <c r="AM314" t="s">
        <v>481</v>
      </c>
    </row>
    <row r="315" spans="1:39" x14ac:dyDescent="0.25">
      <c r="A315" t="s">
        <v>472</v>
      </c>
      <c r="B315" t="s">
        <v>473</v>
      </c>
      <c r="C315">
        <v>5</v>
      </c>
      <c r="D315" t="s">
        <v>405</v>
      </c>
      <c r="E315" t="s">
        <v>405</v>
      </c>
      <c r="F315">
        <v>10007146</v>
      </c>
      <c r="G315" t="s">
        <v>112</v>
      </c>
      <c r="H315" t="s">
        <v>482</v>
      </c>
      <c r="I315" t="s">
        <v>476</v>
      </c>
      <c r="J315" t="s">
        <v>385</v>
      </c>
      <c r="K315" t="s">
        <v>495</v>
      </c>
      <c r="L315" t="s">
        <v>41</v>
      </c>
      <c r="M315" t="s">
        <v>405</v>
      </c>
      <c r="N315" t="s">
        <v>405</v>
      </c>
      <c r="O315" t="s">
        <v>478</v>
      </c>
      <c r="P315" t="s">
        <v>3</v>
      </c>
      <c r="Q315">
        <v>290</v>
      </c>
      <c r="R315">
        <v>285</v>
      </c>
      <c r="S315">
        <v>285</v>
      </c>
      <c r="T315">
        <v>3.9</v>
      </c>
      <c r="U315">
        <v>13.8</v>
      </c>
      <c r="V315">
        <v>80.2</v>
      </c>
      <c r="W315">
        <v>81.3</v>
      </c>
      <c r="X315">
        <v>82.3</v>
      </c>
      <c r="Y315">
        <v>2.1</v>
      </c>
      <c r="Z315">
        <v>1.1000000000000001</v>
      </c>
      <c r="AA315">
        <v>220</v>
      </c>
      <c r="AB315">
        <v>2900</v>
      </c>
      <c r="AC315">
        <v>26600</v>
      </c>
      <c r="AD315">
        <v>36500</v>
      </c>
      <c r="AE315">
        <v>50000</v>
      </c>
      <c r="AF315">
        <v>263900</v>
      </c>
      <c r="AG315" t="s">
        <v>479</v>
      </c>
      <c r="AH315" t="s">
        <v>479</v>
      </c>
      <c r="AI315" t="s">
        <v>479</v>
      </c>
      <c r="AJ315" t="s">
        <v>479</v>
      </c>
      <c r="AK315" t="s">
        <v>479</v>
      </c>
      <c r="AL315" t="s">
        <v>481</v>
      </c>
      <c r="AM315" t="s">
        <v>481</v>
      </c>
    </row>
    <row r="316" spans="1:39" x14ac:dyDescent="0.25">
      <c r="A316" t="s">
        <v>472</v>
      </c>
      <c r="B316" t="s">
        <v>473</v>
      </c>
      <c r="C316">
        <v>5</v>
      </c>
      <c r="D316" t="s">
        <v>405</v>
      </c>
      <c r="E316" t="s">
        <v>405</v>
      </c>
      <c r="F316">
        <v>10007146</v>
      </c>
      <c r="G316" t="s">
        <v>112</v>
      </c>
      <c r="H316" t="s">
        <v>482</v>
      </c>
      <c r="I316" t="s">
        <v>476</v>
      </c>
      <c r="J316" t="s">
        <v>385</v>
      </c>
      <c r="K316" t="s">
        <v>495</v>
      </c>
      <c r="L316" t="s">
        <v>41</v>
      </c>
      <c r="M316" t="s">
        <v>405</v>
      </c>
      <c r="N316" t="s">
        <v>405</v>
      </c>
      <c r="O316" t="s">
        <v>488</v>
      </c>
      <c r="P316" t="s">
        <v>34</v>
      </c>
      <c r="Q316">
        <v>90</v>
      </c>
      <c r="R316">
        <v>90</v>
      </c>
      <c r="S316">
        <v>90</v>
      </c>
      <c r="T316">
        <v>3.6</v>
      </c>
      <c r="U316">
        <v>5.5</v>
      </c>
      <c r="V316">
        <v>80.3</v>
      </c>
      <c r="W316">
        <v>89.9</v>
      </c>
      <c r="X316">
        <v>91</v>
      </c>
      <c r="Y316">
        <v>10.7</v>
      </c>
      <c r="Z316">
        <v>1.1000000000000001</v>
      </c>
      <c r="AA316">
        <v>70</v>
      </c>
      <c r="AB316">
        <v>2600</v>
      </c>
      <c r="AC316">
        <v>23400</v>
      </c>
      <c r="AD316">
        <v>31800</v>
      </c>
      <c r="AE316">
        <v>36900</v>
      </c>
      <c r="AF316">
        <v>72600</v>
      </c>
      <c r="AG316" t="s">
        <v>479</v>
      </c>
      <c r="AH316" t="s">
        <v>479</v>
      </c>
      <c r="AI316" t="s">
        <v>479</v>
      </c>
      <c r="AJ316" t="s">
        <v>479</v>
      </c>
      <c r="AK316" t="s">
        <v>479</v>
      </c>
      <c r="AL316" t="s">
        <v>481</v>
      </c>
      <c r="AM316" t="s">
        <v>481</v>
      </c>
    </row>
    <row r="317" spans="1:39" x14ac:dyDescent="0.25">
      <c r="A317" t="s">
        <v>472</v>
      </c>
      <c r="B317" t="s">
        <v>473</v>
      </c>
      <c r="C317">
        <v>5</v>
      </c>
      <c r="D317" t="s">
        <v>405</v>
      </c>
      <c r="E317" t="s">
        <v>405</v>
      </c>
      <c r="F317">
        <v>10007146</v>
      </c>
      <c r="G317" t="s">
        <v>112</v>
      </c>
      <c r="H317" t="s">
        <v>482</v>
      </c>
      <c r="I317" t="s">
        <v>476</v>
      </c>
      <c r="J317" t="s">
        <v>385</v>
      </c>
      <c r="K317" t="s">
        <v>495</v>
      </c>
      <c r="L317" t="s">
        <v>41</v>
      </c>
      <c r="M317" t="s">
        <v>405</v>
      </c>
      <c r="N317" t="s">
        <v>405</v>
      </c>
      <c r="O317" t="s">
        <v>489</v>
      </c>
      <c r="P317" t="s">
        <v>50</v>
      </c>
      <c r="Q317">
        <v>165</v>
      </c>
      <c r="R317">
        <v>160</v>
      </c>
      <c r="S317">
        <v>160</v>
      </c>
      <c r="T317">
        <v>3.8</v>
      </c>
      <c r="U317">
        <v>15</v>
      </c>
      <c r="V317">
        <v>76.900000000000006</v>
      </c>
      <c r="W317">
        <v>80.599999999999994</v>
      </c>
      <c r="X317">
        <v>81.2</v>
      </c>
      <c r="Y317">
        <v>4.4000000000000004</v>
      </c>
      <c r="Z317">
        <v>0.6</v>
      </c>
      <c r="AA317">
        <v>120</v>
      </c>
      <c r="AB317">
        <v>1100</v>
      </c>
      <c r="AC317">
        <v>21900</v>
      </c>
      <c r="AD317">
        <v>27700</v>
      </c>
      <c r="AE317">
        <v>36900</v>
      </c>
      <c r="AF317">
        <v>76300</v>
      </c>
      <c r="AG317" t="s">
        <v>479</v>
      </c>
      <c r="AH317" t="s">
        <v>479</v>
      </c>
      <c r="AI317" t="s">
        <v>479</v>
      </c>
      <c r="AJ317" t="s">
        <v>479</v>
      </c>
      <c r="AK317" t="s">
        <v>479</v>
      </c>
      <c r="AL317" t="s">
        <v>481</v>
      </c>
      <c r="AM317" t="s">
        <v>481</v>
      </c>
    </row>
    <row r="318" spans="1:39" x14ac:dyDescent="0.25">
      <c r="A318" t="s">
        <v>472</v>
      </c>
      <c r="B318" t="s">
        <v>473</v>
      </c>
      <c r="C318">
        <v>5</v>
      </c>
      <c r="D318" t="s">
        <v>405</v>
      </c>
      <c r="E318" t="s">
        <v>405</v>
      </c>
      <c r="F318">
        <v>10007147</v>
      </c>
      <c r="G318" t="s">
        <v>128</v>
      </c>
      <c r="H318" t="s">
        <v>482</v>
      </c>
      <c r="I318" t="s">
        <v>476</v>
      </c>
      <c r="J318" t="s">
        <v>385</v>
      </c>
      <c r="K318" t="s">
        <v>483</v>
      </c>
      <c r="L318" t="s">
        <v>484</v>
      </c>
      <c r="M318" t="s">
        <v>405</v>
      </c>
      <c r="N318" t="s">
        <v>405</v>
      </c>
      <c r="O318" t="s">
        <v>485</v>
      </c>
      <c r="P318" t="s">
        <v>47</v>
      </c>
      <c r="Q318">
        <v>50</v>
      </c>
      <c r="R318">
        <v>45</v>
      </c>
      <c r="S318">
        <v>45</v>
      </c>
      <c r="T318">
        <v>4.3</v>
      </c>
      <c r="U318">
        <v>6.5</v>
      </c>
      <c r="V318">
        <v>75.3</v>
      </c>
      <c r="W318">
        <v>87.1</v>
      </c>
      <c r="X318">
        <v>89.2</v>
      </c>
      <c r="Y318">
        <v>14</v>
      </c>
      <c r="Z318">
        <v>2.2000000000000002</v>
      </c>
      <c r="AA318">
        <v>35</v>
      </c>
      <c r="AB318">
        <v>400</v>
      </c>
      <c r="AC318">
        <v>23700</v>
      </c>
      <c r="AD318">
        <v>31000</v>
      </c>
      <c r="AE318">
        <v>38000</v>
      </c>
      <c r="AF318">
        <v>53700</v>
      </c>
      <c r="AG318" t="s">
        <v>479</v>
      </c>
      <c r="AH318" t="s">
        <v>479</v>
      </c>
      <c r="AI318" t="s">
        <v>479</v>
      </c>
      <c r="AJ318" t="s">
        <v>479</v>
      </c>
      <c r="AK318" t="s">
        <v>479</v>
      </c>
      <c r="AL318" t="s">
        <v>481</v>
      </c>
      <c r="AM318" t="s">
        <v>481</v>
      </c>
    </row>
    <row r="319" spans="1:39" x14ac:dyDescent="0.25">
      <c r="A319" t="s">
        <v>472</v>
      </c>
      <c r="B319" t="s">
        <v>473</v>
      </c>
      <c r="C319">
        <v>5</v>
      </c>
      <c r="D319" t="s">
        <v>405</v>
      </c>
      <c r="E319" t="s">
        <v>405</v>
      </c>
      <c r="F319">
        <v>10007147</v>
      </c>
      <c r="G319" t="s">
        <v>128</v>
      </c>
      <c r="H319" t="s">
        <v>482</v>
      </c>
      <c r="I319" t="s">
        <v>476</v>
      </c>
      <c r="J319" t="s">
        <v>385</v>
      </c>
      <c r="K319" t="s">
        <v>483</v>
      </c>
      <c r="L319" t="s">
        <v>484</v>
      </c>
      <c r="M319" t="s">
        <v>405</v>
      </c>
      <c r="N319" t="s">
        <v>405</v>
      </c>
      <c r="O319" t="s">
        <v>486</v>
      </c>
      <c r="P319" t="s">
        <v>44</v>
      </c>
      <c r="Q319">
        <v>150</v>
      </c>
      <c r="R319">
        <v>150</v>
      </c>
      <c r="S319">
        <v>150</v>
      </c>
      <c r="T319">
        <v>4.5999999999999996</v>
      </c>
      <c r="U319">
        <v>4.3</v>
      </c>
      <c r="V319">
        <v>71</v>
      </c>
      <c r="W319">
        <v>87.1</v>
      </c>
      <c r="X319">
        <v>91.1</v>
      </c>
      <c r="Y319">
        <v>20.100000000000001</v>
      </c>
      <c r="Z319">
        <v>4</v>
      </c>
      <c r="AA319">
        <v>105</v>
      </c>
      <c r="AB319">
        <v>1500</v>
      </c>
      <c r="AC319">
        <v>24800</v>
      </c>
      <c r="AD319">
        <v>28800</v>
      </c>
      <c r="AE319">
        <v>34700</v>
      </c>
      <c r="AF319">
        <v>81400</v>
      </c>
      <c r="AG319" t="s">
        <v>479</v>
      </c>
      <c r="AH319" t="s">
        <v>479</v>
      </c>
      <c r="AI319" t="s">
        <v>479</v>
      </c>
      <c r="AJ319" t="s">
        <v>479</v>
      </c>
      <c r="AK319" t="s">
        <v>479</v>
      </c>
      <c r="AL319" t="s">
        <v>481</v>
      </c>
      <c r="AM319" t="s">
        <v>481</v>
      </c>
    </row>
    <row r="320" spans="1:39" x14ac:dyDescent="0.25">
      <c r="A320" t="s">
        <v>472</v>
      </c>
      <c r="B320" t="s">
        <v>473</v>
      </c>
      <c r="C320">
        <v>5</v>
      </c>
      <c r="D320" t="s">
        <v>405</v>
      </c>
      <c r="E320" t="s">
        <v>405</v>
      </c>
      <c r="F320">
        <v>10007147</v>
      </c>
      <c r="G320" t="s">
        <v>128</v>
      </c>
      <c r="H320" t="s">
        <v>482</v>
      </c>
      <c r="I320" t="s">
        <v>476</v>
      </c>
      <c r="J320" t="s">
        <v>385</v>
      </c>
      <c r="K320" t="s">
        <v>483</v>
      </c>
      <c r="L320" t="s">
        <v>484</v>
      </c>
      <c r="M320" t="s">
        <v>405</v>
      </c>
      <c r="N320" t="s">
        <v>405</v>
      </c>
      <c r="O320" t="s">
        <v>478</v>
      </c>
      <c r="P320" t="s">
        <v>3</v>
      </c>
      <c r="Q320">
        <v>220</v>
      </c>
      <c r="R320">
        <v>220</v>
      </c>
      <c r="S320">
        <v>215</v>
      </c>
      <c r="T320">
        <v>9.5</v>
      </c>
      <c r="U320">
        <v>6</v>
      </c>
      <c r="V320">
        <v>80.8</v>
      </c>
      <c r="W320">
        <v>84</v>
      </c>
      <c r="X320">
        <v>84.5</v>
      </c>
      <c r="Y320">
        <v>3.7</v>
      </c>
      <c r="Z320">
        <v>0.5</v>
      </c>
      <c r="AA320">
        <v>170</v>
      </c>
      <c r="AB320">
        <v>8800</v>
      </c>
      <c r="AC320">
        <v>28100</v>
      </c>
      <c r="AD320">
        <v>37600</v>
      </c>
      <c r="AE320">
        <v>53300</v>
      </c>
      <c r="AF320">
        <v>143100</v>
      </c>
      <c r="AG320" t="s">
        <v>479</v>
      </c>
      <c r="AH320" t="s">
        <v>479</v>
      </c>
      <c r="AI320" t="s">
        <v>479</v>
      </c>
      <c r="AJ320" t="s">
        <v>479</v>
      </c>
      <c r="AK320" t="s">
        <v>479</v>
      </c>
      <c r="AL320" t="s">
        <v>481</v>
      </c>
      <c r="AM320" t="s">
        <v>481</v>
      </c>
    </row>
    <row r="321" spans="1:39" x14ac:dyDescent="0.25">
      <c r="A321" t="s">
        <v>472</v>
      </c>
      <c r="B321" t="s">
        <v>473</v>
      </c>
      <c r="C321">
        <v>5</v>
      </c>
      <c r="D321" t="s">
        <v>405</v>
      </c>
      <c r="E321" t="s">
        <v>405</v>
      </c>
      <c r="F321">
        <v>10007147</v>
      </c>
      <c r="G321" t="s">
        <v>128</v>
      </c>
      <c r="H321" t="s">
        <v>482</v>
      </c>
      <c r="I321" t="s">
        <v>476</v>
      </c>
      <c r="J321" t="s">
        <v>385</v>
      </c>
      <c r="K321" t="s">
        <v>483</v>
      </c>
      <c r="L321" t="s">
        <v>484</v>
      </c>
      <c r="M321" t="s">
        <v>405</v>
      </c>
      <c r="N321" t="s">
        <v>405</v>
      </c>
      <c r="O321" t="s">
        <v>488</v>
      </c>
      <c r="P321" t="s">
        <v>34</v>
      </c>
      <c r="Q321">
        <v>210</v>
      </c>
      <c r="R321">
        <v>210</v>
      </c>
      <c r="S321">
        <v>210</v>
      </c>
      <c r="T321">
        <v>2.8</v>
      </c>
      <c r="U321">
        <v>11.3</v>
      </c>
      <c r="V321">
        <v>73.8</v>
      </c>
      <c r="W321">
        <v>81.599999999999994</v>
      </c>
      <c r="X321">
        <v>85.8</v>
      </c>
      <c r="Y321">
        <v>12.1</v>
      </c>
      <c r="Z321">
        <v>4.3</v>
      </c>
      <c r="AA321">
        <v>150</v>
      </c>
      <c r="AB321">
        <v>400</v>
      </c>
      <c r="AC321">
        <v>22000</v>
      </c>
      <c r="AD321">
        <v>31800</v>
      </c>
      <c r="AE321">
        <v>41600</v>
      </c>
      <c r="AF321">
        <v>193400</v>
      </c>
      <c r="AG321" t="s">
        <v>479</v>
      </c>
      <c r="AH321" t="s">
        <v>479</v>
      </c>
      <c r="AI321" t="s">
        <v>479</v>
      </c>
      <c r="AJ321" t="s">
        <v>479</v>
      </c>
      <c r="AK321" t="s">
        <v>479</v>
      </c>
      <c r="AL321" t="s">
        <v>481</v>
      </c>
      <c r="AM321" t="s">
        <v>481</v>
      </c>
    </row>
    <row r="322" spans="1:39" x14ac:dyDescent="0.25">
      <c r="A322" t="s">
        <v>472</v>
      </c>
      <c r="B322" t="s">
        <v>473</v>
      </c>
      <c r="C322">
        <v>5</v>
      </c>
      <c r="D322" t="s">
        <v>405</v>
      </c>
      <c r="E322" t="s">
        <v>405</v>
      </c>
      <c r="F322">
        <v>10007147</v>
      </c>
      <c r="G322" t="s">
        <v>128</v>
      </c>
      <c r="H322" t="s">
        <v>482</v>
      </c>
      <c r="I322" t="s">
        <v>476</v>
      </c>
      <c r="J322" t="s">
        <v>385</v>
      </c>
      <c r="K322" t="s">
        <v>483</v>
      </c>
      <c r="L322" t="s">
        <v>484</v>
      </c>
      <c r="M322" t="s">
        <v>405</v>
      </c>
      <c r="N322" t="s">
        <v>405</v>
      </c>
      <c r="O322" t="s">
        <v>489</v>
      </c>
      <c r="P322" t="s">
        <v>50</v>
      </c>
      <c r="Q322">
        <v>460</v>
      </c>
      <c r="R322">
        <v>450</v>
      </c>
      <c r="S322">
        <v>445</v>
      </c>
      <c r="T322">
        <v>5.3</v>
      </c>
      <c r="U322">
        <v>8.1999999999999993</v>
      </c>
      <c r="V322">
        <v>81.3</v>
      </c>
      <c r="W322">
        <v>86.2</v>
      </c>
      <c r="X322">
        <v>86.5</v>
      </c>
      <c r="Y322">
        <v>5.2</v>
      </c>
      <c r="Z322">
        <v>0.2</v>
      </c>
      <c r="AA322">
        <v>345</v>
      </c>
      <c r="AB322">
        <v>700</v>
      </c>
      <c r="AC322">
        <v>21500</v>
      </c>
      <c r="AD322">
        <v>27700</v>
      </c>
      <c r="AE322">
        <v>35400</v>
      </c>
      <c r="AF322">
        <v>143400</v>
      </c>
      <c r="AG322" t="s">
        <v>479</v>
      </c>
      <c r="AH322" t="s">
        <v>479</v>
      </c>
      <c r="AI322" t="s">
        <v>479</v>
      </c>
      <c r="AJ322" t="s">
        <v>479</v>
      </c>
      <c r="AK322" t="s">
        <v>479</v>
      </c>
      <c r="AL322" t="s">
        <v>481</v>
      </c>
      <c r="AM322" t="s">
        <v>481</v>
      </c>
    </row>
    <row r="323" spans="1:39" x14ac:dyDescent="0.25">
      <c r="A323" t="s">
        <v>472</v>
      </c>
      <c r="B323" t="s">
        <v>473</v>
      </c>
      <c r="C323">
        <v>5</v>
      </c>
      <c r="D323" t="s">
        <v>405</v>
      </c>
      <c r="E323" t="s">
        <v>405</v>
      </c>
      <c r="F323">
        <v>10007148</v>
      </c>
      <c r="G323" t="s">
        <v>87</v>
      </c>
      <c r="H323" t="s">
        <v>482</v>
      </c>
      <c r="I323" t="s">
        <v>476</v>
      </c>
      <c r="J323" t="s">
        <v>385</v>
      </c>
      <c r="K323" t="s">
        <v>493</v>
      </c>
      <c r="L323" t="s">
        <v>55</v>
      </c>
      <c r="M323" t="s">
        <v>405</v>
      </c>
      <c r="N323" t="s">
        <v>405</v>
      </c>
      <c r="O323" t="s">
        <v>485</v>
      </c>
      <c r="P323" t="s">
        <v>47</v>
      </c>
      <c r="Q323">
        <v>100</v>
      </c>
      <c r="R323">
        <v>95</v>
      </c>
      <c r="S323">
        <v>95</v>
      </c>
      <c r="T323">
        <v>3.2</v>
      </c>
      <c r="U323">
        <v>5.3</v>
      </c>
      <c r="V323">
        <v>70.5</v>
      </c>
      <c r="W323">
        <v>86.3</v>
      </c>
      <c r="X323">
        <v>91.6</v>
      </c>
      <c r="Y323">
        <v>21.1</v>
      </c>
      <c r="Z323">
        <v>5.3</v>
      </c>
      <c r="AA323">
        <v>65</v>
      </c>
      <c r="AB323">
        <v>400</v>
      </c>
      <c r="AC323">
        <v>22600</v>
      </c>
      <c r="AD323">
        <v>29000</v>
      </c>
      <c r="AE323">
        <v>37600</v>
      </c>
      <c r="AF323">
        <v>89800</v>
      </c>
      <c r="AG323" t="s">
        <v>479</v>
      </c>
      <c r="AH323" t="s">
        <v>479</v>
      </c>
      <c r="AI323" t="s">
        <v>479</v>
      </c>
      <c r="AJ323" t="s">
        <v>479</v>
      </c>
      <c r="AK323" t="s">
        <v>479</v>
      </c>
      <c r="AL323" t="s">
        <v>481</v>
      </c>
      <c r="AM323" t="s">
        <v>481</v>
      </c>
    </row>
    <row r="324" spans="1:39" x14ac:dyDescent="0.25">
      <c r="A324" t="s">
        <v>472</v>
      </c>
      <c r="B324" t="s">
        <v>473</v>
      </c>
      <c r="C324">
        <v>5</v>
      </c>
      <c r="D324" t="s">
        <v>405</v>
      </c>
      <c r="E324" t="s">
        <v>405</v>
      </c>
      <c r="F324">
        <v>10007148</v>
      </c>
      <c r="G324" t="s">
        <v>87</v>
      </c>
      <c r="H324" t="s">
        <v>482</v>
      </c>
      <c r="I324" t="s">
        <v>476</v>
      </c>
      <c r="J324" t="s">
        <v>385</v>
      </c>
      <c r="K324" t="s">
        <v>493</v>
      </c>
      <c r="L324" t="s">
        <v>55</v>
      </c>
      <c r="M324" t="s">
        <v>405</v>
      </c>
      <c r="N324" t="s">
        <v>405</v>
      </c>
      <c r="O324" t="s">
        <v>486</v>
      </c>
      <c r="P324" t="s">
        <v>44</v>
      </c>
      <c r="Q324">
        <v>170</v>
      </c>
      <c r="R324">
        <v>170</v>
      </c>
      <c r="S324">
        <v>170</v>
      </c>
      <c r="T324">
        <v>3.5</v>
      </c>
      <c r="U324">
        <v>6.1</v>
      </c>
      <c r="V324">
        <v>70.5</v>
      </c>
      <c r="W324">
        <v>87.2</v>
      </c>
      <c r="X324">
        <v>90.4</v>
      </c>
      <c r="Y324">
        <v>19.899999999999999</v>
      </c>
      <c r="Z324">
        <v>3.1</v>
      </c>
      <c r="AA324">
        <v>120</v>
      </c>
      <c r="AB324">
        <v>1500</v>
      </c>
      <c r="AC324">
        <v>20400</v>
      </c>
      <c r="AD324">
        <v>24800</v>
      </c>
      <c r="AE324">
        <v>31000</v>
      </c>
      <c r="AF324">
        <v>77400</v>
      </c>
      <c r="AG324" t="s">
        <v>479</v>
      </c>
      <c r="AH324" t="s">
        <v>479</v>
      </c>
      <c r="AI324" t="s">
        <v>479</v>
      </c>
      <c r="AJ324" t="s">
        <v>479</v>
      </c>
      <c r="AK324" t="s">
        <v>479</v>
      </c>
      <c r="AL324" t="s">
        <v>481</v>
      </c>
      <c r="AM324" t="s">
        <v>481</v>
      </c>
    </row>
    <row r="325" spans="1:39" x14ac:dyDescent="0.25">
      <c r="A325" t="s">
        <v>472</v>
      </c>
      <c r="B325" t="s">
        <v>473</v>
      </c>
      <c r="C325">
        <v>5</v>
      </c>
      <c r="D325" t="s">
        <v>405</v>
      </c>
      <c r="E325" t="s">
        <v>405</v>
      </c>
      <c r="F325">
        <v>10007148</v>
      </c>
      <c r="G325" t="s">
        <v>87</v>
      </c>
      <c r="H325" t="s">
        <v>482</v>
      </c>
      <c r="I325" t="s">
        <v>476</v>
      </c>
      <c r="J325" t="s">
        <v>385</v>
      </c>
      <c r="K325" t="s">
        <v>493</v>
      </c>
      <c r="L325" t="s">
        <v>55</v>
      </c>
      <c r="M325" t="s">
        <v>405</v>
      </c>
      <c r="N325" t="s">
        <v>405</v>
      </c>
      <c r="O325" t="s">
        <v>478</v>
      </c>
      <c r="P325" t="s">
        <v>3</v>
      </c>
      <c r="Q325">
        <v>165</v>
      </c>
      <c r="R325">
        <v>165</v>
      </c>
      <c r="S325">
        <v>160</v>
      </c>
      <c r="T325">
        <v>6.3</v>
      </c>
      <c r="U325">
        <v>6.9</v>
      </c>
      <c r="V325">
        <v>82.3</v>
      </c>
      <c r="W325">
        <v>85</v>
      </c>
      <c r="X325">
        <v>86.9</v>
      </c>
      <c r="Y325">
        <v>4.5999999999999996</v>
      </c>
      <c r="Z325">
        <v>1.9</v>
      </c>
      <c r="AA325">
        <v>125</v>
      </c>
      <c r="AB325">
        <v>1800</v>
      </c>
      <c r="AC325">
        <v>24800</v>
      </c>
      <c r="AD325">
        <v>36500</v>
      </c>
      <c r="AE325">
        <v>44900</v>
      </c>
      <c r="AF325">
        <v>170800</v>
      </c>
      <c r="AG325" t="s">
        <v>479</v>
      </c>
      <c r="AH325" t="s">
        <v>479</v>
      </c>
      <c r="AI325" t="s">
        <v>479</v>
      </c>
      <c r="AJ325" t="s">
        <v>479</v>
      </c>
      <c r="AK325" t="s">
        <v>479</v>
      </c>
      <c r="AL325" t="s">
        <v>481</v>
      </c>
      <c r="AM325" t="s">
        <v>481</v>
      </c>
    </row>
    <row r="326" spans="1:39" x14ac:dyDescent="0.25">
      <c r="A326" t="s">
        <v>472</v>
      </c>
      <c r="B326" t="s">
        <v>473</v>
      </c>
      <c r="C326">
        <v>5</v>
      </c>
      <c r="D326" t="s">
        <v>405</v>
      </c>
      <c r="E326" t="s">
        <v>405</v>
      </c>
      <c r="F326">
        <v>10007148</v>
      </c>
      <c r="G326" t="s">
        <v>87</v>
      </c>
      <c r="H326" t="s">
        <v>482</v>
      </c>
      <c r="I326" t="s">
        <v>476</v>
      </c>
      <c r="J326" t="s">
        <v>385</v>
      </c>
      <c r="K326" t="s">
        <v>493</v>
      </c>
      <c r="L326" t="s">
        <v>55</v>
      </c>
      <c r="M326" t="s">
        <v>405</v>
      </c>
      <c r="N326" t="s">
        <v>405</v>
      </c>
      <c r="O326" t="s">
        <v>488</v>
      </c>
      <c r="P326" t="s">
        <v>34</v>
      </c>
      <c r="Q326">
        <v>100</v>
      </c>
      <c r="R326">
        <v>100</v>
      </c>
      <c r="S326">
        <v>95</v>
      </c>
      <c r="T326">
        <v>5.2</v>
      </c>
      <c r="U326">
        <v>5.2</v>
      </c>
      <c r="V326">
        <v>76.8</v>
      </c>
      <c r="W326">
        <v>86.5</v>
      </c>
      <c r="X326">
        <v>89.6</v>
      </c>
      <c r="Y326">
        <v>12.8</v>
      </c>
      <c r="Z326">
        <v>3.1</v>
      </c>
      <c r="AA326">
        <v>75</v>
      </c>
      <c r="AB326">
        <v>2900</v>
      </c>
      <c r="AC326">
        <v>21200</v>
      </c>
      <c r="AD326">
        <v>28100</v>
      </c>
      <c r="AE326">
        <v>33600</v>
      </c>
      <c r="AF326">
        <v>64600</v>
      </c>
      <c r="AG326" t="s">
        <v>479</v>
      </c>
      <c r="AH326" t="s">
        <v>479</v>
      </c>
      <c r="AI326" t="s">
        <v>479</v>
      </c>
      <c r="AJ326" t="s">
        <v>479</v>
      </c>
      <c r="AK326" t="s">
        <v>479</v>
      </c>
      <c r="AL326" t="s">
        <v>481</v>
      </c>
      <c r="AM326" t="s">
        <v>481</v>
      </c>
    </row>
    <row r="327" spans="1:39" x14ac:dyDescent="0.25">
      <c r="A327" t="s">
        <v>472</v>
      </c>
      <c r="B327" t="s">
        <v>473</v>
      </c>
      <c r="C327">
        <v>5</v>
      </c>
      <c r="D327" t="s">
        <v>405</v>
      </c>
      <c r="E327" t="s">
        <v>405</v>
      </c>
      <c r="F327">
        <v>10007148</v>
      </c>
      <c r="G327" t="s">
        <v>87</v>
      </c>
      <c r="H327" t="s">
        <v>482</v>
      </c>
      <c r="I327" t="s">
        <v>476</v>
      </c>
      <c r="J327" t="s">
        <v>385</v>
      </c>
      <c r="K327" t="s">
        <v>493</v>
      </c>
      <c r="L327" t="s">
        <v>55</v>
      </c>
      <c r="M327" t="s">
        <v>405</v>
      </c>
      <c r="N327" t="s">
        <v>405</v>
      </c>
      <c r="O327" t="s">
        <v>489</v>
      </c>
      <c r="P327" t="s">
        <v>50</v>
      </c>
      <c r="Q327">
        <v>395</v>
      </c>
      <c r="R327">
        <v>390</v>
      </c>
      <c r="S327">
        <v>390</v>
      </c>
      <c r="T327">
        <v>5.3</v>
      </c>
      <c r="U327">
        <v>6.9</v>
      </c>
      <c r="V327">
        <v>83.1</v>
      </c>
      <c r="W327">
        <v>86.8</v>
      </c>
      <c r="X327">
        <v>87.8</v>
      </c>
      <c r="Y327">
        <v>4.7</v>
      </c>
      <c r="Z327">
        <v>1</v>
      </c>
      <c r="AA327">
        <v>315</v>
      </c>
      <c r="AB327">
        <v>2100</v>
      </c>
      <c r="AC327">
        <v>20800</v>
      </c>
      <c r="AD327">
        <v>25600</v>
      </c>
      <c r="AE327">
        <v>31400</v>
      </c>
      <c r="AF327">
        <v>141300</v>
      </c>
      <c r="AG327" t="s">
        <v>479</v>
      </c>
      <c r="AH327" t="s">
        <v>479</v>
      </c>
      <c r="AI327" t="s">
        <v>479</v>
      </c>
      <c r="AJ327" t="s">
        <v>479</v>
      </c>
      <c r="AK327" t="s">
        <v>479</v>
      </c>
      <c r="AL327" t="s">
        <v>481</v>
      </c>
      <c r="AM327" t="s">
        <v>481</v>
      </c>
    </row>
    <row r="328" spans="1:39" x14ac:dyDescent="0.25">
      <c r="A328" t="s">
        <v>472</v>
      </c>
      <c r="B328" t="s">
        <v>473</v>
      </c>
      <c r="C328">
        <v>5</v>
      </c>
      <c r="D328" t="s">
        <v>405</v>
      </c>
      <c r="E328" t="s">
        <v>405</v>
      </c>
      <c r="F328">
        <v>10007149</v>
      </c>
      <c r="G328" t="s">
        <v>578</v>
      </c>
      <c r="H328" t="s">
        <v>482</v>
      </c>
      <c r="I328" t="s">
        <v>476</v>
      </c>
      <c r="J328" t="s">
        <v>385</v>
      </c>
      <c r="K328" t="s">
        <v>493</v>
      </c>
      <c r="L328" t="s">
        <v>55</v>
      </c>
      <c r="M328" t="s">
        <v>405</v>
      </c>
      <c r="N328" t="s">
        <v>405</v>
      </c>
      <c r="O328" t="s">
        <v>485</v>
      </c>
      <c r="P328" t="s">
        <v>47</v>
      </c>
      <c r="Q328">
        <v>190</v>
      </c>
      <c r="R328">
        <v>185</v>
      </c>
      <c r="S328">
        <v>180</v>
      </c>
      <c r="T328">
        <v>3.3</v>
      </c>
      <c r="U328">
        <v>9.4</v>
      </c>
      <c r="V328">
        <v>64.599999999999994</v>
      </c>
      <c r="W328">
        <v>80.099999999999994</v>
      </c>
      <c r="X328">
        <v>87.3</v>
      </c>
      <c r="Y328">
        <v>22.7</v>
      </c>
      <c r="Z328">
        <v>7.2</v>
      </c>
      <c r="AA328">
        <v>115</v>
      </c>
      <c r="AB328">
        <v>700</v>
      </c>
      <c r="AC328">
        <v>20800</v>
      </c>
      <c r="AD328">
        <v>27700</v>
      </c>
      <c r="AE328">
        <v>32500</v>
      </c>
      <c r="AF328">
        <v>59100</v>
      </c>
      <c r="AG328" t="s">
        <v>479</v>
      </c>
      <c r="AH328" t="s">
        <v>479</v>
      </c>
      <c r="AI328" t="s">
        <v>479</v>
      </c>
      <c r="AJ328" t="s">
        <v>479</v>
      </c>
      <c r="AK328" t="s">
        <v>479</v>
      </c>
      <c r="AL328" t="s">
        <v>481</v>
      </c>
      <c r="AM328" t="s">
        <v>481</v>
      </c>
    </row>
    <row r="329" spans="1:39" x14ac:dyDescent="0.25">
      <c r="A329" t="s">
        <v>472</v>
      </c>
      <c r="B329" t="s">
        <v>473</v>
      </c>
      <c r="C329">
        <v>5</v>
      </c>
      <c r="D329" t="s">
        <v>405</v>
      </c>
      <c r="E329" t="s">
        <v>405</v>
      </c>
      <c r="F329">
        <v>10007149</v>
      </c>
      <c r="G329" t="s">
        <v>578</v>
      </c>
      <c r="H329" t="s">
        <v>482</v>
      </c>
      <c r="I329" t="s">
        <v>476</v>
      </c>
      <c r="J329" t="s">
        <v>385</v>
      </c>
      <c r="K329" t="s">
        <v>493</v>
      </c>
      <c r="L329" t="s">
        <v>55</v>
      </c>
      <c r="M329" t="s">
        <v>405</v>
      </c>
      <c r="N329" t="s">
        <v>405</v>
      </c>
      <c r="O329" t="s">
        <v>486</v>
      </c>
      <c r="P329" t="s">
        <v>44</v>
      </c>
      <c r="Q329">
        <v>140</v>
      </c>
      <c r="R329">
        <v>135</v>
      </c>
      <c r="S329">
        <v>135</v>
      </c>
      <c r="T329">
        <v>2.2000000000000002</v>
      </c>
      <c r="U329">
        <v>4.9000000000000004</v>
      </c>
      <c r="V329">
        <v>73.2</v>
      </c>
      <c r="W329">
        <v>89.1</v>
      </c>
      <c r="X329">
        <v>92.8</v>
      </c>
      <c r="Y329">
        <v>19.600000000000001</v>
      </c>
      <c r="Z329">
        <v>3.7</v>
      </c>
      <c r="AA329">
        <v>95</v>
      </c>
      <c r="AB329">
        <v>4400</v>
      </c>
      <c r="AC329">
        <v>20800</v>
      </c>
      <c r="AD329">
        <v>27700</v>
      </c>
      <c r="AE329">
        <v>33600</v>
      </c>
      <c r="AF329">
        <v>85000</v>
      </c>
      <c r="AG329" t="s">
        <v>479</v>
      </c>
      <c r="AH329" t="s">
        <v>479</v>
      </c>
      <c r="AI329" t="s">
        <v>479</v>
      </c>
      <c r="AJ329" t="s">
        <v>479</v>
      </c>
      <c r="AK329" t="s">
        <v>479</v>
      </c>
      <c r="AL329" t="s">
        <v>481</v>
      </c>
      <c r="AM329" t="s">
        <v>481</v>
      </c>
    </row>
    <row r="330" spans="1:39" x14ac:dyDescent="0.25">
      <c r="A330" t="s">
        <v>472</v>
      </c>
      <c r="B330" t="s">
        <v>473</v>
      </c>
      <c r="C330">
        <v>5</v>
      </c>
      <c r="D330" t="s">
        <v>405</v>
      </c>
      <c r="E330" t="s">
        <v>405</v>
      </c>
      <c r="F330">
        <v>10007149</v>
      </c>
      <c r="G330" t="s">
        <v>578</v>
      </c>
      <c r="H330" t="s">
        <v>482</v>
      </c>
      <c r="I330" t="s">
        <v>476</v>
      </c>
      <c r="J330" t="s">
        <v>385</v>
      </c>
      <c r="K330" t="s">
        <v>493</v>
      </c>
      <c r="L330" t="s">
        <v>55</v>
      </c>
      <c r="M330" t="s">
        <v>405</v>
      </c>
      <c r="N330" t="s">
        <v>405</v>
      </c>
      <c r="O330" t="s">
        <v>478</v>
      </c>
      <c r="P330" t="s">
        <v>3</v>
      </c>
      <c r="Q330">
        <v>125</v>
      </c>
      <c r="R330">
        <v>125</v>
      </c>
      <c r="S330">
        <v>125</v>
      </c>
      <c r="T330">
        <v>3.2</v>
      </c>
      <c r="U330">
        <v>4</v>
      </c>
      <c r="V330">
        <v>83</v>
      </c>
      <c r="W330">
        <v>92.7</v>
      </c>
      <c r="X330">
        <v>92.7</v>
      </c>
      <c r="Y330">
        <v>9.6999999999999993</v>
      </c>
      <c r="Z330" t="s">
        <v>487</v>
      </c>
      <c r="AA330">
        <v>100</v>
      </c>
      <c r="AB330">
        <v>9100</v>
      </c>
      <c r="AC330">
        <v>28100</v>
      </c>
      <c r="AD330">
        <v>36100</v>
      </c>
      <c r="AE330">
        <v>46700</v>
      </c>
      <c r="AF330">
        <v>142400</v>
      </c>
      <c r="AG330" t="s">
        <v>479</v>
      </c>
      <c r="AH330" t="s">
        <v>479</v>
      </c>
      <c r="AI330" t="s">
        <v>479</v>
      </c>
      <c r="AJ330" t="s">
        <v>479</v>
      </c>
      <c r="AK330" t="s">
        <v>479</v>
      </c>
      <c r="AL330" t="s">
        <v>481</v>
      </c>
      <c r="AM330" t="s">
        <v>481</v>
      </c>
    </row>
    <row r="331" spans="1:39" x14ac:dyDescent="0.25">
      <c r="A331" t="s">
        <v>472</v>
      </c>
      <c r="B331" t="s">
        <v>473</v>
      </c>
      <c r="C331">
        <v>5</v>
      </c>
      <c r="D331" t="s">
        <v>405</v>
      </c>
      <c r="E331" t="s">
        <v>405</v>
      </c>
      <c r="F331">
        <v>10007149</v>
      </c>
      <c r="G331" t="s">
        <v>578</v>
      </c>
      <c r="H331" t="s">
        <v>482</v>
      </c>
      <c r="I331" t="s">
        <v>476</v>
      </c>
      <c r="J331" t="s">
        <v>385</v>
      </c>
      <c r="K331" t="s">
        <v>493</v>
      </c>
      <c r="L331" t="s">
        <v>55</v>
      </c>
      <c r="M331" t="s">
        <v>405</v>
      </c>
      <c r="N331" t="s">
        <v>405</v>
      </c>
      <c r="O331" t="s">
        <v>488</v>
      </c>
      <c r="P331" t="s">
        <v>34</v>
      </c>
      <c r="Q331">
        <v>110</v>
      </c>
      <c r="R331">
        <v>105</v>
      </c>
      <c r="S331">
        <v>105</v>
      </c>
      <c r="T331">
        <v>2.9</v>
      </c>
      <c r="U331">
        <v>7.1</v>
      </c>
      <c r="V331">
        <v>81.599999999999994</v>
      </c>
      <c r="W331">
        <v>89.1</v>
      </c>
      <c r="X331">
        <v>90</v>
      </c>
      <c r="Y331">
        <v>8.4</v>
      </c>
      <c r="Z331">
        <v>1</v>
      </c>
      <c r="AA331">
        <v>85</v>
      </c>
      <c r="AB331">
        <v>9900</v>
      </c>
      <c r="AC331">
        <v>23400</v>
      </c>
      <c r="AD331">
        <v>30700</v>
      </c>
      <c r="AE331">
        <v>39400</v>
      </c>
      <c r="AF331">
        <v>98900</v>
      </c>
      <c r="AG331" t="s">
        <v>479</v>
      </c>
      <c r="AH331" t="s">
        <v>479</v>
      </c>
      <c r="AI331" t="s">
        <v>479</v>
      </c>
      <c r="AJ331" t="s">
        <v>479</v>
      </c>
      <c r="AK331" t="s">
        <v>479</v>
      </c>
      <c r="AL331" t="s">
        <v>481</v>
      </c>
      <c r="AM331" t="s">
        <v>481</v>
      </c>
    </row>
    <row r="332" spans="1:39" x14ac:dyDescent="0.25">
      <c r="A332" t="s">
        <v>472</v>
      </c>
      <c r="B332" t="s">
        <v>473</v>
      </c>
      <c r="C332">
        <v>5</v>
      </c>
      <c r="D332" t="s">
        <v>405</v>
      </c>
      <c r="E332" t="s">
        <v>405</v>
      </c>
      <c r="F332">
        <v>10007149</v>
      </c>
      <c r="G332" t="s">
        <v>578</v>
      </c>
      <c r="H332" t="s">
        <v>482</v>
      </c>
      <c r="I332" t="s">
        <v>476</v>
      </c>
      <c r="J332" t="s">
        <v>385</v>
      </c>
      <c r="K332" t="s">
        <v>493</v>
      </c>
      <c r="L332" t="s">
        <v>55</v>
      </c>
      <c r="M332" t="s">
        <v>405</v>
      </c>
      <c r="N332" t="s">
        <v>405</v>
      </c>
      <c r="O332" t="s">
        <v>489</v>
      </c>
      <c r="P332" t="s">
        <v>50</v>
      </c>
      <c r="Q332" t="s">
        <v>480</v>
      </c>
      <c r="R332" t="s">
        <v>480</v>
      </c>
      <c r="S332" t="s">
        <v>480</v>
      </c>
      <c r="T332" t="s">
        <v>479</v>
      </c>
      <c r="U332" t="s">
        <v>479</v>
      </c>
      <c r="V332" t="s">
        <v>479</v>
      </c>
      <c r="W332" t="s">
        <v>479</v>
      </c>
      <c r="X332" t="s">
        <v>479</v>
      </c>
      <c r="Y332" t="s">
        <v>479</v>
      </c>
      <c r="Z332" t="s">
        <v>479</v>
      </c>
      <c r="AA332" t="s">
        <v>487</v>
      </c>
      <c r="AB332" t="s">
        <v>479</v>
      </c>
      <c r="AC332" t="s">
        <v>479</v>
      </c>
      <c r="AD332" t="s">
        <v>479</v>
      </c>
      <c r="AE332" t="s">
        <v>479</v>
      </c>
      <c r="AF332" t="s">
        <v>479</v>
      </c>
      <c r="AG332" t="s">
        <v>479</v>
      </c>
      <c r="AH332" t="s">
        <v>479</v>
      </c>
      <c r="AI332" t="s">
        <v>479</v>
      </c>
      <c r="AJ332" t="s">
        <v>479</v>
      </c>
      <c r="AK332" t="s">
        <v>479</v>
      </c>
      <c r="AL332" t="s">
        <v>481</v>
      </c>
      <c r="AM332" t="s">
        <v>481</v>
      </c>
    </row>
    <row r="333" spans="1:39" x14ac:dyDescent="0.25">
      <c r="A333" t="s">
        <v>472</v>
      </c>
      <c r="B333" t="s">
        <v>473</v>
      </c>
      <c r="C333">
        <v>5</v>
      </c>
      <c r="D333" t="s">
        <v>405</v>
      </c>
      <c r="E333" t="s">
        <v>405</v>
      </c>
      <c r="F333">
        <v>10007150</v>
      </c>
      <c r="G333" t="s">
        <v>153</v>
      </c>
      <c r="H333" t="s">
        <v>482</v>
      </c>
      <c r="I333" t="s">
        <v>476</v>
      </c>
      <c r="J333" t="s">
        <v>385</v>
      </c>
      <c r="K333" t="s">
        <v>499</v>
      </c>
      <c r="L333" t="s">
        <v>43</v>
      </c>
      <c r="M333" t="s">
        <v>405</v>
      </c>
      <c r="N333" t="s">
        <v>405</v>
      </c>
      <c r="O333" t="s">
        <v>485</v>
      </c>
      <c r="P333" t="s">
        <v>47</v>
      </c>
      <c r="Q333">
        <v>185</v>
      </c>
      <c r="R333">
        <v>180</v>
      </c>
      <c r="S333">
        <v>180</v>
      </c>
      <c r="T333">
        <v>4.2</v>
      </c>
      <c r="U333">
        <v>5.3</v>
      </c>
      <c r="V333">
        <v>64.599999999999994</v>
      </c>
      <c r="W333">
        <v>81.7</v>
      </c>
      <c r="X333">
        <v>90.5</v>
      </c>
      <c r="Y333">
        <v>25.9</v>
      </c>
      <c r="Z333">
        <v>8.8000000000000007</v>
      </c>
      <c r="AA333">
        <v>115</v>
      </c>
      <c r="AB333">
        <v>5100</v>
      </c>
      <c r="AC333">
        <v>27400</v>
      </c>
      <c r="AD333">
        <v>33900</v>
      </c>
      <c r="AE333">
        <v>40500</v>
      </c>
      <c r="AF333">
        <v>96700</v>
      </c>
      <c r="AG333" t="s">
        <v>479</v>
      </c>
      <c r="AH333" t="s">
        <v>479</v>
      </c>
      <c r="AI333" t="s">
        <v>479</v>
      </c>
      <c r="AJ333" t="s">
        <v>479</v>
      </c>
      <c r="AK333" t="s">
        <v>479</v>
      </c>
      <c r="AL333" t="s">
        <v>481</v>
      </c>
      <c r="AM333" t="s">
        <v>481</v>
      </c>
    </row>
    <row r="334" spans="1:39" x14ac:dyDescent="0.25">
      <c r="A334" t="s">
        <v>472</v>
      </c>
      <c r="B334" t="s">
        <v>473</v>
      </c>
      <c r="C334">
        <v>5</v>
      </c>
      <c r="D334" t="s">
        <v>405</v>
      </c>
      <c r="E334" t="s">
        <v>405</v>
      </c>
      <c r="F334">
        <v>10007150</v>
      </c>
      <c r="G334" t="s">
        <v>153</v>
      </c>
      <c r="H334" t="s">
        <v>482</v>
      </c>
      <c r="I334" t="s">
        <v>476</v>
      </c>
      <c r="J334" t="s">
        <v>385</v>
      </c>
      <c r="K334" t="s">
        <v>499</v>
      </c>
      <c r="L334" t="s">
        <v>43</v>
      </c>
      <c r="M334" t="s">
        <v>405</v>
      </c>
      <c r="N334" t="s">
        <v>405</v>
      </c>
      <c r="O334" t="s">
        <v>486</v>
      </c>
      <c r="P334" t="s">
        <v>44</v>
      </c>
      <c r="Q334">
        <v>150</v>
      </c>
      <c r="R334">
        <v>150</v>
      </c>
      <c r="S334">
        <v>150</v>
      </c>
      <c r="T334">
        <v>4.7</v>
      </c>
      <c r="U334">
        <v>4.4000000000000004</v>
      </c>
      <c r="V334">
        <v>67.2</v>
      </c>
      <c r="W334">
        <v>87.5</v>
      </c>
      <c r="X334">
        <v>90.9</v>
      </c>
      <c r="Y334">
        <v>23.6</v>
      </c>
      <c r="Z334">
        <v>3.4</v>
      </c>
      <c r="AA334">
        <v>100</v>
      </c>
      <c r="AB334">
        <v>8400</v>
      </c>
      <c r="AC334">
        <v>23000</v>
      </c>
      <c r="AD334">
        <v>29900</v>
      </c>
      <c r="AE334">
        <v>35400</v>
      </c>
      <c r="AF334">
        <v>88000</v>
      </c>
      <c r="AG334" t="s">
        <v>479</v>
      </c>
      <c r="AH334" t="s">
        <v>479</v>
      </c>
      <c r="AI334" t="s">
        <v>479</v>
      </c>
      <c r="AJ334" t="s">
        <v>479</v>
      </c>
      <c r="AK334" t="s">
        <v>479</v>
      </c>
      <c r="AL334" t="s">
        <v>481</v>
      </c>
      <c r="AM334" t="s">
        <v>481</v>
      </c>
    </row>
    <row r="335" spans="1:39" x14ac:dyDescent="0.25">
      <c r="A335" t="s">
        <v>472</v>
      </c>
      <c r="B335" t="s">
        <v>473</v>
      </c>
      <c r="C335">
        <v>5</v>
      </c>
      <c r="D335" t="s">
        <v>405</v>
      </c>
      <c r="E335" t="s">
        <v>405</v>
      </c>
      <c r="F335">
        <v>10007150</v>
      </c>
      <c r="G335" t="s">
        <v>153</v>
      </c>
      <c r="H335" t="s">
        <v>482</v>
      </c>
      <c r="I335" t="s">
        <v>476</v>
      </c>
      <c r="J335" t="s">
        <v>385</v>
      </c>
      <c r="K335" t="s">
        <v>499</v>
      </c>
      <c r="L335" t="s">
        <v>43</v>
      </c>
      <c r="M335" t="s">
        <v>405</v>
      </c>
      <c r="N335" t="s">
        <v>405</v>
      </c>
      <c r="O335" t="s">
        <v>478</v>
      </c>
      <c r="P335" t="s">
        <v>3</v>
      </c>
      <c r="Q335">
        <v>195</v>
      </c>
      <c r="R335">
        <v>195</v>
      </c>
      <c r="S335">
        <v>190</v>
      </c>
      <c r="T335">
        <v>5.7</v>
      </c>
      <c r="U335">
        <v>5.5</v>
      </c>
      <c r="V335">
        <v>83.1</v>
      </c>
      <c r="W335">
        <v>87.4</v>
      </c>
      <c r="X335">
        <v>88.8</v>
      </c>
      <c r="Y335">
        <v>5.7</v>
      </c>
      <c r="Z335">
        <v>1.4</v>
      </c>
      <c r="AA335">
        <v>155</v>
      </c>
      <c r="AB335">
        <v>2000</v>
      </c>
      <c r="AC335">
        <v>33900</v>
      </c>
      <c r="AD335">
        <v>47400</v>
      </c>
      <c r="AE335">
        <v>63500</v>
      </c>
      <c r="AF335">
        <v>306200</v>
      </c>
      <c r="AG335" t="s">
        <v>479</v>
      </c>
      <c r="AH335" t="s">
        <v>479</v>
      </c>
      <c r="AI335" t="s">
        <v>479</v>
      </c>
      <c r="AJ335" t="s">
        <v>479</v>
      </c>
      <c r="AK335" t="s">
        <v>479</v>
      </c>
      <c r="AL335" t="s">
        <v>481</v>
      </c>
      <c r="AM335" t="s">
        <v>481</v>
      </c>
    </row>
    <row r="336" spans="1:39" x14ac:dyDescent="0.25">
      <c r="A336" t="s">
        <v>472</v>
      </c>
      <c r="B336" t="s">
        <v>473</v>
      </c>
      <c r="C336">
        <v>5</v>
      </c>
      <c r="D336" t="s">
        <v>405</v>
      </c>
      <c r="E336" t="s">
        <v>405</v>
      </c>
      <c r="F336">
        <v>10007150</v>
      </c>
      <c r="G336" t="s">
        <v>153</v>
      </c>
      <c r="H336" t="s">
        <v>482</v>
      </c>
      <c r="I336" t="s">
        <v>476</v>
      </c>
      <c r="J336" t="s">
        <v>385</v>
      </c>
      <c r="K336" t="s">
        <v>499</v>
      </c>
      <c r="L336" t="s">
        <v>43</v>
      </c>
      <c r="M336" t="s">
        <v>405</v>
      </c>
      <c r="N336" t="s">
        <v>405</v>
      </c>
      <c r="O336" t="s">
        <v>488</v>
      </c>
      <c r="P336" t="s">
        <v>34</v>
      </c>
      <c r="Q336">
        <v>200</v>
      </c>
      <c r="R336">
        <v>195</v>
      </c>
      <c r="S336">
        <v>195</v>
      </c>
      <c r="T336">
        <v>4.8</v>
      </c>
      <c r="U336">
        <v>4.3</v>
      </c>
      <c r="V336">
        <v>84.9</v>
      </c>
      <c r="W336">
        <v>90.6</v>
      </c>
      <c r="X336">
        <v>90.8</v>
      </c>
      <c r="Y336">
        <v>5.9</v>
      </c>
      <c r="Z336">
        <v>0.3</v>
      </c>
      <c r="AA336">
        <v>165</v>
      </c>
      <c r="AB336">
        <v>1100</v>
      </c>
      <c r="AC336">
        <v>26300</v>
      </c>
      <c r="AD336">
        <v>36100</v>
      </c>
      <c r="AE336">
        <v>50400</v>
      </c>
      <c r="AF336">
        <v>143400</v>
      </c>
      <c r="AG336" t="s">
        <v>479</v>
      </c>
      <c r="AH336" t="s">
        <v>479</v>
      </c>
      <c r="AI336" t="s">
        <v>479</v>
      </c>
      <c r="AJ336" t="s">
        <v>479</v>
      </c>
      <c r="AK336" t="s">
        <v>479</v>
      </c>
      <c r="AL336" t="s">
        <v>481</v>
      </c>
      <c r="AM336" t="s">
        <v>481</v>
      </c>
    </row>
    <row r="337" spans="1:39" x14ac:dyDescent="0.25">
      <c r="A337" t="s">
        <v>472</v>
      </c>
      <c r="B337" t="s">
        <v>473</v>
      </c>
      <c r="C337">
        <v>5</v>
      </c>
      <c r="D337" t="s">
        <v>405</v>
      </c>
      <c r="E337" t="s">
        <v>405</v>
      </c>
      <c r="F337">
        <v>10007150</v>
      </c>
      <c r="G337" t="s">
        <v>153</v>
      </c>
      <c r="H337" t="s">
        <v>482</v>
      </c>
      <c r="I337" t="s">
        <v>476</v>
      </c>
      <c r="J337" t="s">
        <v>385</v>
      </c>
      <c r="K337" t="s">
        <v>499</v>
      </c>
      <c r="L337" t="s">
        <v>43</v>
      </c>
      <c r="M337" t="s">
        <v>405</v>
      </c>
      <c r="N337" t="s">
        <v>405</v>
      </c>
      <c r="O337" t="s">
        <v>489</v>
      </c>
      <c r="P337" t="s">
        <v>50</v>
      </c>
      <c r="Q337">
        <v>135</v>
      </c>
      <c r="R337">
        <v>135</v>
      </c>
      <c r="S337">
        <v>135</v>
      </c>
      <c r="T337">
        <v>8.4</v>
      </c>
      <c r="U337">
        <v>11.1</v>
      </c>
      <c r="V337">
        <v>78.400000000000006</v>
      </c>
      <c r="W337">
        <v>80.5</v>
      </c>
      <c r="X337">
        <v>80.5</v>
      </c>
      <c r="Y337">
        <v>2.1</v>
      </c>
      <c r="Z337" t="s">
        <v>487</v>
      </c>
      <c r="AA337">
        <v>105</v>
      </c>
      <c r="AB337">
        <v>2200</v>
      </c>
      <c r="AC337">
        <v>23000</v>
      </c>
      <c r="AD337">
        <v>29900</v>
      </c>
      <c r="AE337">
        <v>37200</v>
      </c>
      <c r="AF337">
        <v>121200</v>
      </c>
      <c r="AG337" t="s">
        <v>479</v>
      </c>
      <c r="AH337" t="s">
        <v>479</v>
      </c>
      <c r="AI337" t="s">
        <v>479</v>
      </c>
      <c r="AJ337" t="s">
        <v>479</v>
      </c>
      <c r="AK337" t="s">
        <v>479</v>
      </c>
      <c r="AL337" t="s">
        <v>481</v>
      </c>
      <c r="AM337" t="s">
        <v>481</v>
      </c>
    </row>
    <row r="338" spans="1:39" x14ac:dyDescent="0.25">
      <c r="A338" t="s">
        <v>472</v>
      </c>
      <c r="B338" t="s">
        <v>473</v>
      </c>
      <c r="C338">
        <v>5</v>
      </c>
      <c r="D338" t="s">
        <v>405</v>
      </c>
      <c r="E338" t="s">
        <v>405</v>
      </c>
      <c r="F338">
        <v>10007151</v>
      </c>
      <c r="G338" t="s">
        <v>74</v>
      </c>
      <c r="H338" t="s">
        <v>482</v>
      </c>
      <c r="I338" t="s">
        <v>476</v>
      </c>
      <c r="J338" t="s">
        <v>385</v>
      </c>
      <c r="K338" t="s">
        <v>508</v>
      </c>
      <c r="L338" t="s">
        <v>75</v>
      </c>
      <c r="M338" t="s">
        <v>405</v>
      </c>
      <c r="N338" t="s">
        <v>405</v>
      </c>
      <c r="O338" t="s">
        <v>485</v>
      </c>
      <c r="P338" t="s">
        <v>47</v>
      </c>
      <c r="Q338">
        <v>90</v>
      </c>
      <c r="R338">
        <v>90</v>
      </c>
      <c r="S338">
        <v>90</v>
      </c>
      <c r="T338">
        <v>1.1000000000000001</v>
      </c>
      <c r="U338">
        <v>6.8</v>
      </c>
      <c r="V338">
        <v>67</v>
      </c>
      <c r="W338">
        <v>87.5</v>
      </c>
      <c r="X338">
        <v>92</v>
      </c>
      <c r="Y338">
        <v>25</v>
      </c>
      <c r="Z338">
        <v>4.5</v>
      </c>
      <c r="AA338">
        <v>55</v>
      </c>
      <c r="AB338">
        <v>9100</v>
      </c>
      <c r="AC338">
        <v>22600</v>
      </c>
      <c r="AD338">
        <v>29600</v>
      </c>
      <c r="AE338">
        <v>35800</v>
      </c>
      <c r="AF338">
        <v>56900</v>
      </c>
      <c r="AG338" t="s">
        <v>479</v>
      </c>
      <c r="AH338" t="s">
        <v>479</v>
      </c>
      <c r="AI338" t="s">
        <v>479</v>
      </c>
      <c r="AJ338" t="s">
        <v>479</v>
      </c>
      <c r="AK338" t="s">
        <v>479</v>
      </c>
      <c r="AL338" t="s">
        <v>481</v>
      </c>
      <c r="AM338" t="s">
        <v>481</v>
      </c>
    </row>
    <row r="339" spans="1:39" x14ac:dyDescent="0.25">
      <c r="A339" t="s">
        <v>472</v>
      </c>
      <c r="B339" t="s">
        <v>473</v>
      </c>
      <c r="C339">
        <v>5</v>
      </c>
      <c r="D339" t="s">
        <v>405</v>
      </c>
      <c r="E339" t="s">
        <v>405</v>
      </c>
      <c r="F339">
        <v>10007151</v>
      </c>
      <c r="G339" t="s">
        <v>74</v>
      </c>
      <c r="H339" t="s">
        <v>482</v>
      </c>
      <c r="I339" t="s">
        <v>476</v>
      </c>
      <c r="J339" t="s">
        <v>385</v>
      </c>
      <c r="K339" t="s">
        <v>508</v>
      </c>
      <c r="L339" t="s">
        <v>75</v>
      </c>
      <c r="M339" t="s">
        <v>405</v>
      </c>
      <c r="N339" t="s">
        <v>405</v>
      </c>
      <c r="O339" t="s">
        <v>486</v>
      </c>
      <c r="P339" t="s">
        <v>44</v>
      </c>
      <c r="Q339">
        <v>220</v>
      </c>
      <c r="R339">
        <v>220</v>
      </c>
      <c r="S339">
        <v>220</v>
      </c>
      <c r="T339">
        <v>2.2999999999999998</v>
      </c>
      <c r="U339">
        <v>2.5</v>
      </c>
      <c r="V339">
        <v>71.7</v>
      </c>
      <c r="W339">
        <v>91.5</v>
      </c>
      <c r="X339">
        <v>95.2</v>
      </c>
      <c r="Y339">
        <v>23.4</v>
      </c>
      <c r="Z339">
        <v>3.7</v>
      </c>
      <c r="AA339">
        <v>155</v>
      </c>
      <c r="AB339">
        <v>5800</v>
      </c>
      <c r="AC339">
        <v>23700</v>
      </c>
      <c r="AD339">
        <v>27200</v>
      </c>
      <c r="AE339">
        <v>31800</v>
      </c>
      <c r="AF339">
        <v>101100</v>
      </c>
      <c r="AG339" t="s">
        <v>479</v>
      </c>
      <c r="AH339" t="s">
        <v>479</v>
      </c>
      <c r="AI339" t="s">
        <v>479</v>
      </c>
      <c r="AJ339" t="s">
        <v>479</v>
      </c>
      <c r="AK339" t="s">
        <v>479</v>
      </c>
      <c r="AL339" t="s">
        <v>481</v>
      </c>
      <c r="AM339" t="s">
        <v>481</v>
      </c>
    </row>
    <row r="340" spans="1:39" x14ac:dyDescent="0.25">
      <c r="A340" t="s">
        <v>472</v>
      </c>
      <c r="B340" t="s">
        <v>473</v>
      </c>
      <c r="C340">
        <v>5</v>
      </c>
      <c r="D340" t="s">
        <v>405</v>
      </c>
      <c r="E340" t="s">
        <v>405</v>
      </c>
      <c r="F340">
        <v>10007151</v>
      </c>
      <c r="G340" t="s">
        <v>74</v>
      </c>
      <c r="H340" t="s">
        <v>482</v>
      </c>
      <c r="I340" t="s">
        <v>476</v>
      </c>
      <c r="J340" t="s">
        <v>385</v>
      </c>
      <c r="K340" t="s">
        <v>508</v>
      </c>
      <c r="L340" t="s">
        <v>75</v>
      </c>
      <c r="M340" t="s">
        <v>405</v>
      </c>
      <c r="N340" t="s">
        <v>405</v>
      </c>
      <c r="O340" t="s">
        <v>478</v>
      </c>
      <c r="P340" t="s">
        <v>3</v>
      </c>
      <c r="Q340">
        <v>175</v>
      </c>
      <c r="R340">
        <v>170</v>
      </c>
      <c r="S340">
        <v>170</v>
      </c>
      <c r="T340">
        <v>1.8</v>
      </c>
      <c r="U340">
        <v>3.5</v>
      </c>
      <c r="V340">
        <v>90.6</v>
      </c>
      <c r="W340">
        <v>94.1</v>
      </c>
      <c r="X340">
        <v>94.7</v>
      </c>
      <c r="Y340">
        <v>4.0999999999999996</v>
      </c>
      <c r="Z340">
        <v>0.6</v>
      </c>
      <c r="AA340">
        <v>155</v>
      </c>
      <c r="AB340">
        <v>1100</v>
      </c>
      <c r="AC340">
        <v>31000</v>
      </c>
      <c r="AD340">
        <v>38000</v>
      </c>
      <c r="AE340">
        <v>48900</v>
      </c>
      <c r="AF340">
        <v>130300</v>
      </c>
      <c r="AG340" t="s">
        <v>479</v>
      </c>
      <c r="AH340" t="s">
        <v>479</v>
      </c>
      <c r="AI340" t="s">
        <v>479</v>
      </c>
      <c r="AJ340" t="s">
        <v>479</v>
      </c>
      <c r="AK340" t="s">
        <v>479</v>
      </c>
      <c r="AL340" t="s">
        <v>481</v>
      </c>
      <c r="AM340" t="s">
        <v>481</v>
      </c>
    </row>
    <row r="341" spans="1:39" x14ac:dyDescent="0.25">
      <c r="A341" t="s">
        <v>472</v>
      </c>
      <c r="B341" t="s">
        <v>473</v>
      </c>
      <c r="C341">
        <v>5</v>
      </c>
      <c r="D341" t="s">
        <v>405</v>
      </c>
      <c r="E341" t="s">
        <v>405</v>
      </c>
      <c r="F341">
        <v>10007151</v>
      </c>
      <c r="G341" t="s">
        <v>74</v>
      </c>
      <c r="H341" t="s">
        <v>482</v>
      </c>
      <c r="I341" t="s">
        <v>476</v>
      </c>
      <c r="J341" t="s">
        <v>385</v>
      </c>
      <c r="K341" t="s">
        <v>508</v>
      </c>
      <c r="L341" t="s">
        <v>75</v>
      </c>
      <c r="M341" t="s">
        <v>405</v>
      </c>
      <c r="N341" t="s">
        <v>405</v>
      </c>
      <c r="O341" t="s">
        <v>488</v>
      </c>
      <c r="P341" t="s">
        <v>34</v>
      </c>
      <c r="Q341">
        <v>120</v>
      </c>
      <c r="R341">
        <v>120</v>
      </c>
      <c r="S341">
        <v>120</v>
      </c>
      <c r="T341">
        <v>2.5</v>
      </c>
      <c r="U341">
        <v>2.5</v>
      </c>
      <c r="V341">
        <v>84.7</v>
      </c>
      <c r="W341">
        <v>94.2</v>
      </c>
      <c r="X341">
        <v>95</v>
      </c>
      <c r="Y341">
        <v>10.3</v>
      </c>
      <c r="Z341">
        <v>0.8</v>
      </c>
      <c r="AA341">
        <v>100</v>
      </c>
      <c r="AB341">
        <v>1100</v>
      </c>
      <c r="AC341">
        <v>23700</v>
      </c>
      <c r="AD341">
        <v>28500</v>
      </c>
      <c r="AE341">
        <v>35000</v>
      </c>
      <c r="AF341">
        <v>105500</v>
      </c>
      <c r="AG341" t="s">
        <v>479</v>
      </c>
      <c r="AH341" t="s">
        <v>479</v>
      </c>
      <c r="AI341" t="s">
        <v>479</v>
      </c>
      <c r="AJ341" t="s">
        <v>479</v>
      </c>
      <c r="AK341" t="s">
        <v>479</v>
      </c>
      <c r="AL341" t="s">
        <v>481</v>
      </c>
      <c r="AM341" t="s">
        <v>481</v>
      </c>
    </row>
    <row r="342" spans="1:39" x14ac:dyDescent="0.25">
      <c r="A342" t="s">
        <v>472</v>
      </c>
      <c r="B342" t="s">
        <v>473</v>
      </c>
      <c r="C342">
        <v>5</v>
      </c>
      <c r="D342" t="s">
        <v>405</v>
      </c>
      <c r="E342" t="s">
        <v>405</v>
      </c>
      <c r="F342">
        <v>10007151</v>
      </c>
      <c r="G342" t="s">
        <v>74</v>
      </c>
      <c r="H342" t="s">
        <v>482</v>
      </c>
      <c r="I342" t="s">
        <v>476</v>
      </c>
      <c r="J342" t="s">
        <v>385</v>
      </c>
      <c r="K342" t="s">
        <v>508</v>
      </c>
      <c r="L342" t="s">
        <v>75</v>
      </c>
      <c r="M342" t="s">
        <v>405</v>
      </c>
      <c r="N342" t="s">
        <v>405</v>
      </c>
      <c r="O342" t="s">
        <v>489</v>
      </c>
      <c r="P342" t="s">
        <v>50</v>
      </c>
      <c r="Q342">
        <v>265</v>
      </c>
      <c r="R342">
        <v>260</v>
      </c>
      <c r="S342">
        <v>260</v>
      </c>
      <c r="T342">
        <v>2.7</v>
      </c>
      <c r="U342">
        <v>7.4</v>
      </c>
      <c r="V342">
        <v>82.9</v>
      </c>
      <c r="W342">
        <v>87.2</v>
      </c>
      <c r="X342">
        <v>89.9</v>
      </c>
      <c r="Y342">
        <v>7</v>
      </c>
      <c r="Z342">
        <v>2.7</v>
      </c>
      <c r="AA342">
        <v>210</v>
      </c>
      <c r="AB342">
        <v>2000</v>
      </c>
      <c r="AC342">
        <v>20900</v>
      </c>
      <c r="AD342">
        <v>25600</v>
      </c>
      <c r="AE342">
        <v>31400</v>
      </c>
      <c r="AF342">
        <v>57700</v>
      </c>
      <c r="AG342" t="s">
        <v>479</v>
      </c>
      <c r="AH342" t="s">
        <v>479</v>
      </c>
      <c r="AI342" t="s">
        <v>479</v>
      </c>
      <c r="AJ342" t="s">
        <v>479</v>
      </c>
      <c r="AK342" t="s">
        <v>479</v>
      </c>
      <c r="AL342" t="s">
        <v>481</v>
      </c>
      <c r="AM342" t="s">
        <v>481</v>
      </c>
    </row>
    <row r="343" spans="1:39" x14ac:dyDescent="0.25">
      <c r="A343" t="s">
        <v>472</v>
      </c>
      <c r="B343" t="s">
        <v>473</v>
      </c>
      <c r="C343">
        <v>5</v>
      </c>
      <c r="D343" t="s">
        <v>405</v>
      </c>
      <c r="E343" t="s">
        <v>405</v>
      </c>
      <c r="F343">
        <v>10007152</v>
      </c>
      <c r="G343" t="s">
        <v>132</v>
      </c>
      <c r="H343" t="s">
        <v>482</v>
      </c>
      <c r="I343" t="s">
        <v>476</v>
      </c>
      <c r="J343" t="s">
        <v>385</v>
      </c>
      <c r="K343" t="s">
        <v>483</v>
      </c>
      <c r="L343" t="s">
        <v>484</v>
      </c>
      <c r="M343" t="s">
        <v>405</v>
      </c>
      <c r="N343" t="s">
        <v>405</v>
      </c>
      <c r="O343" t="s">
        <v>485</v>
      </c>
      <c r="P343" t="s">
        <v>47</v>
      </c>
      <c r="Q343">
        <v>80</v>
      </c>
      <c r="R343">
        <v>80</v>
      </c>
      <c r="S343">
        <v>75</v>
      </c>
      <c r="T343">
        <v>2.6</v>
      </c>
      <c r="U343">
        <v>10.4</v>
      </c>
      <c r="V343">
        <v>70.099999999999994</v>
      </c>
      <c r="W343">
        <v>81.8</v>
      </c>
      <c r="X343">
        <v>87</v>
      </c>
      <c r="Y343">
        <v>16.899999999999999</v>
      </c>
      <c r="Z343">
        <v>5.2</v>
      </c>
      <c r="AA343">
        <v>55</v>
      </c>
      <c r="AB343">
        <v>2200</v>
      </c>
      <c r="AC343">
        <v>24800</v>
      </c>
      <c r="AD343">
        <v>30300</v>
      </c>
      <c r="AE343">
        <v>37200</v>
      </c>
      <c r="AF343">
        <v>59900</v>
      </c>
      <c r="AG343" t="s">
        <v>479</v>
      </c>
      <c r="AH343" t="s">
        <v>479</v>
      </c>
      <c r="AI343" t="s">
        <v>479</v>
      </c>
      <c r="AJ343" t="s">
        <v>479</v>
      </c>
      <c r="AK343" t="s">
        <v>479</v>
      </c>
      <c r="AL343" t="s">
        <v>481</v>
      </c>
      <c r="AM343" t="s">
        <v>481</v>
      </c>
    </row>
    <row r="344" spans="1:39" x14ac:dyDescent="0.25">
      <c r="A344" t="s">
        <v>472</v>
      </c>
      <c r="B344" t="s">
        <v>473</v>
      </c>
      <c r="C344">
        <v>5</v>
      </c>
      <c r="D344" t="s">
        <v>405</v>
      </c>
      <c r="E344" t="s">
        <v>405</v>
      </c>
      <c r="F344">
        <v>10007152</v>
      </c>
      <c r="G344" t="s">
        <v>132</v>
      </c>
      <c r="H344" t="s">
        <v>482</v>
      </c>
      <c r="I344" t="s">
        <v>476</v>
      </c>
      <c r="J344" t="s">
        <v>385</v>
      </c>
      <c r="K344" t="s">
        <v>483</v>
      </c>
      <c r="L344" t="s">
        <v>484</v>
      </c>
      <c r="M344" t="s">
        <v>405</v>
      </c>
      <c r="N344" t="s">
        <v>405</v>
      </c>
      <c r="O344" t="s">
        <v>486</v>
      </c>
      <c r="P344" t="s">
        <v>44</v>
      </c>
      <c r="Q344">
        <v>100</v>
      </c>
      <c r="R344">
        <v>95</v>
      </c>
      <c r="S344">
        <v>95</v>
      </c>
      <c r="T344">
        <v>3.1</v>
      </c>
      <c r="U344">
        <v>9.8000000000000007</v>
      </c>
      <c r="V344">
        <v>73.7</v>
      </c>
      <c r="W344">
        <v>85.6</v>
      </c>
      <c r="X344">
        <v>87.1</v>
      </c>
      <c r="Y344">
        <v>13.4</v>
      </c>
      <c r="Z344">
        <v>1.5</v>
      </c>
      <c r="AA344">
        <v>65</v>
      </c>
      <c r="AB344">
        <v>5800</v>
      </c>
      <c r="AC344">
        <v>20100</v>
      </c>
      <c r="AD344">
        <v>27000</v>
      </c>
      <c r="AE344">
        <v>31800</v>
      </c>
      <c r="AF344">
        <v>51800</v>
      </c>
      <c r="AG344" t="s">
        <v>479</v>
      </c>
      <c r="AH344" t="s">
        <v>479</v>
      </c>
      <c r="AI344" t="s">
        <v>479</v>
      </c>
      <c r="AJ344" t="s">
        <v>479</v>
      </c>
      <c r="AK344" t="s">
        <v>479</v>
      </c>
      <c r="AL344" t="s">
        <v>481</v>
      </c>
      <c r="AM344" t="s">
        <v>481</v>
      </c>
    </row>
    <row r="345" spans="1:39" x14ac:dyDescent="0.25">
      <c r="A345" t="s">
        <v>472</v>
      </c>
      <c r="B345" t="s">
        <v>473</v>
      </c>
      <c r="C345">
        <v>5</v>
      </c>
      <c r="D345" t="s">
        <v>405</v>
      </c>
      <c r="E345" t="s">
        <v>405</v>
      </c>
      <c r="F345">
        <v>10007152</v>
      </c>
      <c r="G345" t="s">
        <v>132</v>
      </c>
      <c r="H345" t="s">
        <v>482</v>
      </c>
      <c r="I345" t="s">
        <v>476</v>
      </c>
      <c r="J345" t="s">
        <v>385</v>
      </c>
      <c r="K345" t="s">
        <v>483</v>
      </c>
      <c r="L345" t="s">
        <v>484</v>
      </c>
      <c r="M345" t="s">
        <v>405</v>
      </c>
      <c r="N345" t="s">
        <v>405</v>
      </c>
      <c r="O345" t="s">
        <v>478</v>
      </c>
      <c r="P345" t="s">
        <v>3</v>
      </c>
      <c r="Q345">
        <v>130</v>
      </c>
      <c r="R345">
        <v>130</v>
      </c>
      <c r="S345">
        <v>125</v>
      </c>
      <c r="T345">
        <v>5.5</v>
      </c>
      <c r="U345">
        <v>10.199999999999999</v>
      </c>
      <c r="V345">
        <v>81.900000000000006</v>
      </c>
      <c r="W345">
        <v>84.3</v>
      </c>
      <c r="X345">
        <v>84.3</v>
      </c>
      <c r="Y345">
        <v>2.4</v>
      </c>
      <c r="Z345" t="s">
        <v>487</v>
      </c>
      <c r="AA345">
        <v>100</v>
      </c>
      <c r="AB345">
        <v>2900</v>
      </c>
      <c r="AC345">
        <v>25400</v>
      </c>
      <c r="AD345">
        <v>33200</v>
      </c>
      <c r="AE345">
        <v>42600</v>
      </c>
      <c r="AF345">
        <v>133600</v>
      </c>
      <c r="AG345" t="s">
        <v>479</v>
      </c>
      <c r="AH345" t="s">
        <v>479</v>
      </c>
      <c r="AI345" t="s">
        <v>479</v>
      </c>
      <c r="AJ345" t="s">
        <v>479</v>
      </c>
      <c r="AK345" t="s">
        <v>479</v>
      </c>
      <c r="AL345" t="s">
        <v>481</v>
      </c>
      <c r="AM345" t="s">
        <v>481</v>
      </c>
    </row>
    <row r="346" spans="1:39" x14ac:dyDescent="0.25">
      <c r="A346" t="s">
        <v>472</v>
      </c>
      <c r="B346" t="s">
        <v>473</v>
      </c>
      <c r="C346">
        <v>5</v>
      </c>
      <c r="D346" t="s">
        <v>405</v>
      </c>
      <c r="E346" t="s">
        <v>405</v>
      </c>
      <c r="F346">
        <v>10007152</v>
      </c>
      <c r="G346" t="s">
        <v>132</v>
      </c>
      <c r="H346" t="s">
        <v>482</v>
      </c>
      <c r="I346" t="s">
        <v>476</v>
      </c>
      <c r="J346" t="s">
        <v>385</v>
      </c>
      <c r="K346" t="s">
        <v>483</v>
      </c>
      <c r="L346" t="s">
        <v>484</v>
      </c>
      <c r="M346" t="s">
        <v>405</v>
      </c>
      <c r="N346" t="s">
        <v>405</v>
      </c>
      <c r="O346" t="s">
        <v>488</v>
      </c>
      <c r="P346" t="s">
        <v>34</v>
      </c>
      <c r="Q346">
        <v>55</v>
      </c>
      <c r="R346">
        <v>55</v>
      </c>
      <c r="S346">
        <v>55</v>
      </c>
      <c r="T346">
        <v>11.1</v>
      </c>
      <c r="U346">
        <v>18.5</v>
      </c>
      <c r="V346">
        <v>66.7</v>
      </c>
      <c r="W346">
        <v>66.7</v>
      </c>
      <c r="X346">
        <v>70.400000000000006</v>
      </c>
      <c r="Y346">
        <v>3.7</v>
      </c>
      <c r="Z346">
        <v>3.7</v>
      </c>
      <c r="AA346">
        <v>35</v>
      </c>
      <c r="AB346">
        <v>9500</v>
      </c>
      <c r="AC346">
        <v>22300</v>
      </c>
      <c r="AD346">
        <v>28000</v>
      </c>
      <c r="AE346">
        <v>34700</v>
      </c>
      <c r="AF346">
        <v>64900</v>
      </c>
      <c r="AG346" t="s">
        <v>479</v>
      </c>
      <c r="AH346" t="s">
        <v>479</v>
      </c>
      <c r="AI346" t="s">
        <v>479</v>
      </c>
      <c r="AJ346" t="s">
        <v>479</v>
      </c>
      <c r="AK346" t="s">
        <v>479</v>
      </c>
      <c r="AL346" t="s">
        <v>481</v>
      </c>
      <c r="AM346" t="s">
        <v>481</v>
      </c>
    </row>
    <row r="347" spans="1:39" x14ac:dyDescent="0.25">
      <c r="A347" t="s">
        <v>472</v>
      </c>
      <c r="B347" t="s">
        <v>473</v>
      </c>
      <c r="C347">
        <v>5</v>
      </c>
      <c r="D347" t="s">
        <v>405</v>
      </c>
      <c r="E347" t="s">
        <v>405</v>
      </c>
      <c r="F347">
        <v>10007152</v>
      </c>
      <c r="G347" t="s">
        <v>132</v>
      </c>
      <c r="H347" t="s">
        <v>482</v>
      </c>
      <c r="I347" t="s">
        <v>476</v>
      </c>
      <c r="J347" t="s">
        <v>385</v>
      </c>
      <c r="K347" t="s">
        <v>483</v>
      </c>
      <c r="L347" t="s">
        <v>484</v>
      </c>
      <c r="M347" t="s">
        <v>405</v>
      </c>
      <c r="N347" t="s">
        <v>405</v>
      </c>
      <c r="O347" t="s">
        <v>489</v>
      </c>
      <c r="P347" t="s">
        <v>50</v>
      </c>
      <c r="Q347">
        <v>75</v>
      </c>
      <c r="R347">
        <v>75</v>
      </c>
      <c r="S347">
        <v>75</v>
      </c>
      <c r="T347">
        <v>9.3000000000000007</v>
      </c>
      <c r="U347">
        <v>16</v>
      </c>
      <c r="V347">
        <v>66.7</v>
      </c>
      <c r="W347">
        <v>73.3</v>
      </c>
      <c r="X347">
        <v>74.7</v>
      </c>
      <c r="Y347">
        <v>8</v>
      </c>
      <c r="Z347">
        <v>1.3</v>
      </c>
      <c r="AA347">
        <v>50</v>
      </c>
      <c r="AB347">
        <v>3100</v>
      </c>
      <c r="AC347">
        <v>17800</v>
      </c>
      <c r="AD347">
        <v>23000</v>
      </c>
      <c r="AE347">
        <v>29400</v>
      </c>
      <c r="AF347">
        <v>48500</v>
      </c>
      <c r="AG347" t="s">
        <v>479</v>
      </c>
      <c r="AH347" t="s">
        <v>479</v>
      </c>
      <c r="AI347" t="s">
        <v>479</v>
      </c>
      <c r="AJ347" t="s">
        <v>479</v>
      </c>
      <c r="AK347" t="s">
        <v>479</v>
      </c>
      <c r="AL347" t="s">
        <v>481</v>
      </c>
      <c r="AM347" t="s">
        <v>481</v>
      </c>
    </row>
    <row r="348" spans="1:39" x14ac:dyDescent="0.25">
      <c r="A348" t="s">
        <v>472</v>
      </c>
      <c r="B348" t="s">
        <v>473</v>
      </c>
      <c r="C348">
        <v>5</v>
      </c>
      <c r="D348" t="s">
        <v>405</v>
      </c>
      <c r="E348" t="s">
        <v>405</v>
      </c>
      <c r="F348">
        <v>10007154</v>
      </c>
      <c r="G348" t="s">
        <v>579</v>
      </c>
      <c r="H348" t="s">
        <v>482</v>
      </c>
      <c r="I348" t="s">
        <v>476</v>
      </c>
      <c r="J348" t="s">
        <v>385</v>
      </c>
      <c r="K348" t="s">
        <v>508</v>
      </c>
      <c r="L348" t="s">
        <v>75</v>
      </c>
      <c r="M348" t="s">
        <v>405</v>
      </c>
      <c r="N348" t="s">
        <v>405</v>
      </c>
      <c r="O348" t="s">
        <v>485</v>
      </c>
      <c r="P348" t="s">
        <v>47</v>
      </c>
      <c r="Q348">
        <v>275</v>
      </c>
      <c r="R348">
        <v>260</v>
      </c>
      <c r="S348">
        <v>260</v>
      </c>
      <c r="T348">
        <v>4.2</v>
      </c>
      <c r="U348">
        <v>2.9</v>
      </c>
      <c r="V348">
        <v>68</v>
      </c>
      <c r="W348">
        <v>87</v>
      </c>
      <c r="X348">
        <v>92.8</v>
      </c>
      <c r="Y348">
        <v>24.9</v>
      </c>
      <c r="Z348">
        <v>5.8</v>
      </c>
      <c r="AA348">
        <v>175</v>
      </c>
      <c r="AB348">
        <v>600</v>
      </c>
      <c r="AC348">
        <v>26600</v>
      </c>
      <c r="AD348">
        <v>32500</v>
      </c>
      <c r="AE348">
        <v>45900</v>
      </c>
      <c r="AF348">
        <v>148600</v>
      </c>
      <c r="AG348">
        <v>600</v>
      </c>
      <c r="AH348">
        <v>26300</v>
      </c>
      <c r="AI348">
        <v>33200</v>
      </c>
      <c r="AJ348">
        <v>46700</v>
      </c>
      <c r="AK348">
        <v>148600</v>
      </c>
      <c r="AL348" t="s">
        <v>481</v>
      </c>
      <c r="AM348" t="s">
        <v>481</v>
      </c>
    </row>
    <row r="349" spans="1:39" x14ac:dyDescent="0.25">
      <c r="A349" t="s">
        <v>472</v>
      </c>
      <c r="B349" t="s">
        <v>473</v>
      </c>
      <c r="C349">
        <v>5</v>
      </c>
      <c r="D349" t="s">
        <v>405</v>
      </c>
      <c r="E349" t="s">
        <v>405</v>
      </c>
      <c r="F349">
        <v>10007154</v>
      </c>
      <c r="G349" t="s">
        <v>579</v>
      </c>
      <c r="H349" t="s">
        <v>482</v>
      </c>
      <c r="I349" t="s">
        <v>476</v>
      </c>
      <c r="J349" t="s">
        <v>385</v>
      </c>
      <c r="K349" t="s">
        <v>508</v>
      </c>
      <c r="L349" t="s">
        <v>75</v>
      </c>
      <c r="M349" t="s">
        <v>405</v>
      </c>
      <c r="N349" t="s">
        <v>405</v>
      </c>
      <c r="O349" t="s">
        <v>486</v>
      </c>
      <c r="P349" t="s">
        <v>44</v>
      </c>
      <c r="Q349">
        <v>150</v>
      </c>
      <c r="R349">
        <v>140</v>
      </c>
      <c r="S349">
        <v>140</v>
      </c>
      <c r="T349">
        <v>5</v>
      </c>
      <c r="U349">
        <v>2.2000000000000002</v>
      </c>
      <c r="V349">
        <v>64</v>
      </c>
      <c r="W349">
        <v>88.5</v>
      </c>
      <c r="X349">
        <v>92.8</v>
      </c>
      <c r="Y349">
        <v>28.8</v>
      </c>
      <c r="Z349">
        <v>4.3</v>
      </c>
      <c r="AA349">
        <v>90</v>
      </c>
      <c r="AB349">
        <v>13900</v>
      </c>
      <c r="AC349">
        <v>27000</v>
      </c>
      <c r="AD349">
        <v>34700</v>
      </c>
      <c r="AE349">
        <v>43800</v>
      </c>
      <c r="AF349">
        <v>257700</v>
      </c>
      <c r="AG349" t="s">
        <v>479</v>
      </c>
      <c r="AH349" t="s">
        <v>479</v>
      </c>
      <c r="AI349" t="s">
        <v>479</v>
      </c>
      <c r="AJ349" t="s">
        <v>479</v>
      </c>
      <c r="AK349" t="s">
        <v>479</v>
      </c>
      <c r="AL349" t="s">
        <v>481</v>
      </c>
      <c r="AM349" t="s">
        <v>481</v>
      </c>
    </row>
    <row r="350" spans="1:39" x14ac:dyDescent="0.25">
      <c r="A350" t="s">
        <v>472</v>
      </c>
      <c r="B350" t="s">
        <v>473</v>
      </c>
      <c r="C350">
        <v>5</v>
      </c>
      <c r="D350" t="s">
        <v>405</v>
      </c>
      <c r="E350" t="s">
        <v>405</v>
      </c>
      <c r="F350">
        <v>10007154</v>
      </c>
      <c r="G350" t="s">
        <v>579</v>
      </c>
      <c r="H350" t="s">
        <v>482</v>
      </c>
      <c r="I350" t="s">
        <v>476</v>
      </c>
      <c r="J350" t="s">
        <v>385</v>
      </c>
      <c r="K350" t="s">
        <v>508</v>
      </c>
      <c r="L350" t="s">
        <v>75</v>
      </c>
      <c r="M350" t="s">
        <v>405</v>
      </c>
      <c r="N350" t="s">
        <v>405</v>
      </c>
      <c r="O350" t="s">
        <v>478</v>
      </c>
      <c r="P350" t="s">
        <v>3</v>
      </c>
      <c r="Q350">
        <v>95</v>
      </c>
      <c r="R350">
        <v>90</v>
      </c>
      <c r="S350">
        <v>90</v>
      </c>
      <c r="T350">
        <v>6.6</v>
      </c>
      <c r="U350">
        <v>3.3</v>
      </c>
      <c r="V350">
        <v>88</v>
      </c>
      <c r="W350">
        <v>89.1</v>
      </c>
      <c r="X350">
        <v>90.2</v>
      </c>
      <c r="Y350">
        <v>2.2000000000000002</v>
      </c>
      <c r="Z350">
        <v>1.1000000000000001</v>
      </c>
      <c r="AA350">
        <v>80</v>
      </c>
      <c r="AB350">
        <v>8000</v>
      </c>
      <c r="AC350">
        <v>39100</v>
      </c>
      <c r="AD350">
        <v>55800</v>
      </c>
      <c r="AE350">
        <v>73000</v>
      </c>
      <c r="AF350">
        <v>167200</v>
      </c>
      <c r="AG350" t="s">
        <v>479</v>
      </c>
      <c r="AH350" t="s">
        <v>479</v>
      </c>
      <c r="AI350" t="s">
        <v>479</v>
      </c>
      <c r="AJ350" t="s">
        <v>479</v>
      </c>
      <c r="AK350" t="s">
        <v>479</v>
      </c>
      <c r="AL350" t="s">
        <v>481</v>
      </c>
      <c r="AM350" t="s">
        <v>481</v>
      </c>
    </row>
    <row r="351" spans="1:39" x14ac:dyDescent="0.25">
      <c r="A351" t="s">
        <v>472</v>
      </c>
      <c r="B351" t="s">
        <v>473</v>
      </c>
      <c r="C351">
        <v>5</v>
      </c>
      <c r="D351" t="s">
        <v>405</v>
      </c>
      <c r="E351" t="s">
        <v>405</v>
      </c>
      <c r="F351">
        <v>10007154</v>
      </c>
      <c r="G351" t="s">
        <v>579</v>
      </c>
      <c r="H351" t="s">
        <v>482</v>
      </c>
      <c r="I351" t="s">
        <v>476</v>
      </c>
      <c r="J351" t="s">
        <v>385</v>
      </c>
      <c r="K351" t="s">
        <v>508</v>
      </c>
      <c r="L351" t="s">
        <v>75</v>
      </c>
      <c r="M351" t="s">
        <v>405</v>
      </c>
      <c r="N351" t="s">
        <v>405</v>
      </c>
      <c r="O351" t="s">
        <v>488</v>
      </c>
      <c r="P351" t="s">
        <v>34</v>
      </c>
      <c r="Q351">
        <v>170</v>
      </c>
      <c r="R351">
        <v>165</v>
      </c>
      <c r="S351">
        <v>165</v>
      </c>
      <c r="T351">
        <v>4.2</v>
      </c>
      <c r="U351">
        <v>4.4000000000000004</v>
      </c>
      <c r="V351">
        <v>83.2</v>
      </c>
      <c r="W351">
        <v>89.6</v>
      </c>
      <c r="X351">
        <v>91.4</v>
      </c>
      <c r="Y351">
        <v>8.1999999999999993</v>
      </c>
      <c r="Z351">
        <v>1.8</v>
      </c>
      <c r="AA351">
        <v>135</v>
      </c>
      <c r="AB351">
        <v>15700</v>
      </c>
      <c r="AC351">
        <v>38000</v>
      </c>
      <c r="AD351">
        <v>54000</v>
      </c>
      <c r="AE351">
        <v>77700</v>
      </c>
      <c r="AF351">
        <v>196700</v>
      </c>
      <c r="AG351" t="s">
        <v>479</v>
      </c>
      <c r="AH351" t="s">
        <v>479</v>
      </c>
      <c r="AI351" t="s">
        <v>479</v>
      </c>
      <c r="AJ351" t="s">
        <v>479</v>
      </c>
      <c r="AK351" t="s">
        <v>479</v>
      </c>
      <c r="AL351" t="s">
        <v>481</v>
      </c>
      <c r="AM351" t="s">
        <v>481</v>
      </c>
    </row>
    <row r="352" spans="1:39" x14ac:dyDescent="0.25">
      <c r="A352" t="s">
        <v>472</v>
      </c>
      <c r="B352" t="s">
        <v>473</v>
      </c>
      <c r="C352">
        <v>5</v>
      </c>
      <c r="D352" t="s">
        <v>405</v>
      </c>
      <c r="E352" t="s">
        <v>405</v>
      </c>
      <c r="F352">
        <v>10007154</v>
      </c>
      <c r="G352" t="s">
        <v>579</v>
      </c>
      <c r="H352" t="s">
        <v>482</v>
      </c>
      <c r="I352" t="s">
        <v>476</v>
      </c>
      <c r="J352" t="s">
        <v>385</v>
      </c>
      <c r="K352" t="s">
        <v>508</v>
      </c>
      <c r="L352" t="s">
        <v>75</v>
      </c>
      <c r="M352" t="s">
        <v>405</v>
      </c>
      <c r="N352" t="s">
        <v>405</v>
      </c>
      <c r="O352" t="s">
        <v>489</v>
      </c>
      <c r="P352" t="s">
        <v>50</v>
      </c>
      <c r="Q352">
        <v>25</v>
      </c>
      <c r="R352">
        <v>25</v>
      </c>
      <c r="S352">
        <v>25</v>
      </c>
      <c r="T352">
        <v>4.3</v>
      </c>
      <c r="U352">
        <v>8.6999999999999993</v>
      </c>
      <c r="V352">
        <v>76.099999999999994</v>
      </c>
      <c r="W352">
        <v>84.8</v>
      </c>
      <c r="X352">
        <v>87</v>
      </c>
      <c r="Y352">
        <v>10.9</v>
      </c>
      <c r="Z352">
        <v>2.2000000000000002</v>
      </c>
      <c r="AA352">
        <v>15</v>
      </c>
      <c r="AB352">
        <v>2200</v>
      </c>
      <c r="AC352">
        <v>18200</v>
      </c>
      <c r="AD352">
        <v>27400</v>
      </c>
      <c r="AE352">
        <v>31000</v>
      </c>
      <c r="AF352">
        <v>43300</v>
      </c>
      <c r="AG352" t="s">
        <v>479</v>
      </c>
      <c r="AH352" t="s">
        <v>479</v>
      </c>
      <c r="AI352" t="s">
        <v>479</v>
      </c>
      <c r="AJ352" t="s">
        <v>479</v>
      </c>
      <c r="AK352" t="s">
        <v>479</v>
      </c>
      <c r="AL352" t="s">
        <v>481</v>
      </c>
      <c r="AM352" t="s">
        <v>481</v>
      </c>
    </row>
    <row r="353" spans="1:39" x14ac:dyDescent="0.25">
      <c r="A353" t="s">
        <v>472</v>
      </c>
      <c r="B353" t="s">
        <v>473</v>
      </c>
      <c r="C353">
        <v>5</v>
      </c>
      <c r="D353" t="s">
        <v>405</v>
      </c>
      <c r="E353" t="s">
        <v>405</v>
      </c>
      <c r="F353">
        <v>10007155</v>
      </c>
      <c r="G353" t="s">
        <v>137</v>
      </c>
      <c r="H353" t="s">
        <v>482</v>
      </c>
      <c r="I353" t="s">
        <v>476</v>
      </c>
      <c r="J353" t="s">
        <v>385</v>
      </c>
      <c r="K353" t="s">
        <v>499</v>
      </c>
      <c r="L353" t="s">
        <v>43</v>
      </c>
      <c r="M353" t="s">
        <v>405</v>
      </c>
      <c r="N353" t="s">
        <v>405</v>
      </c>
      <c r="O353" t="s">
        <v>485</v>
      </c>
      <c r="P353" t="s">
        <v>47</v>
      </c>
      <c r="Q353">
        <v>140</v>
      </c>
      <c r="R353">
        <v>135</v>
      </c>
      <c r="S353">
        <v>135</v>
      </c>
      <c r="T353">
        <v>5.3</v>
      </c>
      <c r="U353">
        <v>3.8</v>
      </c>
      <c r="V353">
        <v>75.900000000000006</v>
      </c>
      <c r="W353">
        <v>86.5</v>
      </c>
      <c r="X353">
        <v>91</v>
      </c>
      <c r="Y353">
        <v>15</v>
      </c>
      <c r="Z353">
        <v>4.5</v>
      </c>
      <c r="AA353">
        <v>100</v>
      </c>
      <c r="AB353">
        <v>4400</v>
      </c>
      <c r="AC353">
        <v>24500</v>
      </c>
      <c r="AD353">
        <v>29700</v>
      </c>
      <c r="AE353">
        <v>37600</v>
      </c>
      <c r="AF353">
        <v>134000</v>
      </c>
      <c r="AG353" t="s">
        <v>479</v>
      </c>
      <c r="AH353" t="s">
        <v>479</v>
      </c>
      <c r="AI353" t="s">
        <v>479</v>
      </c>
      <c r="AJ353" t="s">
        <v>479</v>
      </c>
      <c r="AK353" t="s">
        <v>479</v>
      </c>
      <c r="AL353" t="s">
        <v>481</v>
      </c>
      <c r="AM353" t="s">
        <v>481</v>
      </c>
    </row>
    <row r="354" spans="1:39" x14ac:dyDescent="0.25">
      <c r="A354" t="s">
        <v>472</v>
      </c>
      <c r="B354" t="s">
        <v>473</v>
      </c>
      <c r="C354">
        <v>5</v>
      </c>
      <c r="D354" t="s">
        <v>405</v>
      </c>
      <c r="E354" t="s">
        <v>405</v>
      </c>
      <c r="F354">
        <v>10007155</v>
      </c>
      <c r="G354" t="s">
        <v>137</v>
      </c>
      <c r="H354" t="s">
        <v>482</v>
      </c>
      <c r="I354" t="s">
        <v>476</v>
      </c>
      <c r="J354" t="s">
        <v>385</v>
      </c>
      <c r="K354" t="s">
        <v>499</v>
      </c>
      <c r="L354" t="s">
        <v>43</v>
      </c>
      <c r="M354" t="s">
        <v>405</v>
      </c>
      <c r="N354" t="s">
        <v>405</v>
      </c>
      <c r="O354" t="s">
        <v>486</v>
      </c>
      <c r="P354" t="s">
        <v>44</v>
      </c>
      <c r="Q354">
        <v>210</v>
      </c>
      <c r="R354">
        <v>205</v>
      </c>
      <c r="S354">
        <v>205</v>
      </c>
      <c r="T354">
        <v>2.6</v>
      </c>
      <c r="U354">
        <v>2.1</v>
      </c>
      <c r="V354">
        <v>80.8</v>
      </c>
      <c r="W354">
        <v>93.4</v>
      </c>
      <c r="X354">
        <v>95.4</v>
      </c>
      <c r="Y354">
        <v>14.6</v>
      </c>
      <c r="Z354">
        <v>1.9</v>
      </c>
      <c r="AA354">
        <v>165</v>
      </c>
      <c r="AB354">
        <v>1100</v>
      </c>
      <c r="AC354">
        <v>25600</v>
      </c>
      <c r="AD354">
        <v>31000</v>
      </c>
      <c r="AE354">
        <v>36900</v>
      </c>
      <c r="AF354">
        <v>240500</v>
      </c>
      <c r="AG354" t="s">
        <v>479</v>
      </c>
      <c r="AH354" t="s">
        <v>479</v>
      </c>
      <c r="AI354" t="s">
        <v>479</v>
      </c>
      <c r="AJ354" t="s">
        <v>479</v>
      </c>
      <c r="AK354" t="s">
        <v>479</v>
      </c>
      <c r="AL354" t="s">
        <v>481</v>
      </c>
      <c r="AM354" t="s">
        <v>481</v>
      </c>
    </row>
    <row r="355" spans="1:39" x14ac:dyDescent="0.25">
      <c r="A355" t="s">
        <v>472</v>
      </c>
      <c r="B355" t="s">
        <v>473</v>
      </c>
      <c r="C355">
        <v>5</v>
      </c>
      <c r="D355" t="s">
        <v>405</v>
      </c>
      <c r="E355" t="s">
        <v>405</v>
      </c>
      <c r="F355">
        <v>10007155</v>
      </c>
      <c r="G355" t="s">
        <v>137</v>
      </c>
      <c r="H355" t="s">
        <v>482</v>
      </c>
      <c r="I355" t="s">
        <v>476</v>
      </c>
      <c r="J355" t="s">
        <v>385</v>
      </c>
      <c r="K355" t="s">
        <v>499</v>
      </c>
      <c r="L355" t="s">
        <v>43</v>
      </c>
      <c r="M355" t="s">
        <v>405</v>
      </c>
      <c r="N355" t="s">
        <v>405</v>
      </c>
      <c r="O355" t="s">
        <v>478</v>
      </c>
      <c r="P355" t="s">
        <v>3</v>
      </c>
      <c r="Q355">
        <v>300</v>
      </c>
      <c r="R355">
        <v>295</v>
      </c>
      <c r="S355">
        <v>295</v>
      </c>
      <c r="T355">
        <v>4.9000000000000004</v>
      </c>
      <c r="U355">
        <v>6.2</v>
      </c>
      <c r="V355">
        <v>84.5</v>
      </c>
      <c r="W355">
        <v>88.5</v>
      </c>
      <c r="X355">
        <v>88.9</v>
      </c>
      <c r="Y355">
        <v>4.4000000000000004</v>
      </c>
      <c r="Z355">
        <v>0.3</v>
      </c>
      <c r="AA355">
        <v>245</v>
      </c>
      <c r="AB355">
        <v>200</v>
      </c>
      <c r="AC355">
        <v>25900</v>
      </c>
      <c r="AD355">
        <v>36500</v>
      </c>
      <c r="AE355">
        <v>48500</v>
      </c>
      <c r="AF355">
        <v>349600</v>
      </c>
      <c r="AG355" t="s">
        <v>479</v>
      </c>
      <c r="AH355" t="s">
        <v>479</v>
      </c>
      <c r="AI355" t="s">
        <v>479</v>
      </c>
      <c r="AJ355" t="s">
        <v>479</v>
      </c>
      <c r="AK355" t="s">
        <v>479</v>
      </c>
      <c r="AL355" t="s">
        <v>481</v>
      </c>
      <c r="AM355" t="s">
        <v>481</v>
      </c>
    </row>
    <row r="356" spans="1:39" x14ac:dyDescent="0.25">
      <c r="A356" t="s">
        <v>472</v>
      </c>
      <c r="B356" t="s">
        <v>473</v>
      </c>
      <c r="C356">
        <v>5</v>
      </c>
      <c r="D356" t="s">
        <v>405</v>
      </c>
      <c r="E356" t="s">
        <v>405</v>
      </c>
      <c r="F356">
        <v>10007155</v>
      </c>
      <c r="G356" t="s">
        <v>137</v>
      </c>
      <c r="H356" t="s">
        <v>482</v>
      </c>
      <c r="I356" t="s">
        <v>476</v>
      </c>
      <c r="J356" t="s">
        <v>385</v>
      </c>
      <c r="K356" t="s">
        <v>499</v>
      </c>
      <c r="L356" t="s">
        <v>43</v>
      </c>
      <c r="M356" t="s">
        <v>405</v>
      </c>
      <c r="N356" t="s">
        <v>405</v>
      </c>
      <c r="O356" t="s">
        <v>488</v>
      </c>
      <c r="P356" t="s">
        <v>34</v>
      </c>
      <c r="Q356">
        <v>115</v>
      </c>
      <c r="R356">
        <v>110</v>
      </c>
      <c r="S356">
        <v>110</v>
      </c>
      <c r="T356">
        <v>7</v>
      </c>
      <c r="U356">
        <v>3.6</v>
      </c>
      <c r="V356">
        <v>84.3</v>
      </c>
      <c r="W356">
        <v>88.8</v>
      </c>
      <c r="X356">
        <v>89.4</v>
      </c>
      <c r="Y356">
        <v>5.2</v>
      </c>
      <c r="Z356">
        <v>0.6</v>
      </c>
      <c r="AA356">
        <v>90</v>
      </c>
      <c r="AB356">
        <v>4400</v>
      </c>
      <c r="AC356">
        <v>26600</v>
      </c>
      <c r="AD356">
        <v>32100</v>
      </c>
      <c r="AE356">
        <v>40900</v>
      </c>
      <c r="AF356">
        <v>94200</v>
      </c>
      <c r="AG356" t="s">
        <v>479</v>
      </c>
      <c r="AH356" t="s">
        <v>479</v>
      </c>
      <c r="AI356" t="s">
        <v>479</v>
      </c>
      <c r="AJ356" t="s">
        <v>479</v>
      </c>
      <c r="AK356" t="s">
        <v>479</v>
      </c>
      <c r="AL356" t="s">
        <v>481</v>
      </c>
      <c r="AM356" t="s">
        <v>481</v>
      </c>
    </row>
    <row r="357" spans="1:39" x14ac:dyDescent="0.25">
      <c r="A357" t="s">
        <v>472</v>
      </c>
      <c r="B357" t="s">
        <v>473</v>
      </c>
      <c r="C357">
        <v>5</v>
      </c>
      <c r="D357" t="s">
        <v>405</v>
      </c>
      <c r="E357" t="s">
        <v>405</v>
      </c>
      <c r="F357">
        <v>10007155</v>
      </c>
      <c r="G357" t="s">
        <v>137</v>
      </c>
      <c r="H357" t="s">
        <v>482</v>
      </c>
      <c r="I357" t="s">
        <v>476</v>
      </c>
      <c r="J357" t="s">
        <v>385</v>
      </c>
      <c r="K357" t="s">
        <v>499</v>
      </c>
      <c r="L357" t="s">
        <v>43</v>
      </c>
      <c r="M357" t="s">
        <v>405</v>
      </c>
      <c r="N357" t="s">
        <v>405</v>
      </c>
      <c r="O357" t="s">
        <v>489</v>
      </c>
      <c r="P357" t="s">
        <v>50</v>
      </c>
      <c r="Q357">
        <v>310</v>
      </c>
      <c r="R357">
        <v>305</v>
      </c>
      <c r="S357">
        <v>305</v>
      </c>
      <c r="T357">
        <v>3</v>
      </c>
      <c r="U357">
        <v>8.3000000000000007</v>
      </c>
      <c r="V357">
        <v>83.8</v>
      </c>
      <c r="W357">
        <v>87.8</v>
      </c>
      <c r="X357">
        <v>88.8</v>
      </c>
      <c r="Y357">
        <v>5</v>
      </c>
      <c r="Z357">
        <v>1</v>
      </c>
      <c r="AA357">
        <v>245</v>
      </c>
      <c r="AB357">
        <v>2600</v>
      </c>
      <c r="AC357">
        <v>20800</v>
      </c>
      <c r="AD357">
        <v>26300</v>
      </c>
      <c r="AE357">
        <v>33200</v>
      </c>
      <c r="AF357">
        <v>88000</v>
      </c>
      <c r="AG357" t="s">
        <v>479</v>
      </c>
      <c r="AH357" t="s">
        <v>479</v>
      </c>
      <c r="AI357" t="s">
        <v>479</v>
      </c>
      <c r="AJ357" t="s">
        <v>479</v>
      </c>
      <c r="AK357" t="s">
        <v>479</v>
      </c>
      <c r="AL357" t="s">
        <v>481</v>
      </c>
      <c r="AM357" t="s">
        <v>481</v>
      </c>
    </row>
    <row r="358" spans="1:39" x14ac:dyDescent="0.25">
      <c r="A358" t="s">
        <v>472</v>
      </c>
      <c r="B358" t="s">
        <v>473</v>
      </c>
      <c r="C358">
        <v>5</v>
      </c>
      <c r="D358" t="s">
        <v>405</v>
      </c>
      <c r="E358" t="s">
        <v>405</v>
      </c>
      <c r="F358">
        <v>10007156</v>
      </c>
      <c r="G358" t="s">
        <v>118</v>
      </c>
      <c r="H358" t="s">
        <v>482</v>
      </c>
      <c r="I358" t="s">
        <v>476</v>
      </c>
      <c r="J358" t="s">
        <v>385</v>
      </c>
      <c r="K358" t="s">
        <v>477</v>
      </c>
      <c r="L358" t="s">
        <v>65</v>
      </c>
      <c r="M358" t="s">
        <v>405</v>
      </c>
      <c r="N358" t="s">
        <v>405</v>
      </c>
      <c r="O358" t="s">
        <v>485</v>
      </c>
      <c r="P358" t="s">
        <v>47</v>
      </c>
      <c r="Q358">
        <v>140</v>
      </c>
      <c r="R358">
        <v>135</v>
      </c>
      <c r="S358">
        <v>135</v>
      </c>
      <c r="T358">
        <v>6.4</v>
      </c>
      <c r="U358">
        <v>7.5</v>
      </c>
      <c r="V358">
        <v>72.599999999999994</v>
      </c>
      <c r="W358">
        <v>82</v>
      </c>
      <c r="X358">
        <v>86.1</v>
      </c>
      <c r="Y358">
        <v>13.5</v>
      </c>
      <c r="Z358">
        <v>4.0999999999999996</v>
      </c>
      <c r="AA358">
        <v>95</v>
      </c>
      <c r="AB358">
        <v>1100</v>
      </c>
      <c r="AC358">
        <v>17500</v>
      </c>
      <c r="AD358">
        <v>23700</v>
      </c>
      <c r="AE358">
        <v>29200</v>
      </c>
      <c r="AF358">
        <v>74500</v>
      </c>
      <c r="AG358" t="s">
        <v>479</v>
      </c>
      <c r="AH358" t="s">
        <v>479</v>
      </c>
      <c r="AI358" t="s">
        <v>479</v>
      </c>
      <c r="AJ358" t="s">
        <v>479</v>
      </c>
      <c r="AK358" t="s">
        <v>479</v>
      </c>
      <c r="AL358" t="s">
        <v>481</v>
      </c>
      <c r="AM358" t="s">
        <v>481</v>
      </c>
    </row>
    <row r="359" spans="1:39" x14ac:dyDescent="0.25">
      <c r="A359" t="s">
        <v>472</v>
      </c>
      <c r="B359" t="s">
        <v>473</v>
      </c>
      <c r="C359">
        <v>5</v>
      </c>
      <c r="D359" t="s">
        <v>405</v>
      </c>
      <c r="E359" t="s">
        <v>405</v>
      </c>
      <c r="F359">
        <v>10007156</v>
      </c>
      <c r="G359" t="s">
        <v>118</v>
      </c>
      <c r="H359" t="s">
        <v>482</v>
      </c>
      <c r="I359" t="s">
        <v>476</v>
      </c>
      <c r="J359" t="s">
        <v>385</v>
      </c>
      <c r="K359" t="s">
        <v>477</v>
      </c>
      <c r="L359" t="s">
        <v>65</v>
      </c>
      <c r="M359" t="s">
        <v>405</v>
      </c>
      <c r="N359" t="s">
        <v>405</v>
      </c>
      <c r="O359" t="s">
        <v>486</v>
      </c>
      <c r="P359" t="s">
        <v>44</v>
      </c>
      <c r="Q359">
        <v>75</v>
      </c>
      <c r="R359">
        <v>70</v>
      </c>
      <c r="S359">
        <v>70</v>
      </c>
      <c r="T359">
        <v>3.4</v>
      </c>
      <c r="U359">
        <v>11.7</v>
      </c>
      <c r="V359">
        <v>69</v>
      </c>
      <c r="W359">
        <v>82.8</v>
      </c>
      <c r="X359">
        <v>84.8</v>
      </c>
      <c r="Y359">
        <v>15.9</v>
      </c>
      <c r="Z359">
        <v>2.1</v>
      </c>
      <c r="AA359">
        <v>50</v>
      </c>
      <c r="AB359">
        <v>400</v>
      </c>
      <c r="AC359">
        <v>18200</v>
      </c>
      <c r="AD359">
        <v>25200</v>
      </c>
      <c r="AE359">
        <v>31400</v>
      </c>
      <c r="AF359">
        <v>71200</v>
      </c>
      <c r="AG359" t="s">
        <v>479</v>
      </c>
      <c r="AH359" t="s">
        <v>479</v>
      </c>
      <c r="AI359" t="s">
        <v>479</v>
      </c>
      <c r="AJ359" t="s">
        <v>479</v>
      </c>
      <c r="AK359" t="s">
        <v>479</v>
      </c>
      <c r="AL359" t="s">
        <v>481</v>
      </c>
      <c r="AM359" t="s">
        <v>481</v>
      </c>
    </row>
    <row r="360" spans="1:39" x14ac:dyDescent="0.25">
      <c r="A360" t="s">
        <v>472</v>
      </c>
      <c r="B360" t="s">
        <v>473</v>
      </c>
      <c r="C360">
        <v>5</v>
      </c>
      <c r="D360" t="s">
        <v>405</v>
      </c>
      <c r="E360" t="s">
        <v>405</v>
      </c>
      <c r="F360">
        <v>10007156</v>
      </c>
      <c r="G360" t="s">
        <v>118</v>
      </c>
      <c r="H360" t="s">
        <v>482</v>
      </c>
      <c r="I360" t="s">
        <v>476</v>
      </c>
      <c r="J360" t="s">
        <v>385</v>
      </c>
      <c r="K360" t="s">
        <v>477</v>
      </c>
      <c r="L360" t="s">
        <v>65</v>
      </c>
      <c r="M360" t="s">
        <v>405</v>
      </c>
      <c r="N360" t="s">
        <v>405</v>
      </c>
      <c r="O360" t="s">
        <v>478</v>
      </c>
      <c r="P360" t="s">
        <v>3</v>
      </c>
      <c r="Q360">
        <v>100</v>
      </c>
      <c r="R360">
        <v>100</v>
      </c>
      <c r="S360">
        <v>100</v>
      </c>
      <c r="T360">
        <v>6.1</v>
      </c>
      <c r="U360">
        <v>6.1</v>
      </c>
      <c r="V360">
        <v>82.7</v>
      </c>
      <c r="W360">
        <v>87.8</v>
      </c>
      <c r="X360">
        <v>87.8</v>
      </c>
      <c r="Y360">
        <v>5.0999999999999996</v>
      </c>
      <c r="Z360" t="s">
        <v>487</v>
      </c>
      <c r="AA360">
        <v>80</v>
      </c>
      <c r="AB360">
        <v>1800</v>
      </c>
      <c r="AC360">
        <v>26800</v>
      </c>
      <c r="AD360">
        <v>32100</v>
      </c>
      <c r="AE360">
        <v>49200</v>
      </c>
      <c r="AF360">
        <v>216800</v>
      </c>
      <c r="AG360" t="s">
        <v>479</v>
      </c>
      <c r="AH360" t="s">
        <v>479</v>
      </c>
      <c r="AI360" t="s">
        <v>479</v>
      </c>
      <c r="AJ360" t="s">
        <v>479</v>
      </c>
      <c r="AK360" t="s">
        <v>479</v>
      </c>
      <c r="AL360" t="s">
        <v>481</v>
      </c>
      <c r="AM360" t="s">
        <v>481</v>
      </c>
    </row>
    <row r="361" spans="1:39" x14ac:dyDescent="0.25">
      <c r="A361" t="s">
        <v>472</v>
      </c>
      <c r="B361" t="s">
        <v>473</v>
      </c>
      <c r="C361">
        <v>5</v>
      </c>
      <c r="D361" t="s">
        <v>405</v>
      </c>
      <c r="E361" t="s">
        <v>405</v>
      </c>
      <c r="F361">
        <v>10007156</v>
      </c>
      <c r="G361" t="s">
        <v>118</v>
      </c>
      <c r="H361" t="s">
        <v>482</v>
      </c>
      <c r="I361" t="s">
        <v>476</v>
      </c>
      <c r="J361" t="s">
        <v>385</v>
      </c>
      <c r="K361" t="s">
        <v>477</v>
      </c>
      <c r="L361" t="s">
        <v>65</v>
      </c>
      <c r="M361" t="s">
        <v>405</v>
      </c>
      <c r="N361" t="s">
        <v>405</v>
      </c>
      <c r="O361" t="s">
        <v>488</v>
      </c>
      <c r="P361" t="s">
        <v>34</v>
      </c>
      <c r="Q361">
        <v>70</v>
      </c>
      <c r="R361">
        <v>70</v>
      </c>
      <c r="S361">
        <v>70</v>
      </c>
      <c r="T361">
        <v>4.4000000000000004</v>
      </c>
      <c r="U361">
        <v>9.8000000000000007</v>
      </c>
      <c r="V361">
        <v>78</v>
      </c>
      <c r="W361">
        <v>84.8</v>
      </c>
      <c r="X361">
        <v>85.8</v>
      </c>
      <c r="Y361">
        <v>7.9</v>
      </c>
      <c r="Z361">
        <v>1</v>
      </c>
      <c r="AA361">
        <v>55</v>
      </c>
      <c r="AB361">
        <v>9900</v>
      </c>
      <c r="AC361">
        <v>20100</v>
      </c>
      <c r="AD361">
        <v>27400</v>
      </c>
      <c r="AE361">
        <v>32800</v>
      </c>
      <c r="AF361">
        <v>62800</v>
      </c>
      <c r="AG361" t="s">
        <v>479</v>
      </c>
      <c r="AH361" t="s">
        <v>479</v>
      </c>
      <c r="AI361" t="s">
        <v>479</v>
      </c>
      <c r="AJ361" t="s">
        <v>479</v>
      </c>
      <c r="AK361" t="s">
        <v>479</v>
      </c>
      <c r="AL361" t="s">
        <v>481</v>
      </c>
      <c r="AM361" t="s">
        <v>481</v>
      </c>
    </row>
    <row r="362" spans="1:39" x14ac:dyDescent="0.25">
      <c r="A362" t="s">
        <v>472</v>
      </c>
      <c r="B362" t="s">
        <v>473</v>
      </c>
      <c r="C362">
        <v>5</v>
      </c>
      <c r="D362" t="s">
        <v>405</v>
      </c>
      <c r="E362" t="s">
        <v>405</v>
      </c>
      <c r="F362">
        <v>10007156</v>
      </c>
      <c r="G362" t="s">
        <v>118</v>
      </c>
      <c r="H362" t="s">
        <v>482</v>
      </c>
      <c r="I362" t="s">
        <v>476</v>
      </c>
      <c r="J362" t="s">
        <v>385</v>
      </c>
      <c r="K362" t="s">
        <v>477</v>
      </c>
      <c r="L362" t="s">
        <v>65</v>
      </c>
      <c r="M362" t="s">
        <v>405</v>
      </c>
      <c r="N362" t="s">
        <v>405</v>
      </c>
      <c r="O362" t="s">
        <v>489</v>
      </c>
      <c r="P362" t="s">
        <v>50</v>
      </c>
      <c r="Q362">
        <v>220</v>
      </c>
      <c r="R362">
        <v>210</v>
      </c>
      <c r="S362">
        <v>210</v>
      </c>
      <c r="T362">
        <v>4.7</v>
      </c>
      <c r="U362">
        <v>7.6</v>
      </c>
      <c r="V362">
        <v>81.5</v>
      </c>
      <c r="W362">
        <v>84.8</v>
      </c>
      <c r="X362">
        <v>87.7</v>
      </c>
      <c r="Y362">
        <v>6.2</v>
      </c>
      <c r="Z362">
        <v>2.8</v>
      </c>
      <c r="AA362">
        <v>165</v>
      </c>
      <c r="AB362">
        <v>700</v>
      </c>
      <c r="AC362">
        <v>19000</v>
      </c>
      <c r="AD362">
        <v>23700</v>
      </c>
      <c r="AE362">
        <v>29200</v>
      </c>
      <c r="AF362">
        <v>74800</v>
      </c>
      <c r="AG362" t="s">
        <v>479</v>
      </c>
      <c r="AH362" t="s">
        <v>479</v>
      </c>
      <c r="AI362" t="s">
        <v>479</v>
      </c>
      <c r="AJ362" t="s">
        <v>479</v>
      </c>
      <c r="AK362" t="s">
        <v>479</v>
      </c>
      <c r="AL362" t="s">
        <v>481</v>
      </c>
      <c r="AM362" t="s">
        <v>481</v>
      </c>
    </row>
    <row r="363" spans="1:39" x14ac:dyDescent="0.25">
      <c r="A363" t="s">
        <v>472</v>
      </c>
      <c r="B363" t="s">
        <v>473</v>
      </c>
      <c r="C363">
        <v>5</v>
      </c>
      <c r="D363" t="s">
        <v>405</v>
      </c>
      <c r="E363" t="s">
        <v>405</v>
      </c>
      <c r="F363">
        <v>10007157</v>
      </c>
      <c r="G363" t="s">
        <v>120</v>
      </c>
      <c r="H363" t="s">
        <v>482</v>
      </c>
      <c r="I363" t="s">
        <v>476</v>
      </c>
      <c r="J363" t="s">
        <v>385</v>
      </c>
      <c r="K363" t="s">
        <v>493</v>
      </c>
      <c r="L363" t="s">
        <v>55</v>
      </c>
      <c r="M363" t="s">
        <v>405</v>
      </c>
      <c r="N363" t="s">
        <v>405</v>
      </c>
      <c r="O363" t="s">
        <v>485</v>
      </c>
      <c r="P363" t="s">
        <v>47</v>
      </c>
      <c r="Q363">
        <v>295</v>
      </c>
      <c r="R363">
        <v>280</v>
      </c>
      <c r="S363">
        <v>280</v>
      </c>
      <c r="T363">
        <v>2.5</v>
      </c>
      <c r="U363">
        <v>4.7</v>
      </c>
      <c r="V363">
        <v>66.7</v>
      </c>
      <c r="W363">
        <v>84.9</v>
      </c>
      <c r="X363">
        <v>92.8</v>
      </c>
      <c r="Y363">
        <v>26.2</v>
      </c>
      <c r="Z363">
        <v>7.9</v>
      </c>
      <c r="AA363">
        <v>185</v>
      </c>
      <c r="AB363">
        <v>3100</v>
      </c>
      <c r="AC363">
        <v>25600</v>
      </c>
      <c r="AD363">
        <v>32100</v>
      </c>
      <c r="AE363">
        <v>42000</v>
      </c>
      <c r="AF363">
        <v>146000</v>
      </c>
      <c r="AG363" t="s">
        <v>479</v>
      </c>
      <c r="AH363" t="s">
        <v>479</v>
      </c>
      <c r="AI363" t="s">
        <v>479</v>
      </c>
      <c r="AJ363" t="s">
        <v>479</v>
      </c>
      <c r="AK363" t="s">
        <v>479</v>
      </c>
      <c r="AL363" t="s">
        <v>481</v>
      </c>
      <c r="AM363" t="s">
        <v>481</v>
      </c>
    </row>
    <row r="364" spans="1:39" x14ac:dyDescent="0.25">
      <c r="A364" t="s">
        <v>472</v>
      </c>
      <c r="B364" t="s">
        <v>473</v>
      </c>
      <c r="C364">
        <v>5</v>
      </c>
      <c r="D364" t="s">
        <v>405</v>
      </c>
      <c r="E364" t="s">
        <v>405</v>
      </c>
      <c r="F364">
        <v>10007786</v>
      </c>
      <c r="G364" t="s">
        <v>67</v>
      </c>
      <c r="H364" t="s">
        <v>482</v>
      </c>
      <c r="I364" t="s">
        <v>476</v>
      </c>
      <c r="J364" t="s">
        <v>385</v>
      </c>
      <c r="K364" t="s">
        <v>491</v>
      </c>
      <c r="L364" t="s">
        <v>61</v>
      </c>
      <c r="M364" t="s">
        <v>405</v>
      </c>
      <c r="N364" t="s">
        <v>405</v>
      </c>
      <c r="O364" t="s">
        <v>478</v>
      </c>
      <c r="P364" t="s">
        <v>3</v>
      </c>
      <c r="Q364">
        <v>60</v>
      </c>
      <c r="R364">
        <v>60</v>
      </c>
      <c r="S364">
        <v>60</v>
      </c>
      <c r="T364">
        <v>10.4</v>
      </c>
      <c r="U364">
        <v>9.6</v>
      </c>
      <c r="V364">
        <v>71.3</v>
      </c>
      <c r="W364">
        <v>77.400000000000006</v>
      </c>
      <c r="X364">
        <v>80</v>
      </c>
      <c r="Y364">
        <v>8.6999999999999993</v>
      </c>
      <c r="Z364">
        <v>2.6</v>
      </c>
      <c r="AA364">
        <v>40</v>
      </c>
      <c r="AB364">
        <v>21200</v>
      </c>
      <c r="AC364">
        <v>51800</v>
      </c>
      <c r="AD364">
        <v>70300</v>
      </c>
      <c r="AE364">
        <v>97800</v>
      </c>
      <c r="AF364">
        <v>152600</v>
      </c>
      <c r="AG364" t="s">
        <v>479</v>
      </c>
      <c r="AH364" t="s">
        <v>479</v>
      </c>
      <c r="AI364" t="s">
        <v>479</v>
      </c>
      <c r="AJ364" t="s">
        <v>479</v>
      </c>
      <c r="AK364" t="s">
        <v>479</v>
      </c>
      <c r="AL364" t="s">
        <v>481</v>
      </c>
      <c r="AM364" t="s">
        <v>481</v>
      </c>
    </row>
    <row r="365" spans="1:39" x14ac:dyDescent="0.25">
      <c r="A365" t="s">
        <v>472</v>
      </c>
      <c r="B365" t="s">
        <v>473</v>
      </c>
      <c r="C365">
        <v>5</v>
      </c>
      <c r="D365" t="s">
        <v>405</v>
      </c>
      <c r="E365" t="s">
        <v>405</v>
      </c>
      <c r="F365">
        <v>10007788</v>
      </c>
      <c r="G365" t="s">
        <v>33</v>
      </c>
      <c r="H365" t="s">
        <v>482</v>
      </c>
      <c r="I365" t="s">
        <v>476</v>
      </c>
      <c r="J365" t="s">
        <v>385</v>
      </c>
      <c r="K365" t="s">
        <v>483</v>
      </c>
      <c r="L365" t="s">
        <v>484</v>
      </c>
      <c r="M365" t="s">
        <v>405</v>
      </c>
      <c r="N365" t="s">
        <v>405</v>
      </c>
      <c r="O365" t="s">
        <v>478</v>
      </c>
      <c r="P365" t="s">
        <v>3</v>
      </c>
      <c r="Q365">
        <v>60</v>
      </c>
      <c r="R365">
        <v>55</v>
      </c>
      <c r="S365">
        <v>55</v>
      </c>
      <c r="T365">
        <v>7.3</v>
      </c>
      <c r="U365">
        <v>3.6</v>
      </c>
      <c r="V365">
        <v>78.2</v>
      </c>
      <c r="W365">
        <v>83.6</v>
      </c>
      <c r="X365">
        <v>89.1</v>
      </c>
      <c r="Y365">
        <v>10.9</v>
      </c>
      <c r="Z365">
        <v>5.5</v>
      </c>
      <c r="AA365">
        <v>40</v>
      </c>
      <c r="AB365">
        <v>29900</v>
      </c>
      <c r="AC365">
        <v>63100</v>
      </c>
      <c r="AD365">
        <v>86100</v>
      </c>
      <c r="AE365">
        <v>147500</v>
      </c>
      <c r="AF365">
        <v>2717800</v>
      </c>
      <c r="AG365" t="s">
        <v>479</v>
      </c>
      <c r="AH365" t="s">
        <v>479</v>
      </c>
      <c r="AI365" t="s">
        <v>479</v>
      </c>
      <c r="AJ365" t="s">
        <v>479</v>
      </c>
      <c r="AK365" t="s">
        <v>479</v>
      </c>
      <c r="AL365" t="s">
        <v>481</v>
      </c>
      <c r="AM365" t="s">
        <v>481</v>
      </c>
    </row>
    <row r="366" spans="1:39" x14ac:dyDescent="0.25">
      <c r="A366" t="s">
        <v>472</v>
      </c>
      <c r="B366" t="s">
        <v>473</v>
      </c>
      <c r="C366">
        <v>5</v>
      </c>
      <c r="D366" t="s">
        <v>405</v>
      </c>
      <c r="E366" t="s">
        <v>405</v>
      </c>
      <c r="F366">
        <v>10007790</v>
      </c>
      <c r="G366" t="s">
        <v>56</v>
      </c>
      <c r="H366" t="s">
        <v>482</v>
      </c>
      <c r="I366" t="s">
        <v>529</v>
      </c>
      <c r="J366" t="s">
        <v>53</v>
      </c>
      <c r="K366" t="s">
        <v>530</v>
      </c>
      <c r="L366" t="s">
        <v>405</v>
      </c>
      <c r="M366" t="s">
        <v>405</v>
      </c>
      <c r="N366" t="s">
        <v>405</v>
      </c>
      <c r="O366" t="s">
        <v>478</v>
      </c>
      <c r="P366" t="s">
        <v>3</v>
      </c>
      <c r="Q366">
        <v>50</v>
      </c>
      <c r="R366">
        <v>50</v>
      </c>
      <c r="S366">
        <v>50</v>
      </c>
      <c r="T366">
        <v>14.7</v>
      </c>
      <c r="U366">
        <v>2.1</v>
      </c>
      <c r="V366">
        <v>73.7</v>
      </c>
      <c r="W366">
        <v>80</v>
      </c>
      <c r="X366">
        <v>83.2</v>
      </c>
      <c r="Y366">
        <v>9.5</v>
      </c>
      <c r="Z366">
        <v>3.2</v>
      </c>
      <c r="AA366">
        <v>35</v>
      </c>
      <c r="AB366">
        <v>5800</v>
      </c>
      <c r="AC366">
        <v>41200</v>
      </c>
      <c r="AD366">
        <v>59500</v>
      </c>
      <c r="AE366">
        <v>83200</v>
      </c>
      <c r="AF366">
        <v>135800</v>
      </c>
      <c r="AG366" t="s">
        <v>479</v>
      </c>
      <c r="AH366" t="s">
        <v>479</v>
      </c>
      <c r="AI366" t="s">
        <v>479</v>
      </c>
      <c r="AJ366" t="s">
        <v>479</v>
      </c>
      <c r="AK366" t="s">
        <v>479</v>
      </c>
      <c r="AL366" t="s">
        <v>481</v>
      </c>
      <c r="AM366" t="s">
        <v>481</v>
      </c>
    </row>
    <row r="367" spans="1:39" x14ac:dyDescent="0.25">
      <c r="A367" t="s">
        <v>472</v>
      </c>
      <c r="B367" t="s">
        <v>473</v>
      </c>
      <c r="C367">
        <v>5</v>
      </c>
      <c r="D367" t="s">
        <v>405</v>
      </c>
      <c r="E367" t="s">
        <v>405</v>
      </c>
      <c r="F367">
        <v>10007791</v>
      </c>
      <c r="G367" t="s">
        <v>136</v>
      </c>
      <c r="H367" t="s">
        <v>482</v>
      </c>
      <c r="I367" t="s">
        <v>476</v>
      </c>
      <c r="J367" t="s">
        <v>385</v>
      </c>
      <c r="K367" t="s">
        <v>483</v>
      </c>
      <c r="L367" t="s">
        <v>484</v>
      </c>
      <c r="M367" t="s">
        <v>405</v>
      </c>
      <c r="N367" t="s">
        <v>405</v>
      </c>
      <c r="O367" t="s">
        <v>478</v>
      </c>
      <c r="P367" t="s">
        <v>3</v>
      </c>
      <c r="Q367">
        <v>70</v>
      </c>
      <c r="R367">
        <v>70</v>
      </c>
      <c r="S367">
        <v>65</v>
      </c>
      <c r="T367">
        <v>4.5</v>
      </c>
      <c r="U367">
        <v>2.2999999999999998</v>
      </c>
      <c r="V367">
        <v>85.7</v>
      </c>
      <c r="W367">
        <v>93.2</v>
      </c>
      <c r="X367">
        <v>93.2</v>
      </c>
      <c r="Y367">
        <v>7.5</v>
      </c>
      <c r="Z367" t="s">
        <v>487</v>
      </c>
      <c r="AA367">
        <v>55</v>
      </c>
      <c r="AB367">
        <v>9900</v>
      </c>
      <c r="AC367">
        <v>35400</v>
      </c>
      <c r="AD367">
        <v>46400</v>
      </c>
      <c r="AE367">
        <v>65700</v>
      </c>
      <c r="AF367">
        <v>119400</v>
      </c>
      <c r="AG367" t="s">
        <v>479</v>
      </c>
      <c r="AH367" t="s">
        <v>479</v>
      </c>
      <c r="AI367" t="s">
        <v>479</v>
      </c>
      <c r="AJ367" t="s">
        <v>479</v>
      </c>
      <c r="AK367" t="s">
        <v>479</v>
      </c>
      <c r="AL367" t="s">
        <v>481</v>
      </c>
      <c r="AM367" t="s">
        <v>481</v>
      </c>
    </row>
    <row r="368" spans="1:39" x14ac:dyDescent="0.25">
      <c r="A368" t="s">
        <v>472</v>
      </c>
      <c r="B368" t="s">
        <v>473</v>
      </c>
      <c r="C368">
        <v>5</v>
      </c>
      <c r="D368" t="s">
        <v>405</v>
      </c>
      <c r="E368" t="s">
        <v>405</v>
      </c>
      <c r="F368">
        <v>10007158</v>
      </c>
      <c r="G368" t="s">
        <v>68</v>
      </c>
      <c r="H368" t="s">
        <v>482</v>
      </c>
      <c r="I368" t="s">
        <v>476</v>
      </c>
      <c r="J368" t="s">
        <v>385</v>
      </c>
      <c r="K368" t="s">
        <v>499</v>
      </c>
      <c r="L368" t="s">
        <v>43</v>
      </c>
      <c r="M368" t="s">
        <v>405</v>
      </c>
      <c r="N368" t="s">
        <v>405</v>
      </c>
      <c r="O368" t="s">
        <v>485</v>
      </c>
      <c r="P368" t="s">
        <v>47</v>
      </c>
      <c r="Q368">
        <v>225</v>
      </c>
      <c r="R368">
        <v>215</v>
      </c>
      <c r="S368">
        <v>215</v>
      </c>
      <c r="T368">
        <v>2.8</v>
      </c>
      <c r="U368">
        <v>3.9</v>
      </c>
      <c r="V368">
        <v>71.099999999999994</v>
      </c>
      <c r="W368">
        <v>87.2</v>
      </c>
      <c r="X368">
        <v>93.3</v>
      </c>
      <c r="Y368">
        <v>22.2</v>
      </c>
      <c r="Z368">
        <v>6.1</v>
      </c>
      <c r="AA368">
        <v>150</v>
      </c>
      <c r="AB368">
        <v>900</v>
      </c>
      <c r="AC368">
        <v>29200</v>
      </c>
      <c r="AD368">
        <v>36500</v>
      </c>
      <c r="AE368">
        <v>47100</v>
      </c>
      <c r="AF368">
        <v>136500</v>
      </c>
      <c r="AG368" t="s">
        <v>479</v>
      </c>
      <c r="AH368" t="s">
        <v>479</v>
      </c>
      <c r="AI368" t="s">
        <v>479</v>
      </c>
      <c r="AJ368" t="s">
        <v>479</v>
      </c>
      <c r="AK368" t="s">
        <v>479</v>
      </c>
      <c r="AL368" t="s">
        <v>481</v>
      </c>
      <c r="AM368" t="s">
        <v>481</v>
      </c>
    </row>
    <row r="369" spans="1:39" x14ac:dyDescent="0.25">
      <c r="A369" t="s">
        <v>472</v>
      </c>
      <c r="B369" t="s">
        <v>473</v>
      </c>
      <c r="C369">
        <v>5</v>
      </c>
      <c r="D369" t="s">
        <v>405</v>
      </c>
      <c r="E369" t="s">
        <v>405</v>
      </c>
      <c r="F369">
        <v>10007792</v>
      </c>
      <c r="G369" t="s">
        <v>98</v>
      </c>
      <c r="H369" t="s">
        <v>482</v>
      </c>
      <c r="I369" t="s">
        <v>476</v>
      </c>
      <c r="J369" t="s">
        <v>385</v>
      </c>
      <c r="K369" t="s">
        <v>491</v>
      </c>
      <c r="L369" t="s">
        <v>61</v>
      </c>
      <c r="M369" t="s">
        <v>405</v>
      </c>
      <c r="N369" t="s">
        <v>405</v>
      </c>
      <c r="O369" t="s">
        <v>478</v>
      </c>
      <c r="P369" t="s">
        <v>3</v>
      </c>
      <c r="Q369">
        <v>30</v>
      </c>
      <c r="R369">
        <v>25</v>
      </c>
      <c r="S369">
        <v>25</v>
      </c>
      <c r="T369">
        <v>7.4</v>
      </c>
      <c r="U369">
        <v>5.6</v>
      </c>
      <c r="V369">
        <v>87</v>
      </c>
      <c r="W369">
        <v>87</v>
      </c>
      <c r="X369">
        <v>87</v>
      </c>
      <c r="Y369" t="s">
        <v>487</v>
      </c>
      <c r="Z369" t="s">
        <v>487</v>
      </c>
      <c r="AA369">
        <v>20</v>
      </c>
      <c r="AB369">
        <v>6600</v>
      </c>
      <c r="AC369">
        <v>39800</v>
      </c>
      <c r="AD369">
        <v>61000</v>
      </c>
      <c r="AE369">
        <v>68300</v>
      </c>
      <c r="AF369">
        <v>124100</v>
      </c>
      <c r="AG369" t="s">
        <v>479</v>
      </c>
      <c r="AH369" t="s">
        <v>479</v>
      </c>
      <c r="AI369" t="s">
        <v>479</v>
      </c>
      <c r="AJ369" t="s">
        <v>479</v>
      </c>
      <c r="AK369" t="s">
        <v>479</v>
      </c>
      <c r="AL369" t="s">
        <v>481</v>
      </c>
      <c r="AM369" t="s">
        <v>481</v>
      </c>
    </row>
    <row r="370" spans="1:39" x14ac:dyDescent="0.25">
      <c r="A370" t="s">
        <v>472</v>
      </c>
      <c r="B370" t="s">
        <v>473</v>
      </c>
      <c r="C370">
        <v>5</v>
      </c>
      <c r="D370" t="s">
        <v>405</v>
      </c>
      <c r="E370" t="s">
        <v>405</v>
      </c>
      <c r="F370">
        <v>10007803</v>
      </c>
      <c r="G370" t="s">
        <v>580</v>
      </c>
      <c r="H370" t="s">
        <v>482</v>
      </c>
      <c r="I370" t="s">
        <v>529</v>
      </c>
      <c r="J370" t="s">
        <v>53</v>
      </c>
      <c r="K370" t="s">
        <v>530</v>
      </c>
      <c r="L370" t="s">
        <v>405</v>
      </c>
      <c r="M370" t="s">
        <v>405</v>
      </c>
      <c r="N370" t="s">
        <v>405</v>
      </c>
      <c r="O370" t="s">
        <v>478</v>
      </c>
      <c r="P370" t="s">
        <v>3</v>
      </c>
      <c r="Q370">
        <v>20</v>
      </c>
      <c r="R370">
        <v>20</v>
      </c>
      <c r="S370">
        <v>20</v>
      </c>
      <c r="T370">
        <v>14.6</v>
      </c>
      <c r="U370">
        <v>14.6</v>
      </c>
      <c r="V370">
        <v>70.7</v>
      </c>
      <c r="W370">
        <v>70.7</v>
      </c>
      <c r="X370">
        <v>70.7</v>
      </c>
      <c r="Y370" t="s">
        <v>487</v>
      </c>
      <c r="Z370" t="s">
        <v>487</v>
      </c>
      <c r="AA370">
        <v>15</v>
      </c>
      <c r="AB370">
        <v>31400</v>
      </c>
      <c r="AC370">
        <v>56600</v>
      </c>
      <c r="AD370">
        <v>65000</v>
      </c>
      <c r="AE370">
        <v>87200</v>
      </c>
      <c r="AF370">
        <v>129600</v>
      </c>
      <c r="AG370" t="s">
        <v>479</v>
      </c>
      <c r="AH370" t="s">
        <v>479</v>
      </c>
      <c r="AI370" t="s">
        <v>479</v>
      </c>
      <c r="AJ370" t="s">
        <v>479</v>
      </c>
      <c r="AK370" t="s">
        <v>479</v>
      </c>
      <c r="AL370" t="s">
        <v>481</v>
      </c>
      <c r="AM370" t="s">
        <v>481</v>
      </c>
    </row>
    <row r="371" spans="1:39" x14ac:dyDescent="0.25">
      <c r="A371" t="s">
        <v>472</v>
      </c>
      <c r="B371" t="s">
        <v>473</v>
      </c>
      <c r="C371">
        <v>5</v>
      </c>
      <c r="D371" t="s">
        <v>405</v>
      </c>
      <c r="E371" t="s">
        <v>405</v>
      </c>
      <c r="F371">
        <v>10007805</v>
      </c>
      <c r="G371" t="s">
        <v>581</v>
      </c>
      <c r="H371" t="s">
        <v>482</v>
      </c>
      <c r="I371" t="s">
        <v>529</v>
      </c>
      <c r="J371" t="s">
        <v>53</v>
      </c>
      <c r="K371" t="s">
        <v>530</v>
      </c>
      <c r="L371" t="s">
        <v>405</v>
      </c>
      <c r="M371" t="s">
        <v>405</v>
      </c>
      <c r="N371" t="s">
        <v>405</v>
      </c>
      <c r="O371" t="s">
        <v>478</v>
      </c>
      <c r="P371" t="s">
        <v>3</v>
      </c>
      <c r="Q371">
        <v>90</v>
      </c>
      <c r="R371">
        <v>90</v>
      </c>
      <c r="S371">
        <v>90</v>
      </c>
      <c r="T371">
        <v>4.4000000000000004</v>
      </c>
      <c r="U371">
        <v>3.3</v>
      </c>
      <c r="V371">
        <v>87.2</v>
      </c>
      <c r="W371">
        <v>92.2</v>
      </c>
      <c r="X371">
        <v>92.2</v>
      </c>
      <c r="Y371">
        <v>5</v>
      </c>
      <c r="Z371" t="s">
        <v>487</v>
      </c>
      <c r="AA371">
        <v>80</v>
      </c>
      <c r="AB371">
        <v>7700</v>
      </c>
      <c r="AC371">
        <v>34700</v>
      </c>
      <c r="AD371">
        <v>44500</v>
      </c>
      <c r="AE371">
        <v>56600</v>
      </c>
      <c r="AF371">
        <v>103300</v>
      </c>
      <c r="AG371" t="s">
        <v>479</v>
      </c>
      <c r="AH371" t="s">
        <v>479</v>
      </c>
      <c r="AI371" t="s">
        <v>479</v>
      </c>
      <c r="AJ371" t="s">
        <v>479</v>
      </c>
      <c r="AK371" t="s">
        <v>479</v>
      </c>
      <c r="AL371" t="s">
        <v>481</v>
      </c>
      <c r="AM371" t="s">
        <v>481</v>
      </c>
    </row>
    <row r="372" spans="1:39" x14ac:dyDescent="0.25">
      <c r="A372" t="s">
        <v>472</v>
      </c>
      <c r="B372" t="s">
        <v>473</v>
      </c>
      <c r="C372">
        <v>5</v>
      </c>
      <c r="D372" t="s">
        <v>405</v>
      </c>
      <c r="E372" t="s">
        <v>405</v>
      </c>
      <c r="F372">
        <v>10007158</v>
      </c>
      <c r="G372" t="s">
        <v>68</v>
      </c>
      <c r="H372" t="s">
        <v>482</v>
      </c>
      <c r="I372" t="s">
        <v>476</v>
      </c>
      <c r="J372" t="s">
        <v>385</v>
      </c>
      <c r="K372" t="s">
        <v>499</v>
      </c>
      <c r="L372" t="s">
        <v>43</v>
      </c>
      <c r="M372" t="s">
        <v>405</v>
      </c>
      <c r="N372" t="s">
        <v>405</v>
      </c>
      <c r="O372" t="s">
        <v>489</v>
      </c>
      <c r="P372" t="s">
        <v>50</v>
      </c>
      <c r="Q372">
        <v>185</v>
      </c>
      <c r="R372">
        <v>185</v>
      </c>
      <c r="S372">
        <v>185</v>
      </c>
      <c r="T372">
        <v>6</v>
      </c>
      <c r="U372">
        <v>7.1</v>
      </c>
      <c r="V372">
        <v>80.900000000000006</v>
      </c>
      <c r="W372">
        <v>84.2</v>
      </c>
      <c r="X372">
        <v>86.9</v>
      </c>
      <c r="Y372">
        <v>6</v>
      </c>
      <c r="Z372">
        <v>2.7</v>
      </c>
      <c r="AA372">
        <v>140</v>
      </c>
      <c r="AB372">
        <v>2000</v>
      </c>
      <c r="AC372">
        <v>20800</v>
      </c>
      <c r="AD372">
        <v>27700</v>
      </c>
      <c r="AE372">
        <v>33600</v>
      </c>
      <c r="AF372">
        <v>51800</v>
      </c>
      <c r="AG372" t="s">
        <v>479</v>
      </c>
      <c r="AH372" t="s">
        <v>479</v>
      </c>
      <c r="AI372" t="s">
        <v>479</v>
      </c>
      <c r="AJ372" t="s">
        <v>479</v>
      </c>
      <c r="AK372" t="s">
        <v>479</v>
      </c>
      <c r="AL372" t="s">
        <v>481</v>
      </c>
      <c r="AM372" t="s">
        <v>481</v>
      </c>
    </row>
    <row r="373" spans="1:39" x14ac:dyDescent="0.25">
      <c r="A373" t="s">
        <v>472</v>
      </c>
      <c r="B373" t="s">
        <v>473</v>
      </c>
      <c r="C373">
        <v>5</v>
      </c>
      <c r="D373" t="s">
        <v>405</v>
      </c>
      <c r="E373" t="s">
        <v>405</v>
      </c>
      <c r="F373">
        <v>10007850</v>
      </c>
      <c r="G373" t="s">
        <v>94</v>
      </c>
      <c r="H373" t="s">
        <v>482</v>
      </c>
      <c r="I373" t="s">
        <v>476</v>
      </c>
      <c r="J373" t="s">
        <v>385</v>
      </c>
      <c r="K373" t="s">
        <v>491</v>
      </c>
      <c r="L373" t="s">
        <v>61</v>
      </c>
      <c r="M373" t="s">
        <v>405</v>
      </c>
      <c r="N373" t="s">
        <v>405</v>
      </c>
      <c r="O373" t="s">
        <v>478</v>
      </c>
      <c r="P373" t="s">
        <v>3</v>
      </c>
      <c r="Q373">
        <v>75</v>
      </c>
      <c r="R373">
        <v>70</v>
      </c>
      <c r="S373">
        <v>70</v>
      </c>
      <c r="T373">
        <v>7.2</v>
      </c>
      <c r="U373">
        <v>7</v>
      </c>
      <c r="V373">
        <v>80.7</v>
      </c>
      <c r="W373">
        <v>81.7</v>
      </c>
      <c r="X373">
        <v>85.8</v>
      </c>
      <c r="Y373">
        <v>5.0999999999999996</v>
      </c>
      <c r="Z373">
        <v>4.2</v>
      </c>
      <c r="AA373">
        <v>60</v>
      </c>
      <c r="AB373">
        <v>5500</v>
      </c>
      <c r="AC373">
        <v>46700</v>
      </c>
      <c r="AD373">
        <v>64200</v>
      </c>
      <c r="AE373">
        <v>82900</v>
      </c>
      <c r="AF373">
        <v>307000</v>
      </c>
      <c r="AG373" t="s">
        <v>479</v>
      </c>
      <c r="AH373" t="s">
        <v>479</v>
      </c>
      <c r="AI373" t="s">
        <v>479</v>
      </c>
      <c r="AJ373" t="s">
        <v>479</v>
      </c>
      <c r="AK373" t="s">
        <v>479</v>
      </c>
      <c r="AL373" t="s">
        <v>481</v>
      </c>
      <c r="AM373" t="s">
        <v>481</v>
      </c>
    </row>
    <row r="374" spans="1:39" x14ac:dyDescent="0.25">
      <c r="A374" t="s">
        <v>472</v>
      </c>
      <c r="B374" t="s">
        <v>473</v>
      </c>
      <c r="C374">
        <v>5</v>
      </c>
      <c r="D374" t="s">
        <v>405</v>
      </c>
      <c r="E374" t="s">
        <v>405</v>
      </c>
      <c r="F374">
        <v>10007159</v>
      </c>
      <c r="G374" t="s">
        <v>125</v>
      </c>
      <c r="H374" t="s">
        <v>482</v>
      </c>
      <c r="I374" t="s">
        <v>476</v>
      </c>
      <c r="J374" t="s">
        <v>385</v>
      </c>
      <c r="K374" t="s">
        <v>513</v>
      </c>
      <c r="L374" t="s">
        <v>49</v>
      </c>
      <c r="M374" t="s">
        <v>405</v>
      </c>
      <c r="N374" t="s">
        <v>405</v>
      </c>
      <c r="O374" t="s">
        <v>485</v>
      </c>
      <c r="P374" t="s">
        <v>47</v>
      </c>
      <c r="Q374">
        <v>65</v>
      </c>
      <c r="R374">
        <v>65</v>
      </c>
      <c r="S374">
        <v>60</v>
      </c>
      <c r="T374" t="s">
        <v>487</v>
      </c>
      <c r="U374">
        <v>11.3</v>
      </c>
      <c r="V374">
        <v>69.400000000000006</v>
      </c>
      <c r="W374">
        <v>79</v>
      </c>
      <c r="X374">
        <v>88.7</v>
      </c>
      <c r="Y374">
        <v>19.399999999999999</v>
      </c>
      <c r="Z374">
        <v>9.6999999999999993</v>
      </c>
      <c r="AA374">
        <v>40</v>
      </c>
      <c r="AB374">
        <v>8800</v>
      </c>
      <c r="AC374">
        <v>23400</v>
      </c>
      <c r="AD374">
        <v>26300</v>
      </c>
      <c r="AE374">
        <v>34300</v>
      </c>
      <c r="AF374">
        <v>47100</v>
      </c>
      <c r="AG374" t="s">
        <v>479</v>
      </c>
      <c r="AH374" t="s">
        <v>479</v>
      </c>
      <c r="AI374" t="s">
        <v>479</v>
      </c>
      <c r="AJ374" t="s">
        <v>479</v>
      </c>
      <c r="AK374" t="s">
        <v>479</v>
      </c>
      <c r="AL374" t="s">
        <v>481</v>
      </c>
      <c r="AM374" t="s">
        <v>481</v>
      </c>
    </row>
    <row r="375" spans="1:39" x14ac:dyDescent="0.25">
      <c r="A375" t="s">
        <v>472</v>
      </c>
      <c r="B375" t="s">
        <v>473</v>
      </c>
      <c r="C375">
        <v>5</v>
      </c>
      <c r="D375" t="s">
        <v>405</v>
      </c>
      <c r="E375" t="s">
        <v>405</v>
      </c>
      <c r="F375">
        <v>10007159</v>
      </c>
      <c r="G375" t="s">
        <v>125</v>
      </c>
      <c r="H375" t="s">
        <v>482</v>
      </c>
      <c r="I375" t="s">
        <v>476</v>
      </c>
      <c r="J375" t="s">
        <v>385</v>
      </c>
      <c r="K375" t="s">
        <v>513</v>
      </c>
      <c r="L375" t="s">
        <v>49</v>
      </c>
      <c r="M375" t="s">
        <v>405</v>
      </c>
      <c r="N375" t="s">
        <v>405</v>
      </c>
      <c r="O375" t="s">
        <v>486</v>
      </c>
      <c r="P375" t="s">
        <v>44</v>
      </c>
      <c r="Q375">
        <v>110</v>
      </c>
      <c r="R375">
        <v>110</v>
      </c>
      <c r="S375">
        <v>105</v>
      </c>
      <c r="T375">
        <v>5.3</v>
      </c>
      <c r="U375">
        <v>6.2</v>
      </c>
      <c r="V375">
        <v>75.400000000000006</v>
      </c>
      <c r="W375">
        <v>87</v>
      </c>
      <c r="X375">
        <v>88.5</v>
      </c>
      <c r="Y375">
        <v>13.1</v>
      </c>
      <c r="Z375">
        <v>1.4</v>
      </c>
      <c r="AA375">
        <v>80</v>
      </c>
      <c r="AB375">
        <v>7700</v>
      </c>
      <c r="AC375">
        <v>19000</v>
      </c>
      <c r="AD375">
        <v>23400</v>
      </c>
      <c r="AE375">
        <v>27400</v>
      </c>
      <c r="AF375">
        <v>66400</v>
      </c>
      <c r="AG375" t="s">
        <v>479</v>
      </c>
      <c r="AH375" t="s">
        <v>479</v>
      </c>
      <c r="AI375" t="s">
        <v>479</v>
      </c>
      <c r="AJ375" t="s">
        <v>479</v>
      </c>
      <c r="AK375" t="s">
        <v>479</v>
      </c>
      <c r="AL375" t="s">
        <v>481</v>
      </c>
      <c r="AM375" t="s">
        <v>481</v>
      </c>
    </row>
    <row r="376" spans="1:39" x14ac:dyDescent="0.25">
      <c r="A376" t="s">
        <v>472</v>
      </c>
      <c r="B376" t="s">
        <v>473</v>
      </c>
      <c r="C376">
        <v>5</v>
      </c>
      <c r="D376" t="s">
        <v>405</v>
      </c>
      <c r="E376" t="s">
        <v>405</v>
      </c>
      <c r="F376">
        <v>10007159</v>
      </c>
      <c r="G376" t="s">
        <v>125</v>
      </c>
      <c r="H376" t="s">
        <v>482</v>
      </c>
      <c r="I376" t="s">
        <v>476</v>
      </c>
      <c r="J376" t="s">
        <v>385</v>
      </c>
      <c r="K376" t="s">
        <v>513</v>
      </c>
      <c r="L376" t="s">
        <v>49</v>
      </c>
      <c r="M376" t="s">
        <v>405</v>
      </c>
      <c r="N376" t="s">
        <v>405</v>
      </c>
      <c r="O376" t="s">
        <v>478</v>
      </c>
      <c r="P376" t="s">
        <v>3</v>
      </c>
      <c r="Q376">
        <v>100</v>
      </c>
      <c r="R376">
        <v>95</v>
      </c>
      <c r="S376">
        <v>95</v>
      </c>
      <c r="T376">
        <v>5.2</v>
      </c>
      <c r="U376">
        <v>4.2</v>
      </c>
      <c r="V376">
        <v>87.5</v>
      </c>
      <c r="W376">
        <v>90.6</v>
      </c>
      <c r="X376">
        <v>90.6</v>
      </c>
      <c r="Y376">
        <v>3.1</v>
      </c>
      <c r="Z376" t="s">
        <v>487</v>
      </c>
      <c r="AA376">
        <v>80</v>
      </c>
      <c r="AB376">
        <v>400</v>
      </c>
      <c r="AC376">
        <v>27600</v>
      </c>
      <c r="AD376">
        <v>35400</v>
      </c>
      <c r="AE376">
        <v>47400</v>
      </c>
      <c r="AF376">
        <v>138300</v>
      </c>
      <c r="AG376" t="s">
        <v>479</v>
      </c>
      <c r="AH376" t="s">
        <v>479</v>
      </c>
      <c r="AI376" t="s">
        <v>479</v>
      </c>
      <c r="AJ376" t="s">
        <v>479</v>
      </c>
      <c r="AK376" t="s">
        <v>479</v>
      </c>
      <c r="AL376" t="s">
        <v>481</v>
      </c>
      <c r="AM376" t="s">
        <v>481</v>
      </c>
    </row>
    <row r="377" spans="1:39" x14ac:dyDescent="0.25">
      <c r="A377" t="s">
        <v>472</v>
      </c>
      <c r="B377" t="s">
        <v>473</v>
      </c>
      <c r="C377">
        <v>5</v>
      </c>
      <c r="D377" t="s">
        <v>405</v>
      </c>
      <c r="E377" t="s">
        <v>405</v>
      </c>
      <c r="F377">
        <v>10007159</v>
      </c>
      <c r="G377" t="s">
        <v>125</v>
      </c>
      <c r="H377" t="s">
        <v>482</v>
      </c>
      <c r="I377" t="s">
        <v>476</v>
      </c>
      <c r="J377" t="s">
        <v>385</v>
      </c>
      <c r="K377" t="s">
        <v>513</v>
      </c>
      <c r="L377" t="s">
        <v>49</v>
      </c>
      <c r="M377" t="s">
        <v>405</v>
      </c>
      <c r="N377" t="s">
        <v>405</v>
      </c>
      <c r="O377" t="s">
        <v>488</v>
      </c>
      <c r="P377" t="s">
        <v>34</v>
      </c>
      <c r="Q377">
        <v>60</v>
      </c>
      <c r="R377">
        <v>60</v>
      </c>
      <c r="S377">
        <v>60</v>
      </c>
      <c r="T377">
        <v>1.6</v>
      </c>
      <c r="U377">
        <v>9.6</v>
      </c>
      <c r="V377">
        <v>74.400000000000006</v>
      </c>
      <c r="W377">
        <v>85.6</v>
      </c>
      <c r="X377">
        <v>88.8</v>
      </c>
      <c r="Y377">
        <v>14.4</v>
      </c>
      <c r="Z377">
        <v>3.2</v>
      </c>
      <c r="AA377">
        <v>45</v>
      </c>
      <c r="AB377">
        <v>12400</v>
      </c>
      <c r="AC377">
        <v>22300</v>
      </c>
      <c r="AD377">
        <v>25900</v>
      </c>
      <c r="AE377">
        <v>30300</v>
      </c>
      <c r="AF377">
        <v>47100</v>
      </c>
      <c r="AG377" t="s">
        <v>479</v>
      </c>
      <c r="AH377" t="s">
        <v>479</v>
      </c>
      <c r="AI377" t="s">
        <v>479</v>
      </c>
      <c r="AJ377" t="s">
        <v>479</v>
      </c>
      <c r="AK377" t="s">
        <v>479</v>
      </c>
      <c r="AL377" t="s">
        <v>481</v>
      </c>
      <c r="AM377" t="s">
        <v>481</v>
      </c>
    </row>
    <row r="378" spans="1:39" x14ac:dyDescent="0.25">
      <c r="A378" t="s">
        <v>472</v>
      </c>
      <c r="B378" t="s">
        <v>473</v>
      </c>
      <c r="C378">
        <v>5</v>
      </c>
      <c r="D378" t="s">
        <v>405</v>
      </c>
      <c r="E378" t="s">
        <v>405</v>
      </c>
      <c r="F378">
        <v>10007159</v>
      </c>
      <c r="G378" t="s">
        <v>125</v>
      </c>
      <c r="H378" t="s">
        <v>482</v>
      </c>
      <c r="I378" t="s">
        <v>476</v>
      </c>
      <c r="J378" t="s">
        <v>385</v>
      </c>
      <c r="K378" t="s">
        <v>513</v>
      </c>
      <c r="L378" t="s">
        <v>49</v>
      </c>
      <c r="M378" t="s">
        <v>405</v>
      </c>
      <c r="N378" t="s">
        <v>405</v>
      </c>
      <c r="O378" t="s">
        <v>489</v>
      </c>
      <c r="P378" t="s">
        <v>50</v>
      </c>
      <c r="Q378">
        <v>160</v>
      </c>
      <c r="R378">
        <v>155</v>
      </c>
      <c r="S378">
        <v>155</v>
      </c>
      <c r="T378">
        <v>3.2</v>
      </c>
      <c r="U378">
        <v>7.1</v>
      </c>
      <c r="V378">
        <v>83.7</v>
      </c>
      <c r="W378">
        <v>88.2</v>
      </c>
      <c r="X378">
        <v>89.7</v>
      </c>
      <c r="Y378">
        <v>6</v>
      </c>
      <c r="Z378">
        <v>1.5</v>
      </c>
      <c r="AA378">
        <v>130</v>
      </c>
      <c r="AB378">
        <v>400</v>
      </c>
      <c r="AC378">
        <v>17900</v>
      </c>
      <c r="AD378">
        <v>21500</v>
      </c>
      <c r="AE378">
        <v>24800</v>
      </c>
      <c r="AF378">
        <v>51100</v>
      </c>
      <c r="AG378" t="s">
        <v>479</v>
      </c>
      <c r="AH378" t="s">
        <v>479</v>
      </c>
      <c r="AI378" t="s">
        <v>479</v>
      </c>
      <c r="AJ378" t="s">
        <v>479</v>
      </c>
      <c r="AK378" t="s">
        <v>479</v>
      </c>
      <c r="AL378" t="s">
        <v>481</v>
      </c>
      <c r="AM378" t="s">
        <v>481</v>
      </c>
    </row>
    <row r="379" spans="1:39" x14ac:dyDescent="0.25">
      <c r="A379" t="s">
        <v>472</v>
      </c>
      <c r="B379" t="s">
        <v>473</v>
      </c>
      <c r="C379">
        <v>5</v>
      </c>
      <c r="D379" t="s">
        <v>405</v>
      </c>
      <c r="E379" t="s">
        <v>405</v>
      </c>
      <c r="F379">
        <v>10007160</v>
      </c>
      <c r="G379" t="s">
        <v>103</v>
      </c>
      <c r="H379" t="s">
        <v>482</v>
      </c>
      <c r="I379" t="s">
        <v>476</v>
      </c>
      <c r="J379" t="s">
        <v>385</v>
      </c>
      <c r="K379" t="s">
        <v>499</v>
      </c>
      <c r="L379" t="s">
        <v>43</v>
      </c>
      <c r="M379" t="s">
        <v>405</v>
      </c>
      <c r="N379" t="s">
        <v>405</v>
      </c>
      <c r="O379" t="s">
        <v>485</v>
      </c>
      <c r="P379" t="s">
        <v>47</v>
      </c>
      <c r="Q379">
        <v>65</v>
      </c>
      <c r="R379">
        <v>60</v>
      </c>
      <c r="S379">
        <v>60</v>
      </c>
      <c r="T379">
        <v>1.7</v>
      </c>
      <c r="U379">
        <v>9.3000000000000007</v>
      </c>
      <c r="V379">
        <v>65.3</v>
      </c>
      <c r="W379">
        <v>80.5</v>
      </c>
      <c r="X379">
        <v>89</v>
      </c>
      <c r="Y379">
        <v>23.7</v>
      </c>
      <c r="Z379">
        <v>8.5</v>
      </c>
      <c r="AA379">
        <v>40</v>
      </c>
      <c r="AB379">
        <v>1100</v>
      </c>
      <c r="AC379">
        <v>31000</v>
      </c>
      <c r="AD379">
        <v>38000</v>
      </c>
      <c r="AE379">
        <v>45300</v>
      </c>
      <c r="AF379">
        <v>76600</v>
      </c>
      <c r="AG379" t="s">
        <v>479</v>
      </c>
      <c r="AH379" t="s">
        <v>479</v>
      </c>
      <c r="AI379" t="s">
        <v>479</v>
      </c>
      <c r="AJ379" t="s">
        <v>479</v>
      </c>
      <c r="AK379" t="s">
        <v>479</v>
      </c>
      <c r="AL379" t="s">
        <v>481</v>
      </c>
      <c r="AM379" t="s">
        <v>481</v>
      </c>
    </row>
    <row r="380" spans="1:39" x14ac:dyDescent="0.25">
      <c r="A380" t="s">
        <v>472</v>
      </c>
      <c r="B380" t="s">
        <v>473</v>
      </c>
      <c r="C380">
        <v>5</v>
      </c>
      <c r="D380" t="s">
        <v>405</v>
      </c>
      <c r="E380" t="s">
        <v>405</v>
      </c>
      <c r="F380">
        <v>10007160</v>
      </c>
      <c r="G380" t="s">
        <v>103</v>
      </c>
      <c r="H380" t="s">
        <v>482</v>
      </c>
      <c r="I380" t="s">
        <v>476</v>
      </c>
      <c r="J380" t="s">
        <v>385</v>
      </c>
      <c r="K380" t="s">
        <v>499</v>
      </c>
      <c r="L380" t="s">
        <v>43</v>
      </c>
      <c r="M380" t="s">
        <v>405</v>
      </c>
      <c r="N380" t="s">
        <v>405</v>
      </c>
      <c r="O380" t="s">
        <v>486</v>
      </c>
      <c r="P380" t="s">
        <v>44</v>
      </c>
      <c r="Q380">
        <v>75</v>
      </c>
      <c r="R380">
        <v>75</v>
      </c>
      <c r="S380">
        <v>75</v>
      </c>
      <c r="T380">
        <v>4.0999999999999996</v>
      </c>
      <c r="U380">
        <v>4.0999999999999996</v>
      </c>
      <c r="V380">
        <v>66.2</v>
      </c>
      <c r="W380">
        <v>85.1</v>
      </c>
      <c r="X380">
        <v>91.9</v>
      </c>
      <c r="Y380">
        <v>25.7</v>
      </c>
      <c r="Z380">
        <v>6.8</v>
      </c>
      <c r="AA380">
        <v>50</v>
      </c>
      <c r="AB380">
        <v>4300</v>
      </c>
      <c r="AC380">
        <v>24100</v>
      </c>
      <c r="AD380">
        <v>31000</v>
      </c>
      <c r="AE380">
        <v>41200</v>
      </c>
      <c r="AF380">
        <v>135000</v>
      </c>
      <c r="AG380" t="s">
        <v>479</v>
      </c>
      <c r="AH380" t="s">
        <v>479</v>
      </c>
      <c r="AI380" t="s">
        <v>479</v>
      </c>
      <c r="AJ380" t="s">
        <v>479</v>
      </c>
      <c r="AK380" t="s">
        <v>479</v>
      </c>
      <c r="AL380" t="s">
        <v>481</v>
      </c>
      <c r="AM380" t="s">
        <v>481</v>
      </c>
    </row>
    <row r="381" spans="1:39" x14ac:dyDescent="0.25">
      <c r="A381" t="s">
        <v>472</v>
      </c>
      <c r="B381" t="s">
        <v>473</v>
      </c>
      <c r="C381">
        <v>5</v>
      </c>
      <c r="D381" t="s">
        <v>405</v>
      </c>
      <c r="E381" t="s">
        <v>405</v>
      </c>
      <c r="F381">
        <v>10007160</v>
      </c>
      <c r="G381" t="s">
        <v>103</v>
      </c>
      <c r="H381" t="s">
        <v>482</v>
      </c>
      <c r="I381" t="s">
        <v>476</v>
      </c>
      <c r="J381" t="s">
        <v>385</v>
      </c>
      <c r="K381" t="s">
        <v>499</v>
      </c>
      <c r="L381" t="s">
        <v>43</v>
      </c>
      <c r="M381" t="s">
        <v>405</v>
      </c>
      <c r="N381" t="s">
        <v>405</v>
      </c>
      <c r="O381" t="s">
        <v>478</v>
      </c>
      <c r="P381" t="s">
        <v>3</v>
      </c>
      <c r="Q381">
        <v>35</v>
      </c>
      <c r="R381">
        <v>30</v>
      </c>
      <c r="S381">
        <v>30</v>
      </c>
      <c r="T381">
        <v>6.2</v>
      </c>
      <c r="U381">
        <v>17.2</v>
      </c>
      <c r="V381">
        <v>76.599999999999994</v>
      </c>
      <c r="W381">
        <v>76.599999999999994</v>
      </c>
      <c r="X381">
        <v>76.599999999999994</v>
      </c>
      <c r="Y381" t="s">
        <v>487</v>
      </c>
      <c r="Z381" t="s">
        <v>487</v>
      </c>
      <c r="AA381">
        <v>25</v>
      </c>
      <c r="AB381">
        <v>22600</v>
      </c>
      <c r="AC381">
        <v>45300</v>
      </c>
      <c r="AD381">
        <v>55500</v>
      </c>
      <c r="AE381">
        <v>65000</v>
      </c>
      <c r="AF381">
        <v>175900</v>
      </c>
      <c r="AG381" t="s">
        <v>479</v>
      </c>
      <c r="AH381" t="s">
        <v>479</v>
      </c>
      <c r="AI381" t="s">
        <v>479</v>
      </c>
      <c r="AJ381" t="s">
        <v>479</v>
      </c>
      <c r="AK381" t="s">
        <v>479</v>
      </c>
      <c r="AL381" t="s">
        <v>481</v>
      </c>
      <c r="AM381" t="s">
        <v>481</v>
      </c>
    </row>
    <row r="382" spans="1:39" x14ac:dyDescent="0.25">
      <c r="A382" t="s">
        <v>472</v>
      </c>
      <c r="B382" t="s">
        <v>473</v>
      </c>
      <c r="C382">
        <v>5</v>
      </c>
      <c r="D382" t="s">
        <v>405</v>
      </c>
      <c r="E382" t="s">
        <v>405</v>
      </c>
      <c r="F382">
        <v>10007160</v>
      </c>
      <c r="G382" t="s">
        <v>103</v>
      </c>
      <c r="H382" t="s">
        <v>482</v>
      </c>
      <c r="I382" t="s">
        <v>476</v>
      </c>
      <c r="J382" t="s">
        <v>385</v>
      </c>
      <c r="K382" t="s">
        <v>499</v>
      </c>
      <c r="L382" t="s">
        <v>43</v>
      </c>
      <c r="M382" t="s">
        <v>405</v>
      </c>
      <c r="N382" t="s">
        <v>405</v>
      </c>
      <c r="O382" t="s">
        <v>488</v>
      </c>
      <c r="P382" t="s">
        <v>34</v>
      </c>
      <c r="Q382">
        <v>115</v>
      </c>
      <c r="R382">
        <v>115</v>
      </c>
      <c r="S382">
        <v>115</v>
      </c>
      <c r="T382">
        <v>4.0999999999999996</v>
      </c>
      <c r="U382">
        <v>4.4000000000000004</v>
      </c>
      <c r="V382">
        <v>83.7</v>
      </c>
      <c r="W382">
        <v>90.5</v>
      </c>
      <c r="X382">
        <v>91.4</v>
      </c>
      <c r="Y382">
        <v>7.7</v>
      </c>
      <c r="Z382">
        <v>0.9</v>
      </c>
      <c r="AA382">
        <v>95</v>
      </c>
      <c r="AB382">
        <v>4000</v>
      </c>
      <c r="AC382">
        <v>26500</v>
      </c>
      <c r="AD382">
        <v>36500</v>
      </c>
      <c r="AE382">
        <v>47800</v>
      </c>
      <c r="AF382">
        <v>113500</v>
      </c>
      <c r="AG382" t="s">
        <v>479</v>
      </c>
      <c r="AH382" t="s">
        <v>479</v>
      </c>
      <c r="AI382" t="s">
        <v>479</v>
      </c>
      <c r="AJ382" t="s">
        <v>479</v>
      </c>
      <c r="AK382" t="s">
        <v>479</v>
      </c>
      <c r="AL382" t="s">
        <v>481</v>
      </c>
      <c r="AM382" t="s">
        <v>481</v>
      </c>
    </row>
    <row r="383" spans="1:39" x14ac:dyDescent="0.25">
      <c r="A383" t="s">
        <v>472</v>
      </c>
      <c r="B383" t="s">
        <v>473</v>
      </c>
      <c r="C383">
        <v>5</v>
      </c>
      <c r="D383" t="s">
        <v>405</v>
      </c>
      <c r="E383" t="s">
        <v>405</v>
      </c>
      <c r="F383">
        <v>10007160</v>
      </c>
      <c r="G383" t="s">
        <v>103</v>
      </c>
      <c r="H383" t="s">
        <v>482</v>
      </c>
      <c r="I383" t="s">
        <v>476</v>
      </c>
      <c r="J383" t="s">
        <v>385</v>
      </c>
      <c r="K383" t="s">
        <v>499</v>
      </c>
      <c r="L383" t="s">
        <v>43</v>
      </c>
      <c r="M383" t="s">
        <v>405</v>
      </c>
      <c r="N383" t="s">
        <v>405</v>
      </c>
      <c r="O383" t="s">
        <v>489</v>
      </c>
      <c r="P383" t="s">
        <v>50</v>
      </c>
      <c r="Q383" t="s">
        <v>480</v>
      </c>
      <c r="R383" t="s">
        <v>480</v>
      </c>
      <c r="S383" t="s">
        <v>480</v>
      </c>
      <c r="T383" t="s">
        <v>479</v>
      </c>
      <c r="U383" t="s">
        <v>479</v>
      </c>
      <c r="V383" t="s">
        <v>479</v>
      </c>
      <c r="W383" t="s">
        <v>479</v>
      </c>
      <c r="X383" t="s">
        <v>479</v>
      </c>
      <c r="Y383" t="s">
        <v>479</v>
      </c>
      <c r="Z383" t="s">
        <v>479</v>
      </c>
      <c r="AA383" t="s">
        <v>480</v>
      </c>
      <c r="AB383" t="s">
        <v>479</v>
      </c>
      <c r="AC383" t="s">
        <v>479</v>
      </c>
      <c r="AD383" t="s">
        <v>479</v>
      </c>
      <c r="AE383" t="s">
        <v>479</v>
      </c>
      <c r="AF383" t="s">
        <v>479</v>
      </c>
      <c r="AG383" t="s">
        <v>479</v>
      </c>
      <c r="AH383" t="s">
        <v>479</v>
      </c>
      <c r="AI383" t="s">
        <v>479</v>
      </c>
      <c r="AJ383" t="s">
        <v>479</v>
      </c>
      <c r="AK383" t="s">
        <v>479</v>
      </c>
      <c r="AL383" t="s">
        <v>481</v>
      </c>
      <c r="AM383" t="s">
        <v>481</v>
      </c>
    </row>
    <row r="384" spans="1:39" x14ac:dyDescent="0.25">
      <c r="A384" t="s">
        <v>472</v>
      </c>
      <c r="B384" t="s">
        <v>473</v>
      </c>
      <c r="C384">
        <v>5</v>
      </c>
      <c r="D384" t="s">
        <v>405</v>
      </c>
      <c r="E384" t="s">
        <v>405</v>
      </c>
      <c r="F384">
        <v>10007161</v>
      </c>
      <c r="G384" t="s">
        <v>131</v>
      </c>
      <c r="H384" t="s">
        <v>482</v>
      </c>
      <c r="I384" t="s">
        <v>476</v>
      </c>
      <c r="J384" t="s">
        <v>385</v>
      </c>
      <c r="K384" t="s">
        <v>513</v>
      </c>
      <c r="L384" t="s">
        <v>49</v>
      </c>
      <c r="M384" t="s">
        <v>405</v>
      </c>
      <c r="N384" t="s">
        <v>405</v>
      </c>
      <c r="O384" t="s">
        <v>485</v>
      </c>
      <c r="P384" t="s">
        <v>47</v>
      </c>
      <c r="Q384">
        <v>30</v>
      </c>
      <c r="R384">
        <v>30</v>
      </c>
      <c r="S384">
        <v>30</v>
      </c>
      <c r="T384">
        <v>3.4</v>
      </c>
      <c r="U384">
        <v>3.4</v>
      </c>
      <c r="V384">
        <v>65.5</v>
      </c>
      <c r="W384">
        <v>82.8</v>
      </c>
      <c r="X384">
        <v>93.1</v>
      </c>
      <c r="Y384">
        <v>27.6</v>
      </c>
      <c r="Z384">
        <v>10.3</v>
      </c>
      <c r="AA384">
        <v>20</v>
      </c>
      <c r="AB384">
        <v>19300</v>
      </c>
      <c r="AC384">
        <v>22300</v>
      </c>
      <c r="AD384">
        <v>28100</v>
      </c>
      <c r="AE384">
        <v>35400</v>
      </c>
      <c r="AF384">
        <v>57300</v>
      </c>
      <c r="AG384" t="s">
        <v>479</v>
      </c>
      <c r="AH384" t="s">
        <v>479</v>
      </c>
      <c r="AI384" t="s">
        <v>479</v>
      </c>
      <c r="AJ384" t="s">
        <v>479</v>
      </c>
      <c r="AK384" t="s">
        <v>479</v>
      </c>
      <c r="AL384" t="s">
        <v>481</v>
      </c>
      <c r="AM384" t="s">
        <v>481</v>
      </c>
    </row>
    <row r="385" spans="1:39" x14ac:dyDescent="0.25">
      <c r="A385" t="s">
        <v>472</v>
      </c>
      <c r="B385" t="s">
        <v>473</v>
      </c>
      <c r="C385">
        <v>5</v>
      </c>
      <c r="D385" t="s">
        <v>405</v>
      </c>
      <c r="E385" t="s">
        <v>405</v>
      </c>
      <c r="F385">
        <v>10007161</v>
      </c>
      <c r="G385" t="s">
        <v>131</v>
      </c>
      <c r="H385" t="s">
        <v>482</v>
      </c>
      <c r="I385" t="s">
        <v>476</v>
      </c>
      <c r="J385" t="s">
        <v>385</v>
      </c>
      <c r="K385" t="s">
        <v>513</v>
      </c>
      <c r="L385" t="s">
        <v>49</v>
      </c>
      <c r="M385" t="s">
        <v>405</v>
      </c>
      <c r="N385" t="s">
        <v>405</v>
      </c>
      <c r="O385" t="s">
        <v>486</v>
      </c>
      <c r="P385" t="s">
        <v>44</v>
      </c>
      <c r="Q385">
        <v>115</v>
      </c>
      <c r="R385">
        <v>115</v>
      </c>
      <c r="S385">
        <v>115</v>
      </c>
      <c r="T385">
        <v>2.2000000000000002</v>
      </c>
      <c r="U385">
        <v>8.6</v>
      </c>
      <c r="V385">
        <v>67.3</v>
      </c>
      <c r="W385">
        <v>85.5</v>
      </c>
      <c r="X385">
        <v>89.2</v>
      </c>
      <c r="Y385">
        <v>22</v>
      </c>
      <c r="Z385">
        <v>3.7</v>
      </c>
      <c r="AA385">
        <v>80</v>
      </c>
      <c r="AB385">
        <v>1500</v>
      </c>
      <c r="AC385">
        <v>17500</v>
      </c>
      <c r="AD385">
        <v>23000</v>
      </c>
      <c r="AE385">
        <v>28800</v>
      </c>
      <c r="AF385">
        <v>51800</v>
      </c>
      <c r="AG385" t="s">
        <v>479</v>
      </c>
      <c r="AH385" t="s">
        <v>479</v>
      </c>
      <c r="AI385" t="s">
        <v>479</v>
      </c>
      <c r="AJ385" t="s">
        <v>479</v>
      </c>
      <c r="AK385" t="s">
        <v>479</v>
      </c>
      <c r="AL385" t="s">
        <v>481</v>
      </c>
      <c r="AM385" t="s">
        <v>481</v>
      </c>
    </row>
    <row r="386" spans="1:39" x14ac:dyDescent="0.25">
      <c r="A386" t="s">
        <v>472</v>
      </c>
      <c r="B386" t="s">
        <v>473</v>
      </c>
      <c r="C386">
        <v>5</v>
      </c>
      <c r="D386" t="s">
        <v>405</v>
      </c>
      <c r="E386" t="s">
        <v>405</v>
      </c>
      <c r="F386">
        <v>10007161</v>
      </c>
      <c r="G386" t="s">
        <v>131</v>
      </c>
      <c r="H386" t="s">
        <v>482</v>
      </c>
      <c r="I386" t="s">
        <v>476</v>
      </c>
      <c r="J386" t="s">
        <v>385</v>
      </c>
      <c r="K386" t="s">
        <v>513</v>
      </c>
      <c r="L386" t="s">
        <v>49</v>
      </c>
      <c r="M386" t="s">
        <v>405</v>
      </c>
      <c r="N386" t="s">
        <v>405</v>
      </c>
      <c r="O386" t="s">
        <v>478</v>
      </c>
      <c r="P386" t="s">
        <v>3</v>
      </c>
      <c r="Q386">
        <v>355</v>
      </c>
      <c r="R386">
        <v>345</v>
      </c>
      <c r="S386">
        <v>340</v>
      </c>
      <c r="T386">
        <v>8.5</v>
      </c>
      <c r="U386">
        <v>8.8000000000000007</v>
      </c>
      <c r="V386">
        <v>80.099999999999994</v>
      </c>
      <c r="W386">
        <v>82.1</v>
      </c>
      <c r="X386">
        <v>82.7</v>
      </c>
      <c r="Y386">
        <v>2.6</v>
      </c>
      <c r="Z386">
        <v>0.6</v>
      </c>
      <c r="AA386">
        <v>270</v>
      </c>
      <c r="AB386">
        <v>2000</v>
      </c>
      <c r="AC386">
        <v>21500</v>
      </c>
      <c r="AD386">
        <v>28500</v>
      </c>
      <c r="AE386">
        <v>38000</v>
      </c>
      <c r="AF386">
        <v>82500</v>
      </c>
      <c r="AG386" t="s">
        <v>479</v>
      </c>
      <c r="AH386" t="s">
        <v>479</v>
      </c>
      <c r="AI386" t="s">
        <v>479</v>
      </c>
      <c r="AJ386" t="s">
        <v>479</v>
      </c>
      <c r="AK386" t="s">
        <v>479</v>
      </c>
      <c r="AL386" t="s">
        <v>481</v>
      </c>
      <c r="AM386" t="s">
        <v>481</v>
      </c>
    </row>
    <row r="387" spans="1:39" x14ac:dyDescent="0.25">
      <c r="A387" t="s">
        <v>472</v>
      </c>
      <c r="B387" t="s">
        <v>473</v>
      </c>
      <c r="C387">
        <v>5</v>
      </c>
      <c r="D387" t="s">
        <v>405</v>
      </c>
      <c r="E387" t="s">
        <v>405</v>
      </c>
      <c r="F387">
        <v>10007161</v>
      </c>
      <c r="G387" t="s">
        <v>131</v>
      </c>
      <c r="H387" t="s">
        <v>482</v>
      </c>
      <c r="I387" t="s">
        <v>476</v>
      </c>
      <c r="J387" t="s">
        <v>385</v>
      </c>
      <c r="K387" t="s">
        <v>513</v>
      </c>
      <c r="L387" t="s">
        <v>49</v>
      </c>
      <c r="M387" t="s">
        <v>405</v>
      </c>
      <c r="N387" t="s">
        <v>405</v>
      </c>
      <c r="O387" t="s">
        <v>488</v>
      </c>
      <c r="P387" t="s">
        <v>34</v>
      </c>
      <c r="Q387">
        <v>80</v>
      </c>
      <c r="R387">
        <v>80</v>
      </c>
      <c r="S387">
        <v>75</v>
      </c>
      <c r="T387">
        <v>7.8</v>
      </c>
      <c r="U387">
        <v>7.3</v>
      </c>
      <c r="V387">
        <v>74.599999999999994</v>
      </c>
      <c r="W387">
        <v>82.3</v>
      </c>
      <c r="X387">
        <v>84.9</v>
      </c>
      <c r="Y387">
        <v>10.4</v>
      </c>
      <c r="Z387">
        <v>2.6</v>
      </c>
      <c r="AA387">
        <v>55</v>
      </c>
      <c r="AB387">
        <v>1700</v>
      </c>
      <c r="AC387">
        <v>20100</v>
      </c>
      <c r="AD387">
        <v>24100</v>
      </c>
      <c r="AE387">
        <v>29900</v>
      </c>
      <c r="AF387">
        <v>84000</v>
      </c>
      <c r="AG387" t="s">
        <v>479</v>
      </c>
      <c r="AH387" t="s">
        <v>479</v>
      </c>
      <c r="AI387" t="s">
        <v>479</v>
      </c>
      <c r="AJ387" t="s">
        <v>479</v>
      </c>
      <c r="AK387" t="s">
        <v>479</v>
      </c>
      <c r="AL387" t="s">
        <v>481</v>
      </c>
      <c r="AM387" t="s">
        <v>481</v>
      </c>
    </row>
    <row r="388" spans="1:39" x14ac:dyDescent="0.25">
      <c r="A388" t="s">
        <v>472</v>
      </c>
      <c r="B388" t="s">
        <v>473</v>
      </c>
      <c r="C388">
        <v>5</v>
      </c>
      <c r="D388" t="s">
        <v>405</v>
      </c>
      <c r="E388" t="s">
        <v>405</v>
      </c>
      <c r="F388">
        <v>10007161</v>
      </c>
      <c r="G388" t="s">
        <v>131</v>
      </c>
      <c r="H388" t="s">
        <v>482</v>
      </c>
      <c r="I388" t="s">
        <v>476</v>
      </c>
      <c r="J388" t="s">
        <v>385</v>
      </c>
      <c r="K388" t="s">
        <v>513</v>
      </c>
      <c r="L388" t="s">
        <v>49</v>
      </c>
      <c r="M388" t="s">
        <v>405</v>
      </c>
      <c r="N388" t="s">
        <v>405</v>
      </c>
      <c r="O388" t="s">
        <v>489</v>
      </c>
      <c r="P388" t="s">
        <v>50</v>
      </c>
      <c r="Q388">
        <v>95</v>
      </c>
      <c r="R388">
        <v>95</v>
      </c>
      <c r="S388">
        <v>90</v>
      </c>
      <c r="T388">
        <v>3.3</v>
      </c>
      <c r="U388">
        <v>20.9</v>
      </c>
      <c r="V388">
        <v>70.3</v>
      </c>
      <c r="W388">
        <v>74.7</v>
      </c>
      <c r="X388">
        <v>75.8</v>
      </c>
      <c r="Y388">
        <v>5.5</v>
      </c>
      <c r="Z388">
        <v>1.1000000000000001</v>
      </c>
      <c r="AA388">
        <v>65</v>
      </c>
      <c r="AB388">
        <v>3600</v>
      </c>
      <c r="AC388">
        <v>19800</v>
      </c>
      <c r="AD388">
        <v>23700</v>
      </c>
      <c r="AE388">
        <v>30500</v>
      </c>
      <c r="AF388">
        <v>123400</v>
      </c>
      <c r="AG388" t="s">
        <v>479</v>
      </c>
      <c r="AH388" t="s">
        <v>479</v>
      </c>
      <c r="AI388" t="s">
        <v>479</v>
      </c>
      <c r="AJ388" t="s">
        <v>479</v>
      </c>
      <c r="AK388" t="s">
        <v>479</v>
      </c>
      <c r="AL388" t="s">
        <v>481</v>
      </c>
      <c r="AM388" t="s">
        <v>481</v>
      </c>
    </row>
    <row r="389" spans="1:39" x14ac:dyDescent="0.25">
      <c r="A389" t="s">
        <v>472</v>
      </c>
      <c r="B389" t="s">
        <v>582</v>
      </c>
      <c r="C389">
        <v>3</v>
      </c>
      <c r="D389" t="s">
        <v>405</v>
      </c>
      <c r="E389" t="s">
        <v>405</v>
      </c>
      <c r="F389">
        <v>10003270</v>
      </c>
      <c r="G389" t="s">
        <v>5</v>
      </c>
      <c r="H389" t="s">
        <v>482</v>
      </c>
      <c r="I389" t="s">
        <v>476</v>
      </c>
      <c r="J389" t="s">
        <v>385</v>
      </c>
      <c r="K389" t="s">
        <v>495</v>
      </c>
      <c r="L389" t="s">
        <v>41</v>
      </c>
      <c r="M389" t="s">
        <v>405</v>
      </c>
      <c r="N389" t="s">
        <v>405</v>
      </c>
      <c r="O389" t="s">
        <v>478</v>
      </c>
      <c r="P389" t="s">
        <v>3</v>
      </c>
      <c r="Q389">
        <v>60</v>
      </c>
      <c r="R389">
        <v>60</v>
      </c>
      <c r="S389">
        <v>60</v>
      </c>
      <c r="T389">
        <v>12.7</v>
      </c>
      <c r="U389">
        <v>5.0999999999999996</v>
      </c>
      <c r="V389">
        <v>73.7</v>
      </c>
      <c r="W389">
        <v>78.8</v>
      </c>
      <c r="X389">
        <v>82.2</v>
      </c>
      <c r="Y389">
        <v>8.5</v>
      </c>
      <c r="Z389">
        <v>3.4</v>
      </c>
      <c r="AA389">
        <v>45</v>
      </c>
      <c r="AB389">
        <v>8800</v>
      </c>
      <c r="AC389">
        <v>62800</v>
      </c>
      <c r="AD389">
        <v>78800</v>
      </c>
      <c r="AE389">
        <v>116100</v>
      </c>
      <c r="AF389">
        <v>434000</v>
      </c>
      <c r="AG389" t="s">
        <v>479</v>
      </c>
      <c r="AH389" t="s">
        <v>479</v>
      </c>
      <c r="AI389" t="s">
        <v>479</v>
      </c>
      <c r="AJ389" t="s">
        <v>479</v>
      </c>
      <c r="AK389" t="s">
        <v>479</v>
      </c>
      <c r="AL389" t="s">
        <v>481</v>
      </c>
      <c r="AM389" t="s">
        <v>481</v>
      </c>
    </row>
    <row r="390" spans="1:39" x14ac:dyDescent="0.25">
      <c r="A390" t="s">
        <v>472</v>
      </c>
      <c r="B390" t="s">
        <v>473</v>
      </c>
      <c r="C390">
        <v>5</v>
      </c>
      <c r="D390" t="s">
        <v>405</v>
      </c>
      <c r="E390" t="s">
        <v>405</v>
      </c>
      <c r="F390">
        <v>10007162</v>
      </c>
      <c r="G390" t="s">
        <v>158</v>
      </c>
      <c r="H390" t="s">
        <v>482</v>
      </c>
      <c r="I390" t="s">
        <v>476</v>
      </c>
      <c r="J390" t="s">
        <v>385</v>
      </c>
      <c r="K390" t="s">
        <v>495</v>
      </c>
      <c r="L390" t="s">
        <v>41</v>
      </c>
      <c r="M390" t="s">
        <v>405</v>
      </c>
      <c r="N390" t="s">
        <v>405</v>
      </c>
      <c r="O390" t="s">
        <v>489</v>
      </c>
      <c r="P390" t="s">
        <v>50</v>
      </c>
      <c r="Q390">
        <v>1550</v>
      </c>
      <c r="R390">
        <v>1510</v>
      </c>
      <c r="S390">
        <v>1500</v>
      </c>
      <c r="T390">
        <v>7.9</v>
      </c>
      <c r="U390">
        <v>10.4</v>
      </c>
      <c r="V390">
        <v>75.8</v>
      </c>
      <c r="W390">
        <v>80.400000000000006</v>
      </c>
      <c r="X390">
        <v>81.7</v>
      </c>
      <c r="Y390">
        <v>5.9</v>
      </c>
      <c r="Z390">
        <v>1.3</v>
      </c>
      <c r="AA390">
        <v>1055</v>
      </c>
      <c r="AB390">
        <v>400</v>
      </c>
      <c r="AC390">
        <v>19300</v>
      </c>
      <c r="AD390">
        <v>27400</v>
      </c>
      <c r="AE390">
        <v>35400</v>
      </c>
      <c r="AF390">
        <v>152300</v>
      </c>
      <c r="AG390">
        <v>400</v>
      </c>
      <c r="AH390">
        <v>17900</v>
      </c>
      <c r="AI390">
        <v>25000</v>
      </c>
      <c r="AJ390">
        <v>33600</v>
      </c>
      <c r="AK390">
        <v>152300</v>
      </c>
      <c r="AL390" t="s">
        <v>481</v>
      </c>
      <c r="AM390" t="s">
        <v>481</v>
      </c>
    </row>
    <row r="391" spans="1:39" x14ac:dyDescent="0.25">
      <c r="A391" t="s">
        <v>472</v>
      </c>
      <c r="B391" t="s">
        <v>582</v>
      </c>
      <c r="C391">
        <v>3</v>
      </c>
      <c r="D391" t="s">
        <v>405</v>
      </c>
      <c r="E391" t="s">
        <v>405</v>
      </c>
      <c r="F391">
        <v>10004113</v>
      </c>
      <c r="G391" t="s">
        <v>97</v>
      </c>
      <c r="H391" t="s">
        <v>482</v>
      </c>
      <c r="I391" t="s">
        <v>476</v>
      </c>
      <c r="J391" t="s">
        <v>385</v>
      </c>
      <c r="K391" t="s">
        <v>508</v>
      </c>
      <c r="L391" t="s">
        <v>75</v>
      </c>
      <c r="M391" t="s">
        <v>405</v>
      </c>
      <c r="N391" t="s">
        <v>405</v>
      </c>
      <c r="O391" t="s">
        <v>478</v>
      </c>
      <c r="P391" t="s">
        <v>3</v>
      </c>
      <c r="Q391">
        <v>90</v>
      </c>
      <c r="R391">
        <v>90</v>
      </c>
      <c r="S391">
        <v>85</v>
      </c>
      <c r="T391">
        <v>12.7</v>
      </c>
      <c r="U391">
        <v>1.2</v>
      </c>
      <c r="V391">
        <v>80.3</v>
      </c>
      <c r="W391">
        <v>85</v>
      </c>
      <c r="X391">
        <v>86.1</v>
      </c>
      <c r="Y391">
        <v>5.8</v>
      </c>
      <c r="Z391">
        <v>1.2</v>
      </c>
      <c r="AA391">
        <v>70</v>
      </c>
      <c r="AB391">
        <v>13900</v>
      </c>
      <c r="AC391">
        <v>34700</v>
      </c>
      <c r="AD391">
        <v>42300</v>
      </c>
      <c r="AE391">
        <v>56900</v>
      </c>
      <c r="AF391">
        <v>124800</v>
      </c>
      <c r="AG391" t="s">
        <v>479</v>
      </c>
      <c r="AH391" t="s">
        <v>479</v>
      </c>
      <c r="AI391" t="s">
        <v>479</v>
      </c>
      <c r="AJ391" t="s">
        <v>479</v>
      </c>
      <c r="AK391" t="s">
        <v>479</v>
      </c>
      <c r="AL391" t="s">
        <v>481</v>
      </c>
      <c r="AM391" t="s">
        <v>481</v>
      </c>
    </row>
    <row r="392" spans="1:39" x14ac:dyDescent="0.25">
      <c r="A392" t="s">
        <v>472</v>
      </c>
      <c r="B392" t="s">
        <v>473</v>
      </c>
      <c r="C392">
        <v>5</v>
      </c>
      <c r="D392" t="s">
        <v>405</v>
      </c>
      <c r="E392" t="s">
        <v>405</v>
      </c>
      <c r="F392">
        <v>10007163</v>
      </c>
      <c r="G392" t="s">
        <v>57</v>
      </c>
      <c r="H392" t="s">
        <v>482</v>
      </c>
      <c r="I392" t="s">
        <v>476</v>
      </c>
      <c r="J392" t="s">
        <v>385</v>
      </c>
      <c r="K392" t="s">
        <v>521</v>
      </c>
      <c r="L392" t="s">
        <v>58</v>
      </c>
      <c r="M392" t="s">
        <v>405</v>
      </c>
      <c r="N392" t="s">
        <v>405</v>
      </c>
      <c r="O392" t="s">
        <v>485</v>
      </c>
      <c r="P392" t="s">
        <v>47</v>
      </c>
      <c r="Q392">
        <v>125</v>
      </c>
      <c r="R392">
        <v>125</v>
      </c>
      <c r="S392">
        <v>125</v>
      </c>
      <c r="T392">
        <v>1.4</v>
      </c>
      <c r="U392">
        <v>3</v>
      </c>
      <c r="V392">
        <v>58.3</v>
      </c>
      <c r="W392">
        <v>86</v>
      </c>
      <c r="X392">
        <v>95.6</v>
      </c>
      <c r="Y392">
        <v>37.299999999999997</v>
      </c>
      <c r="Z392">
        <v>9.6999999999999993</v>
      </c>
      <c r="AA392">
        <v>70</v>
      </c>
      <c r="AB392">
        <v>9500</v>
      </c>
      <c r="AC392">
        <v>31800</v>
      </c>
      <c r="AD392">
        <v>41200</v>
      </c>
      <c r="AE392">
        <v>58000</v>
      </c>
      <c r="AF392">
        <v>199700</v>
      </c>
      <c r="AG392" t="s">
        <v>479</v>
      </c>
      <c r="AH392" t="s">
        <v>479</v>
      </c>
      <c r="AI392" t="s">
        <v>479</v>
      </c>
      <c r="AJ392" t="s">
        <v>479</v>
      </c>
      <c r="AK392" t="s">
        <v>479</v>
      </c>
      <c r="AL392" t="s">
        <v>481</v>
      </c>
      <c r="AM392" t="s">
        <v>481</v>
      </c>
    </row>
    <row r="393" spans="1:39" x14ac:dyDescent="0.25">
      <c r="A393" t="s">
        <v>472</v>
      </c>
      <c r="B393" t="s">
        <v>582</v>
      </c>
      <c r="C393">
        <v>3</v>
      </c>
      <c r="D393" t="s">
        <v>405</v>
      </c>
      <c r="E393" t="s">
        <v>405</v>
      </c>
      <c r="F393">
        <v>10007143</v>
      </c>
      <c r="G393" t="s">
        <v>48</v>
      </c>
      <c r="H393" t="s">
        <v>482</v>
      </c>
      <c r="I393" t="s">
        <v>476</v>
      </c>
      <c r="J393" t="s">
        <v>385</v>
      </c>
      <c r="K393" t="s">
        <v>513</v>
      </c>
      <c r="L393" t="s">
        <v>49</v>
      </c>
      <c r="M393" t="s">
        <v>405</v>
      </c>
      <c r="N393" t="s">
        <v>405</v>
      </c>
      <c r="O393" t="s">
        <v>478</v>
      </c>
      <c r="P393" t="s">
        <v>3</v>
      </c>
      <c r="Q393">
        <v>50</v>
      </c>
      <c r="R393">
        <v>50</v>
      </c>
      <c r="S393">
        <v>50</v>
      </c>
      <c r="T393">
        <v>6.1</v>
      </c>
      <c r="U393">
        <v>4.0999999999999996</v>
      </c>
      <c r="V393">
        <v>81.599999999999994</v>
      </c>
      <c r="W393">
        <v>87.8</v>
      </c>
      <c r="X393">
        <v>89.8</v>
      </c>
      <c r="Y393">
        <v>8.1999999999999993</v>
      </c>
      <c r="Z393">
        <v>2</v>
      </c>
      <c r="AA393">
        <v>40</v>
      </c>
      <c r="AB393">
        <v>2600</v>
      </c>
      <c r="AC393">
        <v>45200</v>
      </c>
      <c r="AD393">
        <v>66400</v>
      </c>
      <c r="AE393">
        <v>89100</v>
      </c>
      <c r="AF393">
        <v>154800</v>
      </c>
      <c r="AG393" t="s">
        <v>479</v>
      </c>
      <c r="AH393" t="s">
        <v>479</v>
      </c>
      <c r="AI393" t="s">
        <v>479</v>
      </c>
      <c r="AJ393" t="s">
        <v>479</v>
      </c>
      <c r="AK393" t="s">
        <v>479</v>
      </c>
      <c r="AL393" t="s">
        <v>481</v>
      </c>
      <c r="AM393" t="s">
        <v>481</v>
      </c>
    </row>
    <row r="394" spans="1:39" x14ac:dyDescent="0.25">
      <c r="A394" t="s">
        <v>472</v>
      </c>
      <c r="B394" t="s">
        <v>582</v>
      </c>
      <c r="C394">
        <v>3</v>
      </c>
      <c r="D394" t="s">
        <v>405</v>
      </c>
      <c r="E394" t="s">
        <v>405</v>
      </c>
      <c r="F394">
        <v>10007157</v>
      </c>
      <c r="G394" t="s">
        <v>120</v>
      </c>
      <c r="H394" t="s">
        <v>482</v>
      </c>
      <c r="I394" t="s">
        <v>476</v>
      </c>
      <c r="J394" t="s">
        <v>385</v>
      </c>
      <c r="K394" t="s">
        <v>493</v>
      </c>
      <c r="L394" t="s">
        <v>55</v>
      </c>
      <c r="M394" t="s">
        <v>405</v>
      </c>
      <c r="N394" t="s">
        <v>405</v>
      </c>
      <c r="O394" t="s">
        <v>478</v>
      </c>
      <c r="P394" t="s">
        <v>3</v>
      </c>
      <c r="Q394">
        <v>95</v>
      </c>
      <c r="R394">
        <v>95</v>
      </c>
      <c r="S394">
        <v>95</v>
      </c>
      <c r="T394">
        <v>8.9</v>
      </c>
      <c r="U394">
        <v>7.5</v>
      </c>
      <c r="V394">
        <v>74.099999999999994</v>
      </c>
      <c r="W394">
        <v>79.400000000000006</v>
      </c>
      <c r="X394">
        <v>83.7</v>
      </c>
      <c r="Y394">
        <v>9.6</v>
      </c>
      <c r="Z394">
        <v>4.3</v>
      </c>
      <c r="AA394">
        <v>70</v>
      </c>
      <c r="AB394">
        <v>6200</v>
      </c>
      <c r="AC394">
        <v>36100</v>
      </c>
      <c r="AD394">
        <v>44900</v>
      </c>
      <c r="AE394">
        <v>59100</v>
      </c>
      <c r="AF394">
        <v>162800</v>
      </c>
      <c r="AG394" t="s">
        <v>479</v>
      </c>
      <c r="AH394" t="s">
        <v>479</v>
      </c>
      <c r="AI394" t="s">
        <v>479</v>
      </c>
      <c r="AJ394" t="s">
        <v>479</v>
      </c>
      <c r="AK394" t="s">
        <v>479</v>
      </c>
      <c r="AL394" t="s">
        <v>481</v>
      </c>
      <c r="AM394" t="s">
        <v>481</v>
      </c>
    </row>
    <row r="395" spans="1:39" x14ac:dyDescent="0.25">
      <c r="A395" t="s">
        <v>472</v>
      </c>
      <c r="B395" t="s">
        <v>582</v>
      </c>
      <c r="C395">
        <v>3</v>
      </c>
      <c r="D395" t="s">
        <v>405</v>
      </c>
      <c r="E395" t="s">
        <v>405</v>
      </c>
      <c r="F395">
        <v>10007158</v>
      </c>
      <c r="G395" t="s">
        <v>68</v>
      </c>
      <c r="H395" t="s">
        <v>482</v>
      </c>
      <c r="I395" t="s">
        <v>476</v>
      </c>
      <c r="J395" t="s">
        <v>385</v>
      </c>
      <c r="K395" t="s">
        <v>499</v>
      </c>
      <c r="L395" t="s">
        <v>43</v>
      </c>
      <c r="M395" t="s">
        <v>405</v>
      </c>
      <c r="N395" t="s">
        <v>405</v>
      </c>
      <c r="O395" t="s">
        <v>478</v>
      </c>
      <c r="P395" t="s">
        <v>3</v>
      </c>
      <c r="Q395">
        <v>110</v>
      </c>
      <c r="R395">
        <v>105</v>
      </c>
      <c r="S395">
        <v>105</v>
      </c>
      <c r="T395">
        <v>13.8</v>
      </c>
      <c r="U395">
        <v>3.8</v>
      </c>
      <c r="V395">
        <v>76</v>
      </c>
      <c r="W395">
        <v>79.3</v>
      </c>
      <c r="X395">
        <v>82.4</v>
      </c>
      <c r="Y395">
        <v>6.4</v>
      </c>
      <c r="Z395">
        <v>3.1</v>
      </c>
      <c r="AA395">
        <v>80</v>
      </c>
      <c r="AB395">
        <v>8400</v>
      </c>
      <c r="AC395">
        <v>35000</v>
      </c>
      <c r="AD395">
        <v>46700</v>
      </c>
      <c r="AE395">
        <v>66800</v>
      </c>
      <c r="AF395">
        <v>189800</v>
      </c>
      <c r="AG395" t="s">
        <v>479</v>
      </c>
      <c r="AH395" t="s">
        <v>479</v>
      </c>
      <c r="AI395" t="s">
        <v>479</v>
      </c>
      <c r="AJ395" t="s">
        <v>479</v>
      </c>
      <c r="AK395" t="s">
        <v>479</v>
      </c>
      <c r="AL395" t="s">
        <v>481</v>
      </c>
      <c r="AM395" t="s">
        <v>481</v>
      </c>
    </row>
    <row r="396" spans="1:39" x14ac:dyDescent="0.25">
      <c r="A396" t="s">
        <v>472</v>
      </c>
      <c r="B396" t="s">
        <v>582</v>
      </c>
      <c r="C396">
        <v>3</v>
      </c>
      <c r="D396" t="s">
        <v>405</v>
      </c>
      <c r="E396" t="s">
        <v>405</v>
      </c>
      <c r="F396">
        <v>10007162</v>
      </c>
      <c r="G396" t="s">
        <v>158</v>
      </c>
      <c r="H396" t="s">
        <v>482</v>
      </c>
      <c r="I396" t="s">
        <v>476</v>
      </c>
      <c r="J396" t="s">
        <v>385</v>
      </c>
      <c r="K396" t="s">
        <v>495</v>
      </c>
      <c r="L396" t="s">
        <v>41</v>
      </c>
      <c r="M396" t="s">
        <v>405</v>
      </c>
      <c r="N396" t="s">
        <v>405</v>
      </c>
      <c r="O396" t="s">
        <v>478</v>
      </c>
      <c r="P396" t="s">
        <v>3</v>
      </c>
      <c r="Q396">
        <v>25</v>
      </c>
      <c r="R396">
        <v>25</v>
      </c>
      <c r="S396">
        <v>25</v>
      </c>
      <c r="T396" t="s">
        <v>487</v>
      </c>
      <c r="U396">
        <v>8.6999999999999993</v>
      </c>
      <c r="V396">
        <v>87</v>
      </c>
      <c r="W396">
        <v>91.3</v>
      </c>
      <c r="X396">
        <v>91.3</v>
      </c>
      <c r="Y396">
        <v>4.3</v>
      </c>
      <c r="Z396" t="s">
        <v>487</v>
      </c>
      <c r="AA396">
        <v>20</v>
      </c>
      <c r="AB396">
        <v>8400</v>
      </c>
      <c r="AC396">
        <v>22600</v>
      </c>
      <c r="AD396">
        <v>27700</v>
      </c>
      <c r="AE396">
        <v>35800</v>
      </c>
      <c r="AF396">
        <v>95300</v>
      </c>
      <c r="AG396" t="s">
        <v>479</v>
      </c>
      <c r="AH396" t="s">
        <v>479</v>
      </c>
      <c r="AI396" t="s">
        <v>479</v>
      </c>
      <c r="AJ396" t="s">
        <v>479</v>
      </c>
      <c r="AK396" t="s">
        <v>479</v>
      </c>
      <c r="AL396" t="s">
        <v>481</v>
      </c>
      <c r="AM396" t="s">
        <v>481</v>
      </c>
    </row>
    <row r="397" spans="1:39" x14ac:dyDescent="0.25">
      <c r="A397" t="s">
        <v>472</v>
      </c>
      <c r="B397" t="s">
        <v>473</v>
      </c>
      <c r="C397">
        <v>5</v>
      </c>
      <c r="D397" t="s">
        <v>405</v>
      </c>
      <c r="E397" t="s">
        <v>405</v>
      </c>
      <c r="F397">
        <v>10007164</v>
      </c>
      <c r="G397" t="s">
        <v>583</v>
      </c>
      <c r="H397" t="s">
        <v>482</v>
      </c>
      <c r="I397" t="s">
        <v>476</v>
      </c>
      <c r="J397" t="s">
        <v>385</v>
      </c>
      <c r="K397" t="s">
        <v>491</v>
      </c>
      <c r="L397" t="s">
        <v>61</v>
      </c>
      <c r="M397" t="s">
        <v>405</v>
      </c>
      <c r="N397" t="s">
        <v>405</v>
      </c>
      <c r="O397" t="s">
        <v>485</v>
      </c>
      <c r="P397" t="s">
        <v>47</v>
      </c>
      <c r="Q397">
        <v>105</v>
      </c>
      <c r="R397">
        <v>105</v>
      </c>
      <c r="S397">
        <v>100</v>
      </c>
      <c r="T397">
        <v>6.9</v>
      </c>
      <c r="U397">
        <v>7.8</v>
      </c>
      <c r="V397">
        <v>67.599999999999994</v>
      </c>
      <c r="W397">
        <v>85.3</v>
      </c>
      <c r="X397">
        <v>85.3</v>
      </c>
      <c r="Y397">
        <v>17.600000000000001</v>
      </c>
      <c r="Z397" t="s">
        <v>487</v>
      </c>
      <c r="AA397">
        <v>70</v>
      </c>
      <c r="AB397">
        <v>1800</v>
      </c>
      <c r="AC397">
        <v>22300</v>
      </c>
      <c r="AD397">
        <v>25700</v>
      </c>
      <c r="AE397">
        <v>31800</v>
      </c>
      <c r="AF397">
        <v>129200</v>
      </c>
      <c r="AG397" t="s">
        <v>479</v>
      </c>
      <c r="AH397" t="s">
        <v>479</v>
      </c>
      <c r="AI397" t="s">
        <v>479</v>
      </c>
      <c r="AJ397" t="s">
        <v>479</v>
      </c>
      <c r="AK397" t="s">
        <v>479</v>
      </c>
      <c r="AL397" t="s">
        <v>481</v>
      </c>
      <c r="AM397" t="s">
        <v>481</v>
      </c>
    </row>
    <row r="398" spans="1:39" x14ac:dyDescent="0.25">
      <c r="A398" t="s">
        <v>472</v>
      </c>
      <c r="B398" t="s">
        <v>473</v>
      </c>
      <c r="C398">
        <v>5</v>
      </c>
      <c r="D398" t="s">
        <v>405</v>
      </c>
      <c r="E398" t="s">
        <v>405</v>
      </c>
      <c r="F398">
        <v>10007164</v>
      </c>
      <c r="G398" t="s">
        <v>583</v>
      </c>
      <c r="H398" t="s">
        <v>482</v>
      </c>
      <c r="I398" t="s">
        <v>476</v>
      </c>
      <c r="J398" t="s">
        <v>385</v>
      </c>
      <c r="K398" t="s">
        <v>491</v>
      </c>
      <c r="L398" t="s">
        <v>61</v>
      </c>
      <c r="M398" t="s">
        <v>405</v>
      </c>
      <c r="N398" t="s">
        <v>405</v>
      </c>
      <c r="O398" t="s">
        <v>486</v>
      </c>
      <c r="P398" t="s">
        <v>44</v>
      </c>
      <c r="Q398">
        <v>165</v>
      </c>
      <c r="R398">
        <v>165</v>
      </c>
      <c r="S398">
        <v>165</v>
      </c>
      <c r="T398">
        <v>6.1</v>
      </c>
      <c r="U398">
        <v>4.5</v>
      </c>
      <c r="V398">
        <v>70.2</v>
      </c>
      <c r="W398">
        <v>84.8</v>
      </c>
      <c r="X398">
        <v>89.4</v>
      </c>
      <c r="Y398">
        <v>19.2</v>
      </c>
      <c r="Z398">
        <v>4.5999999999999996</v>
      </c>
      <c r="AA398">
        <v>115</v>
      </c>
      <c r="AB398">
        <v>9900</v>
      </c>
      <c r="AC398">
        <v>21900</v>
      </c>
      <c r="AD398">
        <v>25900</v>
      </c>
      <c r="AE398">
        <v>31800</v>
      </c>
      <c r="AF398">
        <v>69700</v>
      </c>
      <c r="AG398" t="s">
        <v>479</v>
      </c>
      <c r="AH398" t="s">
        <v>479</v>
      </c>
      <c r="AI398" t="s">
        <v>479</v>
      </c>
      <c r="AJ398" t="s">
        <v>479</v>
      </c>
      <c r="AK398" t="s">
        <v>479</v>
      </c>
      <c r="AL398" t="s">
        <v>481</v>
      </c>
      <c r="AM398" t="s">
        <v>481</v>
      </c>
    </row>
    <row r="399" spans="1:39" x14ac:dyDescent="0.25">
      <c r="A399" t="s">
        <v>472</v>
      </c>
      <c r="B399" t="s">
        <v>473</v>
      </c>
      <c r="C399">
        <v>5</v>
      </c>
      <c r="D399" t="s">
        <v>405</v>
      </c>
      <c r="E399" t="s">
        <v>405</v>
      </c>
      <c r="F399">
        <v>10007164</v>
      </c>
      <c r="G399" t="s">
        <v>583</v>
      </c>
      <c r="H399" t="s">
        <v>482</v>
      </c>
      <c r="I399" t="s">
        <v>476</v>
      </c>
      <c r="J399" t="s">
        <v>385</v>
      </c>
      <c r="K399" t="s">
        <v>491</v>
      </c>
      <c r="L399" t="s">
        <v>61</v>
      </c>
      <c r="M399" t="s">
        <v>405</v>
      </c>
      <c r="N399" t="s">
        <v>405</v>
      </c>
      <c r="O399" t="s">
        <v>478</v>
      </c>
      <c r="P399" t="s">
        <v>3</v>
      </c>
      <c r="Q399">
        <v>220</v>
      </c>
      <c r="R399">
        <v>215</v>
      </c>
      <c r="S399">
        <v>215</v>
      </c>
      <c r="T399">
        <v>6</v>
      </c>
      <c r="U399">
        <v>4.5999999999999996</v>
      </c>
      <c r="V399">
        <v>85.6</v>
      </c>
      <c r="W399">
        <v>89.4</v>
      </c>
      <c r="X399">
        <v>89.4</v>
      </c>
      <c r="Y399">
        <v>3.7</v>
      </c>
      <c r="Z399" t="s">
        <v>487</v>
      </c>
      <c r="AA399">
        <v>180</v>
      </c>
      <c r="AB399">
        <v>4700</v>
      </c>
      <c r="AC399">
        <v>33600</v>
      </c>
      <c r="AD399">
        <v>43100</v>
      </c>
      <c r="AE399">
        <v>59500</v>
      </c>
      <c r="AF399">
        <v>145300</v>
      </c>
      <c r="AG399" t="s">
        <v>479</v>
      </c>
      <c r="AH399" t="s">
        <v>479</v>
      </c>
      <c r="AI399" t="s">
        <v>479</v>
      </c>
      <c r="AJ399" t="s">
        <v>479</v>
      </c>
      <c r="AK399" t="s">
        <v>479</v>
      </c>
      <c r="AL399" t="s">
        <v>481</v>
      </c>
      <c r="AM399" t="s">
        <v>481</v>
      </c>
    </row>
    <row r="400" spans="1:39" x14ac:dyDescent="0.25">
      <c r="A400" t="s">
        <v>472</v>
      </c>
      <c r="B400" t="s">
        <v>473</v>
      </c>
      <c r="C400">
        <v>5</v>
      </c>
      <c r="D400" t="s">
        <v>405</v>
      </c>
      <c r="E400" t="s">
        <v>405</v>
      </c>
      <c r="F400">
        <v>10007164</v>
      </c>
      <c r="G400" t="s">
        <v>583</v>
      </c>
      <c r="H400" t="s">
        <v>482</v>
      </c>
      <c r="I400" t="s">
        <v>476</v>
      </c>
      <c r="J400" t="s">
        <v>385</v>
      </c>
      <c r="K400" t="s">
        <v>491</v>
      </c>
      <c r="L400" t="s">
        <v>61</v>
      </c>
      <c r="M400" t="s">
        <v>405</v>
      </c>
      <c r="N400" t="s">
        <v>405</v>
      </c>
      <c r="O400" t="s">
        <v>488</v>
      </c>
      <c r="P400" t="s">
        <v>34</v>
      </c>
      <c r="Q400">
        <v>195</v>
      </c>
      <c r="R400">
        <v>190</v>
      </c>
      <c r="S400">
        <v>190</v>
      </c>
      <c r="T400">
        <v>4.3</v>
      </c>
      <c r="U400">
        <v>2</v>
      </c>
      <c r="V400">
        <v>62.1</v>
      </c>
      <c r="W400">
        <v>91.7</v>
      </c>
      <c r="X400">
        <v>93.7</v>
      </c>
      <c r="Y400">
        <v>31.6</v>
      </c>
      <c r="Z400">
        <v>2</v>
      </c>
      <c r="AA400">
        <v>115</v>
      </c>
      <c r="AB400">
        <v>2400</v>
      </c>
      <c r="AC400">
        <v>24100</v>
      </c>
      <c r="AD400">
        <v>30300</v>
      </c>
      <c r="AE400">
        <v>38000</v>
      </c>
      <c r="AF400">
        <v>105800</v>
      </c>
      <c r="AG400" t="s">
        <v>479</v>
      </c>
      <c r="AH400" t="s">
        <v>479</v>
      </c>
      <c r="AI400" t="s">
        <v>479</v>
      </c>
      <c r="AJ400" t="s">
        <v>479</v>
      </c>
      <c r="AK400" t="s">
        <v>479</v>
      </c>
      <c r="AL400" t="s">
        <v>481</v>
      </c>
      <c r="AM400" t="s">
        <v>481</v>
      </c>
    </row>
    <row r="401" spans="1:39" x14ac:dyDescent="0.25">
      <c r="A401" t="s">
        <v>472</v>
      </c>
      <c r="B401" t="s">
        <v>473</v>
      </c>
      <c r="C401">
        <v>5</v>
      </c>
      <c r="D401" t="s">
        <v>405</v>
      </c>
      <c r="E401" t="s">
        <v>405</v>
      </c>
      <c r="F401">
        <v>10007164</v>
      </c>
      <c r="G401" t="s">
        <v>583</v>
      </c>
      <c r="H401" t="s">
        <v>482</v>
      </c>
      <c r="I401" t="s">
        <v>476</v>
      </c>
      <c r="J401" t="s">
        <v>385</v>
      </c>
      <c r="K401" t="s">
        <v>491</v>
      </c>
      <c r="L401" t="s">
        <v>61</v>
      </c>
      <c r="M401" t="s">
        <v>405</v>
      </c>
      <c r="N401" t="s">
        <v>405</v>
      </c>
      <c r="O401" t="s">
        <v>489</v>
      </c>
      <c r="P401" t="s">
        <v>50</v>
      </c>
      <c r="Q401">
        <v>445</v>
      </c>
      <c r="R401">
        <v>435</v>
      </c>
      <c r="S401">
        <v>435</v>
      </c>
      <c r="T401">
        <v>5.0999999999999996</v>
      </c>
      <c r="U401">
        <v>9.9</v>
      </c>
      <c r="V401">
        <v>81.099999999999994</v>
      </c>
      <c r="W401">
        <v>83.9</v>
      </c>
      <c r="X401">
        <v>85</v>
      </c>
      <c r="Y401">
        <v>4</v>
      </c>
      <c r="Z401">
        <v>1.2</v>
      </c>
      <c r="AA401">
        <v>325</v>
      </c>
      <c r="AB401">
        <v>700</v>
      </c>
      <c r="AC401">
        <v>18600</v>
      </c>
      <c r="AD401">
        <v>24800</v>
      </c>
      <c r="AE401">
        <v>30700</v>
      </c>
      <c r="AF401">
        <v>82100</v>
      </c>
      <c r="AG401" t="s">
        <v>479</v>
      </c>
      <c r="AH401" t="s">
        <v>479</v>
      </c>
      <c r="AI401" t="s">
        <v>479</v>
      </c>
      <c r="AJ401" t="s">
        <v>479</v>
      </c>
      <c r="AK401" t="s">
        <v>479</v>
      </c>
      <c r="AL401" t="s">
        <v>481</v>
      </c>
      <c r="AM401" t="s">
        <v>481</v>
      </c>
    </row>
    <row r="402" spans="1:39" x14ac:dyDescent="0.25">
      <c r="A402" t="s">
        <v>472</v>
      </c>
      <c r="B402" t="s">
        <v>473</v>
      </c>
      <c r="C402">
        <v>5</v>
      </c>
      <c r="D402" t="s">
        <v>405</v>
      </c>
      <c r="E402" t="s">
        <v>405</v>
      </c>
      <c r="F402">
        <v>10007165</v>
      </c>
      <c r="G402" t="s">
        <v>107</v>
      </c>
      <c r="H402" t="s">
        <v>482</v>
      </c>
      <c r="I402" t="s">
        <v>476</v>
      </c>
      <c r="J402" t="s">
        <v>385</v>
      </c>
      <c r="K402" t="s">
        <v>495</v>
      </c>
      <c r="L402" t="s">
        <v>41</v>
      </c>
      <c r="M402" t="s">
        <v>405</v>
      </c>
      <c r="N402" t="s">
        <v>405</v>
      </c>
      <c r="O402" t="s">
        <v>485</v>
      </c>
      <c r="P402" t="s">
        <v>47</v>
      </c>
      <c r="Q402">
        <v>280</v>
      </c>
      <c r="R402">
        <v>270</v>
      </c>
      <c r="S402">
        <v>270</v>
      </c>
      <c r="T402">
        <v>4.5</v>
      </c>
      <c r="U402">
        <v>11.5</v>
      </c>
      <c r="V402">
        <v>65.099999999999994</v>
      </c>
      <c r="W402">
        <v>78.400000000000006</v>
      </c>
      <c r="X402">
        <v>84</v>
      </c>
      <c r="Y402">
        <v>19</v>
      </c>
      <c r="Z402">
        <v>5.6</v>
      </c>
      <c r="AA402">
        <v>170</v>
      </c>
      <c r="AB402">
        <v>5500</v>
      </c>
      <c r="AC402">
        <v>24700</v>
      </c>
      <c r="AD402">
        <v>30700</v>
      </c>
      <c r="AE402">
        <v>38100</v>
      </c>
      <c r="AF402">
        <v>168300</v>
      </c>
      <c r="AG402" t="s">
        <v>479</v>
      </c>
      <c r="AH402" t="s">
        <v>479</v>
      </c>
      <c r="AI402" t="s">
        <v>479</v>
      </c>
      <c r="AJ402" t="s">
        <v>479</v>
      </c>
      <c r="AK402" t="s">
        <v>479</v>
      </c>
      <c r="AL402" t="s">
        <v>481</v>
      </c>
      <c r="AM402" t="s">
        <v>481</v>
      </c>
    </row>
    <row r="403" spans="1:39" x14ac:dyDescent="0.25">
      <c r="A403" t="s">
        <v>472</v>
      </c>
      <c r="B403" t="s">
        <v>473</v>
      </c>
      <c r="C403">
        <v>5</v>
      </c>
      <c r="D403" t="s">
        <v>405</v>
      </c>
      <c r="E403" t="s">
        <v>405</v>
      </c>
      <c r="F403">
        <v>10007165</v>
      </c>
      <c r="G403" t="s">
        <v>107</v>
      </c>
      <c r="H403" t="s">
        <v>482</v>
      </c>
      <c r="I403" t="s">
        <v>476</v>
      </c>
      <c r="J403" t="s">
        <v>385</v>
      </c>
      <c r="K403" t="s">
        <v>495</v>
      </c>
      <c r="L403" t="s">
        <v>41</v>
      </c>
      <c r="M403" t="s">
        <v>405</v>
      </c>
      <c r="N403" t="s">
        <v>405</v>
      </c>
      <c r="O403" t="s">
        <v>486</v>
      </c>
      <c r="P403" t="s">
        <v>44</v>
      </c>
      <c r="Q403">
        <v>165</v>
      </c>
      <c r="R403">
        <v>160</v>
      </c>
      <c r="S403">
        <v>160</v>
      </c>
      <c r="T403">
        <v>5.6</v>
      </c>
      <c r="U403">
        <v>10.6</v>
      </c>
      <c r="V403">
        <v>64.599999999999994</v>
      </c>
      <c r="W403">
        <v>80.7</v>
      </c>
      <c r="X403">
        <v>83.9</v>
      </c>
      <c r="Y403">
        <v>19.3</v>
      </c>
      <c r="Z403">
        <v>3.1</v>
      </c>
      <c r="AA403">
        <v>105</v>
      </c>
      <c r="AB403">
        <v>2200</v>
      </c>
      <c r="AC403">
        <v>22200</v>
      </c>
      <c r="AD403">
        <v>27700</v>
      </c>
      <c r="AE403">
        <v>32300</v>
      </c>
      <c r="AF403">
        <v>59500</v>
      </c>
      <c r="AG403" t="s">
        <v>479</v>
      </c>
      <c r="AH403" t="s">
        <v>479</v>
      </c>
      <c r="AI403" t="s">
        <v>479</v>
      </c>
      <c r="AJ403" t="s">
        <v>479</v>
      </c>
      <c r="AK403" t="s">
        <v>479</v>
      </c>
      <c r="AL403" t="s">
        <v>481</v>
      </c>
      <c r="AM403" t="s">
        <v>481</v>
      </c>
    </row>
    <row r="404" spans="1:39" x14ac:dyDescent="0.25">
      <c r="A404" t="s">
        <v>472</v>
      </c>
      <c r="B404" t="s">
        <v>473</v>
      </c>
      <c r="C404">
        <v>5</v>
      </c>
      <c r="D404" t="s">
        <v>405</v>
      </c>
      <c r="E404" t="s">
        <v>405</v>
      </c>
      <c r="F404">
        <v>10007165</v>
      </c>
      <c r="G404" t="s">
        <v>107</v>
      </c>
      <c r="H404" t="s">
        <v>482</v>
      </c>
      <c r="I404" t="s">
        <v>476</v>
      </c>
      <c r="J404" t="s">
        <v>385</v>
      </c>
      <c r="K404" t="s">
        <v>495</v>
      </c>
      <c r="L404" t="s">
        <v>41</v>
      </c>
      <c r="M404" t="s">
        <v>405</v>
      </c>
      <c r="N404" t="s">
        <v>405</v>
      </c>
      <c r="O404" t="s">
        <v>478</v>
      </c>
      <c r="P404" t="s">
        <v>3</v>
      </c>
      <c r="Q404">
        <v>230</v>
      </c>
      <c r="R404">
        <v>230</v>
      </c>
      <c r="S404">
        <v>225</v>
      </c>
      <c r="T404">
        <v>9.3000000000000007</v>
      </c>
      <c r="U404">
        <v>6.2</v>
      </c>
      <c r="V404">
        <v>82.4</v>
      </c>
      <c r="W404">
        <v>84.1</v>
      </c>
      <c r="X404">
        <v>84.6</v>
      </c>
      <c r="Y404">
        <v>2.2000000000000002</v>
      </c>
      <c r="Z404">
        <v>0.4</v>
      </c>
      <c r="AA404">
        <v>185</v>
      </c>
      <c r="AB404">
        <v>4400</v>
      </c>
      <c r="AC404">
        <v>28800</v>
      </c>
      <c r="AD404">
        <v>39100</v>
      </c>
      <c r="AE404">
        <v>55100</v>
      </c>
      <c r="AF404">
        <v>123000</v>
      </c>
      <c r="AG404" t="s">
        <v>479</v>
      </c>
      <c r="AH404" t="s">
        <v>479</v>
      </c>
      <c r="AI404" t="s">
        <v>479</v>
      </c>
      <c r="AJ404" t="s">
        <v>479</v>
      </c>
      <c r="AK404" t="s">
        <v>479</v>
      </c>
      <c r="AL404" t="s">
        <v>481</v>
      </c>
      <c r="AM404" t="s">
        <v>481</v>
      </c>
    </row>
    <row r="405" spans="1:39" x14ac:dyDescent="0.25">
      <c r="A405" t="s">
        <v>472</v>
      </c>
      <c r="B405" t="s">
        <v>473</v>
      </c>
      <c r="C405">
        <v>5</v>
      </c>
      <c r="D405" t="s">
        <v>405</v>
      </c>
      <c r="E405" t="s">
        <v>405</v>
      </c>
      <c r="F405">
        <v>10007165</v>
      </c>
      <c r="G405" t="s">
        <v>107</v>
      </c>
      <c r="H405" t="s">
        <v>482</v>
      </c>
      <c r="I405" t="s">
        <v>476</v>
      </c>
      <c r="J405" t="s">
        <v>385</v>
      </c>
      <c r="K405" t="s">
        <v>495</v>
      </c>
      <c r="L405" t="s">
        <v>41</v>
      </c>
      <c r="M405" t="s">
        <v>405</v>
      </c>
      <c r="N405" t="s">
        <v>405</v>
      </c>
      <c r="O405" t="s">
        <v>488</v>
      </c>
      <c r="P405" t="s">
        <v>34</v>
      </c>
      <c r="Q405">
        <v>205</v>
      </c>
      <c r="R405">
        <v>200</v>
      </c>
      <c r="S405">
        <v>200</v>
      </c>
      <c r="T405">
        <v>4.5</v>
      </c>
      <c r="U405">
        <v>12.6</v>
      </c>
      <c r="V405">
        <v>75.400000000000006</v>
      </c>
      <c r="W405">
        <v>80.900000000000006</v>
      </c>
      <c r="X405">
        <v>82.9</v>
      </c>
      <c r="Y405">
        <v>7.5</v>
      </c>
      <c r="Z405">
        <v>2</v>
      </c>
      <c r="AA405">
        <v>145</v>
      </c>
      <c r="AB405">
        <v>700</v>
      </c>
      <c r="AC405">
        <v>27000</v>
      </c>
      <c r="AD405">
        <v>34300</v>
      </c>
      <c r="AE405">
        <v>42700</v>
      </c>
      <c r="AF405">
        <v>110200</v>
      </c>
      <c r="AG405" t="s">
        <v>479</v>
      </c>
      <c r="AH405" t="s">
        <v>479</v>
      </c>
      <c r="AI405" t="s">
        <v>479</v>
      </c>
      <c r="AJ405" t="s">
        <v>479</v>
      </c>
      <c r="AK405" t="s">
        <v>479</v>
      </c>
      <c r="AL405" t="s">
        <v>481</v>
      </c>
      <c r="AM405" t="s">
        <v>481</v>
      </c>
    </row>
    <row r="406" spans="1:39" x14ac:dyDescent="0.25">
      <c r="A406" t="s">
        <v>472</v>
      </c>
      <c r="B406" t="s">
        <v>473</v>
      </c>
      <c r="C406">
        <v>5</v>
      </c>
      <c r="D406" t="s">
        <v>405</v>
      </c>
      <c r="E406" t="s">
        <v>405</v>
      </c>
      <c r="F406">
        <v>10007165</v>
      </c>
      <c r="G406" t="s">
        <v>107</v>
      </c>
      <c r="H406" t="s">
        <v>482</v>
      </c>
      <c r="I406" t="s">
        <v>476</v>
      </c>
      <c r="J406" t="s">
        <v>385</v>
      </c>
      <c r="K406" t="s">
        <v>495</v>
      </c>
      <c r="L406" t="s">
        <v>41</v>
      </c>
      <c r="M406" t="s">
        <v>405</v>
      </c>
      <c r="N406" t="s">
        <v>405</v>
      </c>
      <c r="O406" t="s">
        <v>489</v>
      </c>
      <c r="P406" t="s">
        <v>50</v>
      </c>
      <c r="Q406">
        <v>280</v>
      </c>
      <c r="R406">
        <v>265</v>
      </c>
      <c r="S406">
        <v>265</v>
      </c>
      <c r="T406">
        <v>8</v>
      </c>
      <c r="U406">
        <v>7.6</v>
      </c>
      <c r="V406">
        <v>78.3</v>
      </c>
      <c r="W406">
        <v>83.3</v>
      </c>
      <c r="X406">
        <v>84.4</v>
      </c>
      <c r="Y406">
        <v>6.1</v>
      </c>
      <c r="Z406">
        <v>1.1000000000000001</v>
      </c>
      <c r="AA406">
        <v>195</v>
      </c>
      <c r="AB406">
        <v>400</v>
      </c>
      <c r="AC406">
        <v>20300</v>
      </c>
      <c r="AD406">
        <v>27900</v>
      </c>
      <c r="AE406">
        <v>35100</v>
      </c>
      <c r="AF406">
        <v>99600</v>
      </c>
      <c r="AG406" t="s">
        <v>479</v>
      </c>
      <c r="AH406" t="s">
        <v>479</v>
      </c>
      <c r="AI406" t="s">
        <v>479</v>
      </c>
      <c r="AJ406" t="s">
        <v>479</v>
      </c>
      <c r="AK406" t="s">
        <v>479</v>
      </c>
      <c r="AL406" t="s">
        <v>481</v>
      </c>
      <c r="AM406" t="s">
        <v>481</v>
      </c>
    </row>
    <row r="407" spans="1:39" x14ac:dyDescent="0.25">
      <c r="A407" t="s">
        <v>472</v>
      </c>
      <c r="B407" t="s">
        <v>473</v>
      </c>
      <c r="C407">
        <v>5</v>
      </c>
      <c r="D407" t="s">
        <v>405</v>
      </c>
      <c r="E407" t="s">
        <v>405</v>
      </c>
      <c r="F407">
        <v>10007166</v>
      </c>
      <c r="G407" t="s">
        <v>140</v>
      </c>
      <c r="H407" t="s">
        <v>482</v>
      </c>
      <c r="I407" t="s">
        <v>476</v>
      </c>
      <c r="J407" t="s">
        <v>385</v>
      </c>
      <c r="K407" t="s">
        <v>521</v>
      </c>
      <c r="L407" t="s">
        <v>58</v>
      </c>
      <c r="M407" t="s">
        <v>405</v>
      </c>
      <c r="N407" t="s">
        <v>405</v>
      </c>
      <c r="O407" t="s">
        <v>485</v>
      </c>
      <c r="P407" t="s">
        <v>47</v>
      </c>
      <c r="Q407">
        <v>200</v>
      </c>
      <c r="R407">
        <v>200</v>
      </c>
      <c r="S407">
        <v>200</v>
      </c>
      <c r="T407">
        <v>4.5</v>
      </c>
      <c r="U407">
        <v>9.1</v>
      </c>
      <c r="V407">
        <v>68.7</v>
      </c>
      <c r="W407">
        <v>80.8</v>
      </c>
      <c r="X407">
        <v>86.4</v>
      </c>
      <c r="Y407">
        <v>17.7</v>
      </c>
      <c r="Z407">
        <v>5.6</v>
      </c>
      <c r="AA407">
        <v>130</v>
      </c>
      <c r="AB407">
        <v>7300</v>
      </c>
      <c r="AC407">
        <v>21500</v>
      </c>
      <c r="AD407">
        <v>25900</v>
      </c>
      <c r="AE407">
        <v>34100</v>
      </c>
      <c r="AF407">
        <v>105500</v>
      </c>
      <c r="AG407" t="s">
        <v>479</v>
      </c>
      <c r="AH407" t="s">
        <v>479</v>
      </c>
      <c r="AI407" t="s">
        <v>479</v>
      </c>
      <c r="AJ407" t="s">
        <v>479</v>
      </c>
      <c r="AK407" t="s">
        <v>479</v>
      </c>
      <c r="AL407" t="s">
        <v>481</v>
      </c>
      <c r="AM407" t="s">
        <v>481</v>
      </c>
    </row>
    <row r="408" spans="1:39" x14ac:dyDescent="0.25">
      <c r="A408" t="s">
        <v>472</v>
      </c>
      <c r="B408" t="s">
        <v>473</v>
      </c>
      <c r="C408">
        <v>5</v>
      </c>
      <c r="D408" t="s">
        <v>405</v>
      </c>
      <c r="E408" t="s">
        <v>405</v>
      </c>
      <c r="F408">
        <v>10007166</v>
      </c>
      <c r="G408" t="s">
        <v>140</v>
      </c>
      <c r="H408" t="s">
        <v>482</v>
      </c>
      <c r="I408" t="s">
        <v>476</v>
      </c>
      <c r="J408" t="s">
        <v>385</v>
      </c>
      <c r="K408" t="s">
        <v>521</v>
      </c>
      <c r="L408" t="s">
        <v>58</v>
      </c>
      <c r="M408" t="s">
        <v>405</v>
      </c>
      <c r="N408" t="s">
        <v>405</v>
      </c>
      <c r="O408" t="s">
        <v>486</v>
      </c>
      <c r="P408" t="s">
        <v>44</v>
      </c>
      <c r="Q408">
        <v>90</v>
      </c>
      <c r="R408">
        <v>90</v>
      </c>
      <c r="S408">
        <v>90</v>
      </c>
      <c r="T408">
        <v>3.4</v>
      </c>
      <c r="U408">
        <v>10.1</v>
      </c>
      <c r="V408">
        <v>64</v>
      </c>
      <c r="W408">
        <v>83.1</v>
      </c>
      <c r="X408">
        <v>86.5</v>
      </c>
      <c r="Y408">
        <v>22.5</v>
      </c>
      <c r="Z408">
        <v>3.4</v>
      </c>
      <c r="AA408">
        <v>55</v>
      </c>
      <c r="AB408">
        <v>5100</v>
      </c>
      <c r="AC408">
        <v>17700</v>
      </c>
      <c r="AD408">
        <v>24100</v>
      </c>
      <c r="AE408">
        <v>29600</v>
      </c>
      <c r="AF408">
        <v>62000</v>
      </c>
      <c r="AG408" t="s">
        <v>479</v>
      </c>
      <c r="AH408" t="s">
        <v>479</v>
      </c>
      <c r="AI408" t="s">
        <v>479</v>
      </c>
      <c r="AJ408" t="s">
        <v>479</v>
      </c>
      <c r="AK408" t="s">
        <v>479</v>
      </c>
      <c r="AL408" t="s">
        <v>481</v>
      </c>
      <c r="AM408" t="s">
        <v>481</v>
      </c>
    </row>
    <row r="409" spans="1:39" x14ac:dyDescent="0.25">
      <c r="A409" t="s">
        <v>472</v>
      </c>
      <c r="B409" t="s">
        <v>473</v>
      </c>
      <c r="C409">
        <v>5</v>
      </c>
      <c r="D409" t="s">
        <v>405</v>
      </c>
      <c r="E409" t="s">
        <v>405</v>
      </c>
      <c r="F409">
        <v>10007166</v>
      </c>
      <c r="G409" t="s">
        <v>140</v>
      </c>
      <c r="H409" t="s">
        <v>482</v>
      </c>
      <c r="I409" t="s">
        <v>476</v>
      </c>
      <c r="J409" t="s">
        <v>385</v>
      </c>
      <c r="K409" t="s">
        <v>521</v>
      </c>
      <c r="L409" t="s">
        <v>58</v>
      </c>
      <c r="M409" t="s">
        <v>405</v>
      </c>
      <c r="N409" t="s">
        <v>405</v>
      </c>
      <c r="O409" t="s">
        <v>478</v>
      </c>
      <c r="P409" t="s">
        <v>3</v>
      </c>
      <c r="Q409">
        <v>130</v>
      </c>
      <c r="R409">
        <v>130</v>
      </c>
      <c r="S409">
        <v>130</v>
      </c>
      <c r="T409">
        <v>4.7</v>
      </c>
      <c r="U409">
        <v>6.2</v>
      </c>
      <c r="V409">
        <v>84.5</v>
      </c>
      <c r="W409">
        <v>89.1</v>
      </c>
      <c r="X409">
        <v>89.1</v>
      </c>
      <c r="Y409">
        <v>4.7</v>
      </c>
      <c r="Z409" t="s">
        <v>487</v>
      </c>
      <c r="AA409">
        <v>105</v>
      </c>
      <c r="AB409">
        <v>3300</v>
      </c>
      <c r="AC409">
        <v>23000</v>
      </c>
      <c r="AD409">
        <v>29700</v>
      </c>
      <c r="AE409">
        <v>40900</v>
      </c>
      <c r="AF409">
        <v>123400</v>
      </c>
      <c r="AG409" t="s">
        <v>479</v>
      </c>
      <c r="AH409" t="s">
        <v>479</v>
      </c>
      <c r="AI409" t="s">
        <v>479</v>
      </c>
      <c r="AJ409" t="s">
        <v>479</v>
      </c>
      <c r="AK409" t="s">
        <v>479</v>
      </c>
      <c r="AL409" t="s">
        <v>481</v>
      </c>
      <c r="AM409" t="s">
        <v>481</v>
      </c>
    </row>
    <row r="410" spans="1:39" x14ac:dyDescent="0.25">
      <c r="A410" t="s">
        <v>472</v>
      </c>
      <c r="B410" t="s">
        <v>473</v>
      </c>
      <c r="C410">
        <v>5</v>
      </c>
      <c r="D410" t="s">
        <v>405</v>
      </c>
      <c r="E410" t="s">
        <v>405</v>
      </c>
      <c r="F410">
        <v>10007166</v>
      </c>
      <c r="G410" t="s">
        <v>140</v>
      </c>
      <c r="H410" t="s">
        <v>482</v>
      </c>
      <c r="I410" t="s">
        <v>476</v>
      </c>
      <c r="J410" t="s">
        <v>385</v>
      </c>
      <c r="K410" t="s">
        <v>521</v>
      </c>
      <c r="L410" t="s">
        <v>58</v>
      </c>
      <c r="M410" t="s">
        <v>405</v>
      </c>
      <c r="N410" t="s">
        <v>405</v>
      </c>
      <c r="O410" t="s">
        <v>488</v>
      </c>
      <c r="P410" t="s">
        <v>34</v>
      </c>
      <c r="Q410">
        <v>145</v>
      </c>
      <c r="R410">
        <v>145</v>
      </c>
      <c r="S410">
        <v>140</v>
      </c>
      <c r="T410">
        <v>5.6</v>
      </c>
      <c r="U410">
        <v>8.1</v>
      </c>
      <c r="V410">
        <v>75.7</v>
      </c>
      <c r="W410">
        <v>84.9</v>
      </c>
      <c r="X410">
        <v>86.3</v>
      </c>
      <c r="Y410">
        <v>10.6</v>
      </c>
      <c r="Z410">
        <v>1.4</v>
      </c>
      <c r="AA410">
        <v>105</v>
      </c>
      <c r="AB410">
        <v>4400</v>
      </c>
      <c r="AC410">
        <v>20400</v>
      </c>
      <c r="AD410">
        <v>24100</v>
      </c>
      <c r="AE410">
        <v>29200</v>
      </c>
      <c r="AF410">
        <v>119000</v>
      </c>
      <c r="AG410" t="s">
        <v>479</v>
      </c>
      <c r="AH410" t="s">
        <v>479</v>
      </c>
      <c r="AI410" t="s">
        <v>479</v>
      </c>
      <c r="AJ410" t="s">
        <v>479</v>
      </c>
      <c r="AK410" t="s">
        <v>479</v>
      </c>
      <c r="AL410" t="s">
        <v>481</v>
      </c>
      <c r="AM410" t="s">
        <v>481</v>
      </c>
    </row>
    <row r="411" spans="1:39" x14ac:dyDescent="0.25">
      <c r="A411" t="s">
        <v>472</v>
      </c>
      <c r="B411" t="s">
        <v>473</v>
      </c>
      <c r="C411">
        <v>5</v>
      </c>
      <c r="D411" t="s">
        <v>405</v>
      </c>
      <c r="E411" t="s">
        <v>405</v>
      </c>
      <c r="F411">
        <v>10007166</v>
      </c>
      <c r="G411" t="s">
        <v>140</v>
      </c>
      <c r="H411" t="s">
        <v>482</v>
      </c>
      <c r="I411" t="s">
        <v>476</v>
      </c>
      <c r="J411" t="s">
        <v>385</v>
      </c>
      <c r="K411" t="s">
        <v>521</v>
      </c>
      <c r="L411" t="s">
        <v>58</v>
      </c>
      <c r="M411" t="s">
        <v>405</v>
      </c>
      <c r="N411" t="s">
        <v>405</v>
      </c>
      <c r="O411" t="s">
        <v>489</v>
      </c>
      <c r="P411" t="s">
        <v>50</v>
      </c>
      <c r="Q411">
        <v>210</v>
      </c>
      <c r="R411">
        <v>205</v>
      </c>
      <c r="S411">
        <v>205</v>
      </c>
      <c r="T411">
        <v>10.1</v>
      </c>
      <c r="U411">
        <v>16.399999999999999</v>
      </c>
      <c r="V411">
        <v>69.599999999999994</v>
      </c>
      <c r="W411">
        <v>72.900000000000006</v>
      </c>
      <c r="X411">
        <v>73.400000000000006</v>
      </c>
      <c r="Y411">
        <v>3.9</v>
      </c>
      <c r="Z411">
        <v>0.5</v>
      </c>
      <c r="AA411">
        <v>140</v>
      </c>
      <c r="AB411">
        <v>400</v>
      </c>
      <c r="AC411">
        <v>17200</v>
      </c>
      <c r="AD411">
        <v>22600</v>
      </c>
      <c r="AE411">
        <v>27400</v>
      </c>
      <c r="AF411">
        <v>73400</v>
      </c>
      <c r="AG411" t="s">
        <v>479</v>
      </c>
      <c r="AH411" t="s">
        <v>479</v>
      </c>
      <c r="AI411" t="s">
        <v>479</v>
      </c>
      <c r="AJ411" t="s">
        <v>479</v>
      </c>
      <c r="AK411" t="s">
        <v>479</v>
      </c>
      <c r="AL411" t="s">
        <v>481</v>
      </c>
      <c r="AM411" t="s">
        <v>481</v>
      </c>
    </row>
    <row r="412" spans="1:39" x14ac:dyDescent="0.25">
      <c r="A412" t="s">
        <v>472</v>
      </c>
      <c r="B412" t="s">
        <v>473</v>
      </c>
      <c r="C412">
        <v>5</v>
      </c>
      <c r="D412" t="s">
        <v>405</v>
      </c>
      <c r="E412" t="s">
        <v>405</v>
      </c>
      <c r="F412">
        <v>10007167</v>
      </c>
      <c r="G412" t="s">
        <v>99</v>
      </c>
      <c r="H412" t="s">
        <v>482</v>
      </c>
      <c r="I412" t="s">
        <v>476</v>
      </c>
      <c r="J412" t="s">
        <v>385</v>
      </c>
      <c r="K412" t="s">
        <v>493</v>
      </c>
      <c r="L412" t="s">
        <v>55</v>
      </c>
      <c r="M412" t="s">
        <v>405</v>
      </c>
      <c r="N412" t="s">
        <v>405</v>
      </c>
      <c r="O412" t="s">
        <v>485</v>
      </c>
      <c r="P412" t="s">
        <v>47</v>
      </c>
      <c r="Q412">
        <v>170</v>
      </c>
      <c r="R412">
        <v>165</v>
      </c>
      <c r="S412">
        <v>165</v>
      </c>
      <c r="T412">
        <v>4.2</v>
      </c>
      <c r="U412">
        <v>3</v>
      </c>
      <c r="V412">
        <v>58.8</v>
      </c>
      <c r="W412">
        <v>84.8</v>
      </c>
      <c r="X412">
        <v>92.7</v>
      </c>
      <c r="Y412">
        <v>33.9</v>
      </c>
      <c r="Z412">
        <v>7.9</v>
      </c>
      <c r="AA412">
        <v>95</v>
      </c>
      <c r="AB412">
        <v>5100</v>
      </c>
      <c r="AC412">
        <v>28100</v>
      </c>
      <c r="AD412">
        <v>33400</v>
      </c>
      <c r="AE412">
        <v>42300</v>
      </c>
      <c r="AF412">
        <v>117200</v>
      </c>
      <c r="AG412" t="s">
        <v>479</v>
      </c>
      <c r="AH412" t="s">
        <v>479</v>
      </c>
      <c r="AI412" t="s">
        <v>479</v>
      </c>
      <c r="AJ412" t="s">
        <v>479</v>
      </c>
      <c r="AK412" t="s">
        <v>479</v>
      </c>
      <c r="AL412" t="s">
        <v>481</v>
      </c>
      <c r="AM412" t="s">
        <v>481</v>
      </c>
    </row>
    <row r="413" spans="1:39" x14ac:dyDescent="0.25">
      <c r="A413" t="s">
        <v>472</v>
      </c>
      <c r="B413" t="s">
        <v>473</v>
      </c>
      <c r="C413">
        <v>5</v>
      </c>
      <c r="D413" t="s">
        <v>405</v>
      </c>
      <c r="E413" t="s">
        <v>405</v>
      </c>
      <c r="F413">
        <v>10007167</v>
      </c>
      <c r="G413" t="s">
        <v>99</v>
      </c>
      <c r="H413" t="s">
        <v>482</v>
      </c>
      <c r="I413" t="s">
        <v>476</v>
      </c>
      <c r="J413" t="s">
        <v>385</v>
      </c>
      <c r="K413" t="s">
        <v>493</v>
      </c>
      <c r="L413" t="s">
        <v>55</v>
      </c>
      <c r="M413" t="s">
        <v>405</v>
      </c>
      <c r="N413" t="s">
        <v>405</v>
      </c>
      <c r="O413" t="s">
        <v>486</v>
      </c>
      <c r="P413" t="s">
        <v>44</v>
      </c>
      <c r="Q413">
        <v>165</v>
      </c>
      <c r="R413">
        <v>160</v>
      </c>
      <c r="S413">
        <v>160</v>
      </c>
      <c r="T413">
        <v>5.6</v>
      </c>
      <c r="U413">
        <v>3.1</v>
      </c>
      <c r="V413">
        <v>68.8</v>
      </c>
      <c r="W413">
        <v>85.6</v>
      </c>
      <c r="X413">
        <v>91.2</v>
      </c>
      <c r="Y413">
        <v>22.5</v>
      </c>
      <c r="Z413">
        <v>5.6</v>
      </c>
      <c r="AA413">
        <v>110</v>
      </c>
      <c r="AB413">
        <v>6600</v>
      </c>
      <c r="AC413">
        <v>26600</v>
      </c>
      <c r="AD413">
        <v>31400</v>
      </c>
      <c r="AE413">
        <v>38800</v>
      </c>
      <c r="AF413">
        <v>84300</v>
      </c>
      <c r="AG413" t="s">
        <v>479</v>
      </c>
      <c r="AH413" t="s">
        <v>479</v>
      </c>
      <c r="AI413" t="s">
        <v>479</v>
      </c>
      <c r="AJ413" t="s">
        <v>479</v>
      </c>
      <c r="AK413" t="s">
        <v>479</v>
      </c>
      <c r="AL413" t="s">
        <v>481</v>
      </c>
      <c r="AM413" t="s">
        <v>481</v>
      </c>
    </row>
    <row r="414" spans="1:39" x14ac:dyDescent="0.25">
      <c r="A414" t="s">
        <v>472</v>
      </c>
      <c r="B414" t="s">
        <v>473</v>
      </c>
      <c r="C414">
        <v>5</v>
      </c>
      <c r="D414" t="s">
        <v>405</v>
      </c>
      <c r="E414" t="s">
        <v>405</v>
      </c>
      <c r="F414">
        <v>10007167</v>
      </c>
      <c r="G414" t="s">
        <v>99</v>
      </c>
      <c r="H414" t="s">
        <v>482</v>
      </c>
      <c r="I414" t="s">
        <v>476</v>
      </c>
      <c r="J414" t="s">
        <v>385</v>
      </c>
      <c r="K414" t="s">
        <v>493</v>
      </c>
      <c r="L414" t="s">
        <v>55</v>
      </c>
      <c r="M414" t="s">
        <v>405</v>
      </c>
      <c r="N414" t="s">
        <v>405</v>
      </c>
      <c r="O414" t="s">
        <v>478</v>
      </c>
      <c r="P414" t="s">
        <v>3</v>
      </c>
      <c r="Q414">
        <v>80</v>
      </c>
      <c r="R414">
        <v>75</v>
      </c>
      <c r="S414">
        <v>75</v>
      </c>
      <c r="T414">
        <v>7.8</v>
      </c>
      <c r="U414">
        <v>6.5</v>
      </c>
      <c r="V414">
        <v>81.2</v>
      </c>
      <c r="W414">
        <v>85.7</v>
      </c>
      <c r="X414">
        <v>85.7</v>
      </c>
      <c r="Y414">
        <v>4.5</v>
      </c>
      <c r="Z414" t="s">
        <v>487</v>
      </c>
      <c r="AA414">
        <v>60</v>
      </c>
      <c r="AB414">
        <v>8700</v>
      </c>
      <c r="AC414">
        <v>41200</v>
      </c>
      <c r="AD414">
        <v>60600</v>
      </c>
      <c r="AE414">
        <v>73700</v>
      </c>
      <c r="AF414">
        <v>255900</v>
      </c>
      <c r="AG414" t="s">
        <v>479</v>
      </c>
      <c r="AH414" t="s">
        <v>479</v>
      </c>
      <c r="AI414" t="s">
        <v>479</v>
      </c>
      <c r="AJ414" t="s">
        <v>479</v>
      </c>
      <c r="AK414" t="s">
        <v>479</v>
      </c>
      <c r="AL414" t="s">
        <v>481</v>
      </c>
      <c r="AM414" t="s">
        <v>481</v>
      </c>
    </row>
    <row r="415" spans="1:39" x14ac:dyDescent="0.25">
      <c r="A415" t="s">
        <v>472</v>
      </c>
      <c r="B415" t="s">
        <v>473</v>
      </c>
      <c r="C415">
        <v>5</v>
      </c>
      <c r="D415" t="s">
        <v>405</v>
      </c>
      <c r="E415" t="s">
        <v>405</v>
      </c>
      <c r="F415">
        <v>10007167</v>
      </c>
      <c r="G415" t="s">
        <v>99</v>
      </c>
      <c r="H415" t="s">
        <v>482</v>
      </c>
      <c r="I415" t="s">
        <v>476</v>
      </c>
      <c r="J415" t="s">
        <v>385</v>
      </c>
      <c r="K415" t="s">
        <v>493</v>
      </c>
      <c r="L415" t="s">
        <v>55</v>
      </c>
      <c r="M415" t="s">
        <v>405</v>
      </c>
      <c r="N415" t="s">
        <v>405</v>
      </c>
      <c r="O415" t="s">
        <v>488</v>
      </c>
      <c r="P415" t="s">
        <v>34</v>
      </c>
      <c r="Q415">
        <v>115</v>
      </c>
      <c r="R415">
        <v>115</v>
      </c>
      <c r="S415">
        <v>115</v>
      </c>
      <c r="T415">
        <v>6.1</v>
      </c>
      <c r="U415">
        <v>4.3</v>
      </c>
      <c r="V415">
        <v>80</v>
      </c>
      <c r="W415">
        <v>87.8</v>
      </c>
      <c r="X415">
        <v>89.6</v>
      </c>
      <c r="Y415">
        <v>9.6</v>
      </c>
      <c r="Z415">
        <v>1.7</v>
      </c>
      <c r="AA415">
        <v>90</v>
      </c>
      <c r="AB415">
        <v>8800</v>
      </c>
      <c r="AC415">
        <v>34600</v>
      </c>
      <c r="AD415">
        <v>48500</v>
      </c>
      <c r="AE415">
        <v>67600</v>
      </c>
      <c r="AF415">
        <v>359500</v>
      </c>
      <c r="AG415" t="s">
        <v>479</v>
      </c>
      <c r="AH415" t="s">
        <v>479</v>
      </c>
      <c r="AI415" t="s">
        <v>479</v>
      </c>
      <c r="AJ415" t="s">
        <v>479</v>
      </c>
      <c r="AK415" t="s">
        <v>479</v>
      </c>
      <c r="AL415" t="s">
        <v>481</v>
      </c>
      <c r="AM415" t="s">
        <v>481</v>
      </c>
    </row>
    <row r="416" spans="1:39" x14ac:dyDescent="0.25">
      <c r="A416" t="s">
        <v>472</v>
      </c>
      <c r="B416" t="s">
        <v>473</v>
      </c>
      <c r="C416">
        <v>5</v>
      </c>
      <c r="D416" t="s">
        <v>405</v>
      </c>
      <c r="E416" t="s">
        <v>405</v>
      </c>
      <c r="F416">
        <v>10007167</v>
      </c>
      <c r="G416" t="s">
        <v>99</v>
      </c>
      <c r="H416" t="s">
        <v>482</v>
      </c>
      <c r="I416" t="s">
        <v>476</v>
      </c>
      <c r="J416" t="s">
        <v>385</v>
      </c>
      <c r="K416" t="s">
        <v>493</v>
      </c>
      <c r="L416" t="s">
        <v>55</v>
      </c>
      <c r="M416" t="s">
        <v>405</v>
      </c>
      <c r="N416" t="s">
        <v>405</v>
      </c>
      <c r="O416" t="s">
        <v>489</v>
      </c>
      <c r="P416" t="s">
        <v>50</v>
      </c>
      <c r="Q416">
        <v>45</v>
      </c>
      <c r="R416">
        <v>40</v>
      </c>
      <c r="S416">
        <v>40</v>
      </c>
      <c r="T416">
        <v>4.8</v>
      </c>
      <c r="U416">
        <v>7.1</v>
      </c>
      <c r="V416">
        <v>81</v>
      </c>
      <c r="W416">
        <v>85.7</v>
      </c>
      <c r="X416">
        <v>88.1</v>
      </c>
      <c r="Y416">
        <v>7.1</v>
      </c>
      <c r="Z416">
        <v>2.4</v>
      </c>
      <c r="AA416">
        <v>30</v>
      </c>
      <c r="AB416">
        <v>2200</v>
      </c>
      <c r="AC416">
        <v>22900</v>
      </c>
      <c r="AD416">
        <v>28100</v>
      </c>
      <c r="AE416">
        <v>36100</v>
      </c>
      <c r="AF416">
        <v>71200</v>
      </c>
      <c r="AG416" t="s">
        <v>479</v>
      </c>
      <c r="AH416" t="s">
        <v>479</v>
      </c>
      <c r="AI416" t="s">
        <v>479</v>
      </c>
      <c r="AJ416" t="s">
        <v>479</v>
      </c>
      <c r="AK416" t="s">
        <v>479</v>
      </c>
      <c r="AL416" t="s">
        <v>481</v>
      </c>
      <c r="AM416" t="s">
        <v>481</v>
      </c>
    </row>
    <row r="417" spans="1:39" x14ac:dyDescent="0.25">
      <c r="A417" t="s">
        <v>472</v>
      </c>
      <c r="B417" t="s">
        <v>473</v>
      </c>
      <c r="C417">
        <v>5</v>
      </c>
      <c r="D417" t="s">
        <v>405</v>
      </c>
      <c r="E417" t="s">
        <v>405</v>
      </c>
      <c r="F417">
        <v>10007315</v>
      </c>
      <c r="G417" t="s">
        <v>584</v>
      </c>
      <c r="H417" t="s">
        <v>475</v>
      </c>
      <c r="I417" t="s">
        <v>476</v>
      </c>
      <c r="J417" t="s">
        <v>385</v>
      </c>
      <c r="K417" t="s">
        <v>521</v>
      </c>
      <c r="L417" t="s">
        <v>58</v>
      </c>
      <c r="M417" t="s">
        <v>405</v>
      </c>
      <c r="N417" t="s">
        <v>405</v>
      </c>
      <c r="O417" t="s">
        <v>478</v>
      </c>
      <c r="P417" t="s">
        <v>3</v>
      </c>
      <c r="Q417">
        <v>5</v>
      </c>
      <c r="R417">
        <v>5</v>
      </c>
      <c r="S417">
        <v>5</v>
      </c>
      <c r="T417" t="s">
        <v>479</v>
      </c>
      <c r="U417" t="s">
        <v>479</v>
      </c>
      <c r="V417" t="s">
        <v>479</v>
      </c>
      <c r="W417" t="s">
        <v>479</v>
      </c>
      <c r="X417" t="s">
        <v>479</v>
      </c>
      <c r="Y417" t="s">
        <v>479</v>
      </c>
      <c r="Z417" t="s">
        <v>479</v>
      </c>
      <c r="AA417">
        <v>5</v>
      </c>
      <c r="AB417" t="s">
        <v>479</v>
      </c>
      <c r="AC417" t="s">
        <v>479</v>
      </c>
      <c r="AD417" t="s">
        <v>479</v>
      </c>
      <c r="AE417" t="s">
        <v>479</v>
      </c>
      <c r="AF417" t="s">
        <v>479</v>
      </c>
      <c r="AG417" t="s">
        <v>479</v>
      </c>
      <c r="AH417" t="s">
        <v>479</v>
      </c>
      <c r="AI417" t="s">
        <v>479</v>
      </c>
      <c r="AJ417" t="s">
        <v>479</v>
      </c>
      <c r="AK417" t="s">
        <v>479</v>
      </c>
      <c r="AL417" t="s">
        <v>481</v>
      </c>
      <c r="AM417" t="s">
        <v>481</v>
      </c>
    </row>
    <row r="418" spans="1:39" x14ac:dyDescent="0.25">
      <c r="A418" t="s">
        <v>472</v>
      </c>
      <c r="B418" t="s">
        <v>473</v>
      </c>
      <c r="C418">
        <v>5</v>
      </c>
      <c r="D418" t="s">
        <v>405</v>
      </c>
      <c r="E418" t="s">
        <v>405</v>
      </c>
      <c r="F418">
        <v>10007315</v>
      </c>
      <c r="G418" t="s">
        <v>584</v>
      </c>
      <c r="H418" t="s">
        <v>475</v>
      </c>
      <c r="I418" t="s">
        <v>476</v>
      </c>
      <c r="J418" t="s">
        <v>385</v>
      </c>
      <c r="K418" t="s">
        <v>521</v>
      </c>
      <c r="L418" t="s">
        <v>58</v>
      </c>
      <c r="M418" t="s">
        <v>405</v>
      </c>
      <c r="N418" t="s">
        <v>405</v>
      </c>
      <c r="O418" t="s">
        <v>489</v>
      </c>
      <c r="P418" t="s">
        <v>50</v>
      </c>
      <c r="Q418">
        <v>20</v>
      </c>
      <c r="R418">
        <v>20</v>
      </c>
      <c r="S418">
        <v>20</v>
      </c>
      <c r="T418">
        <v>16.7</v>
      </c>
      <c r="U418">
        <v>22.2</v>
      </c>
      <c r="V418">
        <v>61.1</v>
      </c>
      <c r="W418">
        <v>61.1</v>
      </c>
      <c r="X418">
        <v>61.1</v>
      </c>
      <c r="Y418" t="s">
        <v>487</v>
      </c>
      <c r="Z418" t="s">
        <v>487</v>
      </c>
      <c r="AA418">
        <v>10</v>
      </c>
      <c r="AB418">
        <v>8800</v>
      </c>
      <c r="AC418">
        <v>20800</v>
      </c>
      <c r="AD418">
        <v>23700</v>
      </c>
      <c r="AE418">
        <v>29200</v>
      </c>
      <c r="AF418">
        <v>40400</v>
      </c>
      <c r="AG418" t="s">
        <v>479</v>
      </c>
      <c r="AH418" t="s">
        <v>479</v>
      </c>
      <c r="AI418" t="s">
        <v>479</v>
      </c>
      <c r="AJ418" t="s">
        <v>479</v>
      </c>
      <c r="AK418" t="s">
        <v>479</v>
      </c>
      <c r="AL418" t="s">
        <v>481</v>
      </c>
      <c r="AM418" t="s">
        <v>481</v>
      </c>
    </row>
    <row r="419" spans="1:39" x14ac:dyDescent="0.25">
      <c r="A419" t="s">
        <v>472</v>
      </c>
      <c r="B419" t="s">
        <v>473</v>
      </c>
      <c r="C419">
        <v>5</v>
      </c>
      <c r="D419" t="s">
        <v>405</v>
      </c>
      <c r="E419" t="s">
        <v>405</v>
      </c>
      <c r="F419">
        <v>10007427</v>
      </c>
      <c r="G419" t="s">
        <v>585</v>
      </c>
      <c r="H419" t="s">
        <v>475</v>
      </c>
      <c r="I419" t="s">
        <v>476</v>
      </c>
      <c r="J419" t="s">
        <v>385</v>
      </c>
      <c r="K419" t="s">
        <v>508</v>
      </c>
      <c r="L419" t="s">
        <v>75</v>
      </c>
      <c r="M419" t="s">
        <v>405</v>
      </c>
      <c r="N419" t="s">
        <v>405</v>
      </c>
      <c r="O419" t="s">
        <v>488</v>
      </c>
      <c r="P419" t="s">
        <v>34</v>
      </c>
      <c r="Q419">
        <v>20</v>
      </c>
      <c r="R419">
        <v>20</v>
      </c>
      <c r="S419">
        <v>20</v>
      </c>
      <c r="T419" t="s">
        <v>487</v>
      </c>
      <c r="U419">
        <v>5</v>
      </c>
      <c r="V419">
        <v>95</v>
      </c>
      <c r="W419">
        <v>95</v>
      </c>
      <c r="X419">
        <v>95</v>
      </c>
      <c r="Y419" t="s">
        <v>487</v>
      </c>
      <c r="Z419" t="s">
        <v>487</v>
      </c>
      <c r="AA419">
        <v>20</v>
      </c>
      <c r="AB419">
        <v>8000</v>
      </c>
      <c r="AC419">
        <v>20800</v>
      </c>
      <c r="AD419">
        <v>26300</v>
      </c>
      <c r="AE419">
        <v>29200</v>
      </c>
      <c r="AF419">
        <v>54400</v>
      </c>
      <c r="AG419" t="s">
        <v>479</v>
      </c>
      <c r="AH419" t="s">
        <v>479</v>
      </c>
      <c r="AI419" t="s">
        <v>479</v>
      </c>
      <c r="AJ419" t="s">
        <v>479</v>
      </c>
      <c r="AK419" t="s">
        <v>479</v>
      </c>
      <c r="AL419" t="s">
        <v>481</v>
      </c>
      <c r="AM419" t="s">
        <v>481</v>
      </c>
    </row>
    <row r="420" spans="1:39" x14ac:dyDescent="0.25">
      <c r="A420" t="s">
        <v>472</v>
      </c>
      <c r="B420" t="s">
        <v>473</v>
      </c>
      <c r="C420">
        <v>5</v>
      </c>
      <c r="D420" t="s">
        <v>405</v>
      </c>
      <c r="E420" t="s">
        <v>405</v>
      </c>
      <c r="F420">
        <v>10007427</v>
      </c>
      <c r="G420" t="s">
        <v>585</v>
      </c>
      <c r="H420" t="s">
        <v>475</v>
      </c>
      <c r="I420" t="s">
        <v>476</v>
      </c>
      <c r="J420" t="s">
        <v>385</v>
      </c>
      <c r="K420" t="s">
        <v>508</v>
      </c>
      <c r="L420" t="s">
        <v>75</v>
      </c>
      <c r="M420" t="s">
        <v>405</v>
      </c>
      <c r="N420" t="s">
        <v>405</v>
      </c>
      <c r="O420" t="s">
        <v>489</v>
      </c>
      <c r="P420" t="s">
        <v>50</v>
      </c>
      <c r="Q420">
        <v>10</v>
      </c>
      <c r="R420">
        <v>10</v>
      </c>
      <c r="S420">
        <v>10</v>
      </c>
      <c r="T420" t="s">
        <v>479</v>
      </c>
      <c r="U420" t="s">
        <v>479</v>
      </c>
      <c r="V420" t="s">
        <v>479</v>
      </c>
      <c r="W420" t="s">
        <v>479</v>
      </c>
      <c r="X420" t="s">
        <v>479</v>
      </c>
      <c r="Y420" t="s">
        <v>479</v>
      </c>
      <c r="Z420" t="s">
        <v>479</v>
      </c>
      <c r="AA420">
        <v>5</v>
      </c>
      <c r="AB420" t="s">
        <v>479</v>
      </c>
      <c r="AC420" t="s">
        <v>479</v>
      </c>
      <c r="AD420" t="s">
        <v>479</v>
      </c>
      <c r="AE420" t="s">
        <v>479</v>
      </c>
      <c r="AF420" t="s">
        <v>479</v>
      </c>
      <c r="AG420" t="s">
        <v>479</v>
      </c>
      <c r="AH420" t="s">
        <v>479</v>
      </c>
      <c r="AI420" t="s">
        <v>479</v>
      </c>
      <c r="AJ420" t="s">
        <v>479</v>
      </c>
      <c r="AK420" t="s">
        <v>479</v>
      </c>
      <c r="AL420" t="s">
        <v>481</v>
      </c>
      <c r="AM420" t="s">
        <v>481</v>
      </c>
    </row>
    <row r="421" spans="1:39" x14ac:dyDescent="0.25">
      <c r="A421" t="s">
        <v>472</v>
      </c>
      <c r="B421" t="s">
        <v>473</v>
      </c>
      <c r="C421">
        <v>5</v>
      </c>
      <c r="D421" t="s">
        <v>405</v>
      </c>
      <c r="E421" t="s">
        <v>405</v>
      </c>
      <c r="F421">
        <v>10007459</v>
      </c>
      <c r="G421" t="s">
        <v>586</v>
      </c>
      <c r="H421" t="s">
        <v>475</v>
      </c>
      <c r="I421" t="s">
        <v>476</v>
      </c>
      <c r="J421" t="s">
        <v>385</v>
      </c>
      <c r="K421" t="s">
        <v>491</v>
      </c>
      <c r="L421" t="s">
        <v>61</v>
      </c>
      <c r="M421" t="s">
        <v>405</v>
      </c>
      <c r="N421" t="s">
        <v>405</v>
      </c>
      <c r="O421" t="s">
        <v>478</v>
      </c>
      <c r="P421" t="s">
        <v>3</v>
      </c>
      <c r="Q421">
        <v>10</v>
      </c>
      <c r="R421">
        <v>10</v>
      </c>
      <c r="S421">
        <v>10</v>
      </c>
      <c r="T421" t="s">
        <v>487</v>
      </c>
      <c r="U421" t="s">
        <v>487</v>
      </c>
      <c r="V421">
        <v>100</v>
      </c>
      <c r="W421">
        <v>100</v>
      </c>
      <c r="X421">
        <v>100</v>
      </c>
      <c r="Y421" t="s">
        <v>487</v>
      </c>
      <c r="Z421" t="s">
        <v>487</v>
      </c>
      <c r="AA421">
        <v>10</v>
      </c>
      <c r="AB421">
        <v>21200</v>
      </c>
      <c r="AC421">
        <v>25900</v>
      </c>
      <c r="AD421">
        <v>31000</v>
      </c>
      <c r="AE421">
        <v>39400</v>
      </c>
      <c r="AF421">
        <v>46400</v>
      </c>
      <c r="AG421" t="s">
        <v>479</v>
      </c>
      <c r="AH421" t="s">
        <v>479</v>
      </c>
      <c r="AI421" t="s">
        <v>479</v>
      </c>
      <c r="AJ421" t="s">
        <v>479</v>
      </c>
      <c r="AK421" t="s">
        <v>479</v>
      </c>
      <c r="AL421" t="s">
        <v>481</v>
      </c>
      <c r="AM421" t="s">
        <v>481</v>
      </c>
    </row>
    <row r="422" spans="1:39" x14ac:dyDescent="0.25">
      <c r="A422" t="s">
        <v>472</v>
      </c>
      <c r="B422" t="s">
        <v>473</v>
      </c>
      <c r="C422">
        <v>5</v>
      </c>
      <c r="D422" t="s">
        <v>405</v>
      </c>
      <c r="E422" t="s">
        <v>405</v>
      </c>
      <c r="F422">
        <v>10007500</v>
      </c>
      <c r="G422" t="s">
        <v>587</v>
      </c>
      <c r="H422" t="s">
        <v>475</v>
      </c>
      <c r="I422" t="s">
        <v>476</v>
      </c>
      <c r="J422" t="s">
        <v>385</v>
      </c>
      <c r="K422" t="s">
        <v>477</v>
      </c>
      <c r="L422" t="s">
        <v>65</v>
      </c>
      <c r="M422" t="s">
        <v>405</v>
      </c>
      <c r="N422" t="s">
        <v>405</v>
      </c>
      <c r="O422" t="s">
        <v>478</v>
      </c>
      <c r="P422" t="s">
        <v>3</v>
      </c>
      <c r="Q422">
        <v>5</v>
      </c>
      <c r="R422">
        <v>5</v>
      </c>
      <c r="S422">
        <v>5</v>
      </c>
      <c r="T422" t="s">
        <v>479</v>
      </c>
      <c r="U422" t="s">
        <v>479</v>
      </c>
      <c r="V422" t="s">
        <v>479</v>
      </c>
      <c r="W422" t="s">
        <v>479</v>
      </c>
      <c r="X422" t="s">
        <v>479</v>
      </c>
      <c r="Y422" t="s">
        <v>479</v>
      </c>
      <c r="Z422" t="s">
        <v>479</v>
      </c>
      <c r="AA422">
        <v>5</v>
      </c>
      <c r="AB422" t="s">
        <v>479</v>
      </c>
      <c r="AC422" t="s">
        <v>479</v>
      </c>
      <c r="AD422" t="s">
        <v>479</v>
      </c>
      <c r="AE422" t="s">
        <v>479</v>
      </c>
      <c r="AF422" t="s">
        <v>479</v>
      </c>
      <c r="AG422" t="s">
        <v>479</v>
      </c>
      <c r="AH422" t="s">
        <v>479</v>
      </c>
      <c r="AI422" t="s">
        <v>479</v>
      </c>
      <c r="AJ422" t="s">
        <v>479</v>
      </c>
      <c r="AK422" t="s">
        <v>479</v>
      </c>
      <c r="AL422" t="s">
        <v>481</v>
      </c>
      <c r="AM422" t="s">
        <v>481</v>
      </c>
    </row>
    <row r="423" spans="1:39" x14ac:dyDescent="0.25">
      <c r="A423" t="s">
        <v>472</v>
      </c>
      <c r="B423" t="s">
        <v>473</v>
      </c>
      <c r="C423">
        <v>5</v>
      </c>
      <c r="D423" t="s">
        <v>405</v>
      </c>
      <c r="E423" t="s">
        <v>405</v>
      </c>
      <c r="F423">
        <v>10007527</v>
      </c>
      <c r="G423" t="s">
        <v>588</v>
      </c>
      <c r="H423" t="s">
        <v>475</v>
      </c>
      <c r="I423" t="s">
        <v>476</v>
      </c>
      <c r="J423" t="s">
        <v>385</v>
      </c>
      <c r="K423" t="s">
        <v>491</v>
      </c>
      <c r="L423" t="s">
        <v>61</v>
      </c>
      <c r="M423" t="s">
        <v>405</v>
      </c>
      <c r="N423" t="s">
        <v>405</v>
      </c>
      <c r="O423" t="s">
        <v>485</v>
      </c>
      <c r="P423" t="s">
        <v>47</v>
      </c>
      <c r="Q423">
        <v>10</v>
      </c>
      <c r="R423">
        <v>10</v>
      </c>
      <c r="S423">
        <v>10</v>
      </c>
      <c r="T423" t="s">
        <v>479</v>
      </c>
      <c r="U423" t="s">
        <v>479</v>
      </c>
      <c r="V423" t="s">
        <v>479</v>
      </c>
      <c r="W423" t="s">
        <v>479</v>
      </c>
      <c r="X423" t="s">
        <v>479</v>
      </c>
      <c r="Y423" t="s">
        <v>479</v>
      </c>
      <c r="Z423" t="s">
        <v>479</v>
      </c>
      <c r="AA423">
        <v>5</v>
      </c>
      <c r="AB423" t="s">
        <v>479</v>
      </c>
      <c r="AC423" t="s">
        <v>479</v>
      </c>
      <c r="AD423" t="s">
        <v>479</v>
      </c>
      <c r="AE423" t="s">
        <v>479</v>
      </c>
      <c r="AF423" t="s">
        <v>479</v>
      </c>
      <c r="AG423" t="s">
        <v>479</v>
      </c>
      <c r="AH423" t="s">
        <v>479</v>
      </c>
      <c r="AI423" t="s">
        <v>479</v>
      </c>
      <c r="AJ423" t="s">
        <v>479</v>
      </c>
      <c r="AK423" t="s">
        <v>479</v>
      </c>
      <c r="AL423" t="s">
        <v>481</v>
      </c>
      <c r="AM423" t="s">
        <v>481</v>
      </c>
    </row>
    <row r="424" spans="1:39" x14ac:dyDescent="0.25">
      <c r="A424" t="s">
        <v>472</v>
      </c>
      <c r="B424" t="s">
        <v>473</v>
      </c>
      <c r="C424">
        <v>5</v>
      </c>
      <c r="D424" t="s">
        <v>405</v>
      </c>
      <c r="E424" t="s">
        <v>405</v>
      </c>
      <c r="F424">
        <v>10007527</v>
      </c>
      <c r="G424" t="s">
        <v>588</v>
      </c>
      <c r="H424" t="s">
        <v>475</v>
      </c>
      <c r="I424" t="s">
        <v>476</v>
      </c>
      <c r="J424" t="s">
        <v>385</v>
      </c>
      <c r="K424" t="s">
        <v>491</v>
      </c>
      <c r="L424" t="s">
        <v>61</v>
      </c>
      <c r="M424" t="s">
        <v>405</v>
      </c>
      <c r="N424" t="s">
        <v>405</v>
      </c>
      <c r="O424" t="s">
        <v>478</v>
      </c>
      <c r="P424" t="s">
        <v>3</v>
      </c>
      <c r="Q424">
        <v>10</v>
      </c>
      <c r="R424">
        <v>5</v>
      </c>
      <c r="S424">
        <v>5</v>
      </c>
      <c r="T424" t="s">
        <v>479</v>
      </c>
      <c r="U424" t="s">
        <v>479</v>
      </c>
      <c r="V424" t="s">
        <v>479</v>
      </c>
      <c r="W424" t="s">
        <v>479</v>
      </c>
      <c r="X424" t="s">
        <v>479</v>
      </c>
      <c r="Y424" t="s">
        <v>479</v>
      </c>
      <c r="Z424" t="s">
        <v>479</v>
      </c>
      <c r="AA424">
        <v>5</v>
      </c>
      <c r="AB424" t="s">
        <v>479</v>
      </c>
      <c r="AC424" t="s">
        <v>479</v>
      </c>
      <c r="AD424" t="s">
        <v>479</v>
      </c>
      <c r="AE424" t="s">
        <v>479</v>
      </c>
      <c r="AF424" t="s">
        <v>479</v>
      </c>
      <c r="AG424" t="s">
        <v>479</v>
      </c>
      <c r="AH424" t="s">
        <v>479</v>
      </c>
      <c r="AI424" t="s">
        <v>479</v>
      </c>
      <c r="AJ424" t="s">
        <v>479</v>
      </c>
      <c r="AK424" t="s">
        <v>479</v>
      </c>
      <c r="AL424" t="s">
        <v>481</v>
      </c>
      <c r="AM424" t="s">
        <v>481</v>
      </c>
    </row>
    <row r="425" spans="1:39" x14ac:dyDescent="0.25">
      <c r="A425" t="s">
        <v>472</v>
      </c>
      <c r="B425" t="s">
        <v>473</v>
      </c>
      <c r="C425">
        <v>5</v>
      </c>
      <c r="D425" t="s">
        <v>405</v>
      </c>
      <c r="E425" t="s">
        <v>405</v>
      </c>
      <c r="F425">
        <v>10007553</v>
      </c>
      <c r="G425" t="s">
        <v>589</v>
      </c>
      <c r="H425" t="s">
        <v>475</v>
      </c>
      <c r="I425" t="s">
        <v>476</v>
      </c>
      <c r="J425" t="s">
        <v>385</v>
      </c>
      <c r="K425" t="s">
        <v>477</v>
      </c>
      <c r="L425" t="s">
        <v>65</v>
      </c>
      <c r="M425" t="s">
        <v>405</v>
      </c>
      <c r="N425" t="s">
        <v>405</v>
      </c>
      <c r="O425" t="s">
        <v>486</v>
      </c>
      <c r="P425" t="s">
        <v>44</v>
      </c>
      <c r="Q425">
        <v>30</v>
      </c>
      <c r="R425">
        <v>30</v>
      </c>
      <c r="S425">
        <v>30</v>
      </c>
      <c r="T425" t="s">
        <v>487</v>
      </c>
      <c r="U425">
        <v>21.4</v>
      </c>
      <c r="V425">
        <v>60.7</v>
      </c>
      <c r="W425">
        <v>75</v>
      </c>
      <c r="X425">
        <v>78.599999999999994</v>
      </c>
      <c r="Y425">
        <v>17.899999999999999</v>
      </c>
      <c r="Z425">
        <v>3.6</v>
      </c>
      <c r="AA425">
        <v>15</v>
      </c>
      <c r="AB425">
        <v>11700</v>
      </c>
      <c r="AC425">
        <v>16800</v>
      </c>
      <c r="AD425">
        <v>20100</v>
      </c>
      <c r="AE425">
        <v>25600</v>
      </c>
      <c r="AF425">
        <v>30700</v>
      </c>
      <c r="AG425" t="s">
        <v>479</v>
      </c>
      <c r="AH425" t="s">
        <v>479</v>
      </c>
      <c r="AI425" t="s">
        <v>479</v>
      </c>
      <c r="AJ425" t="s">
        <v>479</v>
      </c>
      <c r="AK425" t="s">
        <v>479</v>
      </c>
      <c r="AL425" t="s">
        <v>481</v>
      </c>
      <c r="AM425" t="s">
        <v>481</v>
      </c>
    </row>
    <row r="426" spans="1:39" x14ac:dyDescent="0.25">
      <c r="A426" t="s">
        <v>472</v>
      </c>
      <c r="B426" t="s">
        <v>473</v>
      </c>
      <c r="C426">
        <v>5</v>
      </c>
      <c r="D426" t="s">
        <v>405</v>
      </c>
      <c r="E426" t="s">
        <v>405</v>
      </c>
      <c r="F426">
        <v>10007553</v>
      </c>
      <c r="G426" t="s">
        <v>589</v>
      </c>
      <c r="H426" t="s">
        <v>475</v>
      </c>
      <c r="I426" t="s">
        <v>476</v>
      </c>
      <c r="J426" t="s">
        <v>385</v>
      </c>
      <c r="K426" t="s">
        <v>477</v>
      </c>
      <c r="L426" t="s">
        <v>65</v>
      </c>
      <c r="M426" t="s">
        <v>405</v>
      </c>
      <c r="N426" t="s">
        <v>405</v>
      </c>
      <c r="O426" t="s">
        <v>489</v>
      </c>
      <c r="P426" t="s">
        <v>50</v>
      </c>
      <c r="Q426">
        <v>20</v>
      </c>
      <c r="R426">
        <v>20</v>
      </c>
      <c r="S426">
        <v>20</v>
      </c>
      <c r="T426">
        <v>9.1</v>
      </c>
      <c r="U426">
        <v>31.8</v>
      </c>
      <c r="V426">
        <v>59.1</v>
      </c>
      <c r="W426">
        <v>59.1</v>
      </c>
      <c r="X426">
        <v>59.1</v>
      </c>
      <c r="Y426" t="s">
        <v>487</v>
      </c>
      <c r="Z426" t="s">
        <v>487</v>
      </c>
      <c r="AA426">
        <v>10</v>
      </c>
      <c r="AB426">
        <v>5500</v>
      </c>
      <c r="AC426">
        <v>15700</v>
      </c>
      <c r="AD426">
        <v>19000</v>
      </c>
      <c r="AE426">
        <v>21500</v>
      </c>
      <c r="AF426">
        <v>25200</v>
      </c>
      <c r="AG426" t="s">
        <v>479</v>
      </c>
      <c r="AH426" t="s">
        <v>479</v>
      </c>
      <c r="AI426" t="s">
        <v>479</v>
      </c>
      <c r="AJ426" t="s">
        <v>479</v>
      </c>
      <c r="AK426" t="s">
        <v>479</v>
      </c>
      <c r="AL426" t="s">
        <v>481</v>
      </c>
      <c r="AM426" t="s">
        <v>481</v>
      </c>
    </row>
    <row r="427" spans="1:39" x14ac:dyDescent="0.25">
      <c r="A427" t="s">
        <v>472</v>
      </c>
      <c r="B427" t="s">
        <v>473</v>
      </c>
      <c r="C427">
        <v>5</v>
      </c>
      <c r="D427" t="s">
        <v>405</v>
      </c>
      <c r="E427" t="s">
        <v>405</v>
      </c>
      <c r="F427">
        <v>10007657</v>
      </c>
      <c r="G427" t="s">
        <v>590</v>
      </c>
      <c r="H427" t="s">
        <v>482</v>
      </c>
      <c r="I427" t="s">
        <v>476</v>
      </c>
      <c r="J427" t="s">
        <v>385</v>
      </c>
      <c r="K427" t="s">
        <v>483</v>
      </c>
      <c r="L427" t="s">
        <v>484</v>
      </c>
      <c r="M427" t="s">
        <v>405</v>
      </c>
      <c r="N427" t="s">
        <v>405</v>
      </c>
      <c r="O427" t="s">
        <v>489</v>
      </c>
      <c r="P427" t="s">
        <v>50</v>
      </c>
      <c r="Q427">
        <v>15</v>
      </c>
      <c r="R427">
        <v>15</v>
      </c>
      <c r="S427">
        <v>15</v>
      </c>
      <c r="T427" t="s">
        <v>487</v>
      </c>
      <c r="U427" t="s">
        <v>487</v>
      </c>
      <c r="V427">
        <v>100</v>
      </c>
      <c r="W427">
        <v>100</v>
      </c>
      <c r="X427">
        <v>100</v>
      </c>
      <c r="Y427" t="s">
        <v>487</v>
      </c>
      <c r="Z427" t="s">
        <v>487</v>
      </c>
      <c r="AA427">
        <v>15</v>
      </c>
      <c r="AB427">
        <v>4700</v>
      </c>
      <c r="AC427">
        <v>12800</v>
      </c>
      <c r="AD427">
        <v>17200</v>
      </c>
      <c r="AE427">
        <v>23700</v>
      </c>
      <c r="AF427">
        <v>44500</v>
      </c>
      <c r="AG427" t="s">
        <v>479</v>
      </c>
      <c r="AH427" t="s">
        <v>479</v>
      </c>
      <c r="AI427" t="s">
        <v>479</v>
      </c>
      <c r="AJ427" t="s">
        <v>479</v>
      </c>
      <c r="AK427" t="s">
        <v>479</v>
      </c>
      <c r="AL427" t="s">
        <v>481</v>
      </c>
      <c r="AM427" t="s">
        <v>481</v>
      </c>
    </row>
    <row r="428" spans="1:39" x14ac:dyDescent="0.25">
      <c r="A428" t="s">
        <v>472</v>
      </c>
      <c r="B428" t="s">
        <v>473</v>
      </c>
      <c r="C428">
        <v>5</v>
      </c>
      <c r="D428" t="s">
        <v>405</v>
      </c>
      <c r="E428" t="s">
        <v>405</v>
      </c>
      <c r="F428">
        <v>10007709</v>
      </c>
      <c r="G428" t="s">
        <v>591</v>
      </c>
      <c r="H428" t="s">
        <v>475</v>
      </c>
      <c r="I428" t="s">
        <v>476</v>
      </c>
      <c r="J428" t="s">
        <v>385</v>
      </c>
      <c r="K428" t="s">
        <v>493</v>
      </c>
      <c r="L428" t="s">
        <v>55</v>
      </c>
      <c r="M428" t="s">
        <v>405</v>
      </c>
      <c r="N428" t="s">
        <v>405</v>
      </c>
      <c r="O428" t="s">
        <v>489</v>
      </c>
      <c r="P428" t="s">
        <v>50</v>
      </c>
      <c r="Q428">
        <v>30</v>
      </c>
      <c r="R428">
        <v>30</v>
      </c>
      <c r="S428">
        <v>30</v>
      </c>
      <c r="T428">
        <v>6.2</v>
      </c>
      <c r="U428">
        <v>6.2</v>
      </c>
      <c r="V428">
        <v>81.2</v>
      </c>
      <c r="W428">
        <v>87.5</v>
      </c>
      <c r="X428">
        <v>87.5</v>
      </c>
      <c r="Y428">
        <v>6.2</v>
      </c>
      <c r="Z428" t="s">
        <v>487</v>
      </c>
      <c r="AA428">
        <v>25</v>
      </c>
      <c r="AB428">
        <v>12000</v>
      </c>
      <c r="AC428">
        <v>18400</v>
      </c>
      <c r="AD428">
        <v>22100</v>
      </c>
      <c r="AE428">
        <v>28800</v>
      </c>
      <c r="AF428">
        <v>47800</v>
      </c>
      <c r="AG428" t="s">
        <v>479</v>
      </c>
      <c r="AH428" t="s">
        <v>479</v>
      </c>
      <c r="AI428" t="s">
        <v>479</v>
      </c>
      <c r="AJ428" t="s">
        <v>479</v>
      </c>
      <c r="AK428" t="s">
        <v>479</v>
      </c>
      <c r="AL428" t="s">
        <v>481</v>
      </c>
      <c r="AM428" t="s">
        <v>481</v>
      </c>
    </row>
    <row r="429" spans="1:39" x14ac:dyDescent="0.25">
      <c r="A429" t="s">
        <v>472</v>
      </c>
      <c r="B429" t="s">
        <v>473</v>
      </c>
      <c r="C429">
        <v>5</v>
      </c>
      <c r="D429" t="s">
        <v>405</v>
      </c>
      <c r="E429" t="s">
        <v>405</v>
      </c>
      <c r="F429">
        <v>10007713</v>
      </c>
      <c r="G429" t="s">
        <v>129</v>
      </c>
      <c r="H429" t="s">
        <v>482</v>
      </c>
      <c r="I429" t="s">
        <v>476</v>
      </c>
      <c r="J429" t="s">
        <v>385</v>
      </c>
      <c r="K429" t="s">
        <v>493</v>
      </c>
      <c r="L429" t="s">
        <v>55</v>
      </c>
      <c r="M429" t="s">
        <v>405</v>
      </c>
      <c r="N429" t="s">
        <v>405</v>
      </c>
      <c r="O429" t="s">
        <v>486</v>
      </c>
      <c r="P429" t="s">
        <v>44</v>
      </c>
      <c r="Q429">
        <v>105</v>
      </c>
      <c r="R429">
        <v>100</v>
      </c>
      <c r="S429">
        <v>100</v>
      </c>
      <c r="T429">
        <v>1</v>
      </c>
      <c r="U429">
        <v>2.9</v>
      </c>
      <c r="V429">
        <v>76.5</v>
      </c>
      <c r="W429">
        <v>96.1</v>
      </c>
      <c r="X429">
        <v>96.1</v>
      </c>
      <c r="Y429">
        <v>19.600000000000001</v>
      </c>
      <c r="Z429" t="s">
        <v>487</v>
      </c>
      <c r="AA429">
        <v>80</v>
      </c>
      <c r="AB429">
        <v>1800</v>
      </c>
      <c r="AC429">
        <v>22300</v>
      </c>
      <c r="AD429">
        <v>26600</v>
      </c>
      <c r="AE429">
        <v>31000</v>
      </c>
      <c r="AF429">
        <v>47100</v>
      </c>
      <c r="AG429" t="s">
        <v>479</v>
      </c>
      <c r="AH429" t="s">
        <v>479</v>
      </c>
      <c r="AI429" t="s">
        <v>479</v>
      </c>
      <c r="AJ429" t="s">
        <v>479</v>
      </c>
      <c r="AK429" t="s">
        <v>479</v>
      </c>
      <c r="AL429" t="s">
        <v>481</v>
      </c>
      <c r="AM429" t="s">
        <v>481</v>
      </c>
    </row>
    <row r="430" spans="1:39" x14ac:dyDescent="0.25">
      <c r="A430" t="s">
        <v>472</v>
      </c>
      <c r="B430" t="s">
        <v>473</v>
      </c>
      <c r="C430">
        <v>5</v>
      </c>
      <c r="D430" t="s">
        <v>405</v>
      </c>
      <c r="E430" t="s">
        <v>405</v>
      </c>
      <c r="F430">
        <v>10007713</v>
      </c>
      <c r="G430" t="s">
        <v>129</v>
      </c>
      <c r="H430" t="s">
        <v>482</v>
      </c>
      <c r="I430" t="s">
        <v>476</v>
      </c>
      <c r="J430" t="s">
        <v>385</v>
      </c>
      <c r="K430" t="s">
        <v>493</v>
      </c>
      <c r="L430" t="s">
        <v>55</v>
      </c>
      <c r="M430" t="s">
        <v>405</v>
      </c>
      <c r="N430" t="s">
        <v>405</v>
      </c>
      <c r="O430" t="s">
        <v>478</v>
      </c>
      <c r="P430" t="s">
        <v>3</v>
      </c>
      <c r="Q430">
        <v>15</v>
      </c>
      <c r="R430">
        <v>15</v>
      </c>
      <c r="S430">
        <v>10</v>
      </c>
      <c r="T430">
        <v>8.3000000000000007</v>
      </c>
      <c r="U430" t="s">
        <v>487</v>
      </c>
      <c r="V430">
        <v>83.3</v>
      </c>
      <c r="W430">
        <v>91.7</v>
      </c>
      <c r="X430">
        <v>91.7</v>
      </c>
      <c r="Y430">
        <v>8.3000000000000007</v>
      </c>
      <c r="Z430" t="s">
        <v>487</v>
      </c>
      <c r="AA430">
        <v>10</v>
      </c>
      <c r="AB430" t="s">
        <v>479</v>
      </c>
      <c r="AC430" t="s">
        <v>479</v>
      </c>
      <c r="AD430" t="s">
        <v>479</v>
      </c>
      <c r="AE430" t="s">
        <v>479</v>
      </c>
      <c r="AF430" t="s">
        <v>479</v>
      </c>
      <c r="AG430" t="s">
        <v>479</v>
      </c>
      <c r="AH430" t="s">
        <v>479</v>
      </c>
      <c r="AI430" t="s">
        <v>479</v>
      </c>
      <c r="AJ430" t="s">
        <v>479</v>
      </c>
      <c r="AK430" t="s">
        <v>479</v>
      </c>
      <c r="AL430" t="s">
        <v>481</v>
      </c>
      <c r="AM430" t="s">
        <v>481</v>
      </c>
    </row>
    <row r="431" spans="1:39" x14ac:dyDescent="0.25">
      <c r="A431" t="s">
        <v>472</v>
      </c>
      <c r="B431" t="s">
        <v>473</v>
      </c>
      <c r="C431">
        <v>5</v>
      </c>
      <c r="D431" t="s">
        <v>405</v>
      </c>
      <c r="E431" t="s">
        <v>405</v>
      </c>
      <c r="F431">
        <v>10007713</v>
      </c>
      <c r="G431" t="s">
        <v>129</v>
      </c>
      <c r="H431" t="s">
        <v>482</v>
      </c>
      <c r="I431" t="s">
        <v>476</v>
      </c>
      <c r="J431" t="s">
        <v>385</v>
      </c>
      <c r="K431" t="s">
        <v>493</v>
      </c>
      <c r="L431" t="s">
        <v>55</v>
      </c>
      <c r="M431" t="s">
        <v>405</v>
      </c>
      <c r="N431" t="s">
        <v>405</v>
      </c>
      <c r="O431" t="s">
        <v>489</v>
      </c>
      <c r="P431" t="s">
        <v>50</v>
      </c>
      <c r="Q431">
        <v>100</v>
      </c>
      <c r="R431">
        <v>95</v>
      </c>
      <c r="S431">
        <v>95</v>
      </c>
      <c r="T431">
        <v>3.1</v>
      </c>
      <c r="U431">
        <v>6.2</v>
      </c>
      <c r="V431">
        <v>79.2</v>
      </c>
      <c r="W431">
        <v>89.6</v>
      </c>
      <c r="X431">
        <v>90.6</v>
      </c>
      <c r="Y431">
        <v>11.5</v>
      </c>
      <c r="Z431">
        <v>1</v>
      </c>
      <c r="AA431">
        <v>75</v>
      </c>
      <c r="AB431">
        <v>1100</v>
      </c>
      <c r="AC431">
        <v>21200</v>
      </c>
      <c r="AD431">
        <v>24800</v>
      </c>
      <c r="AE431">
        <v>29600</v>
      </c>
      <c r="AF431">
        <v>53700</v>
      </c>
      <c r="AG431" t="s">
        <v>479</v>
      </c>
      <c r="AH431" t="s">
        <v>479</v>
      </c>
      <c r="AI431" t="s">
        <v>479</v>
      </c>
      <c r="AJ431" t="s">
        <v>479</v>
      </c>
      <c r="AK431" t="s">
        <v>479</v>
      </c>
      <c r="AL431" t="s">
        <v>481</v>
      </c>
      <c r="AM431" t="s">
        <v>481</v>
      </c>
    </row>
    <row r="432" spans="1:39" x14ac:dyDescent="0.25">
      <c r="A432" t="s">
        <v>472</v>
      </c>
      <c r="B432" t="s">
        <v>473</v>
      </c>
      <c r="C432">
        <v>5</v>
      </c>
      <c r="D432" t="s">
        <v>405</v>
      </c>
      <c r="E432" t="s">
        <v>405</v>
      </c>
      <c r="F432">
        <v>10007759</v>
      </c>
      <c r="G432" t="s">
        <v>121</v>
      </c>
      <c r="H432" t="s">
        <v>482</v>
      </c>
      <c r="I432" t="s">
        <v>476</v>
      </c>
      <c r="J432" t="s">
        <v>385</v>
      </c>
      <c r="K432" t="s">
        <v>521</v>
      </c>
      <c r="L432" t="s">
        <v>58</v>
      </c>
      <c r="M432" t="s">
        <v>405</v>
      </c>
      <c r="N432" t="s">
        <v>405</v>
      </c>
      <c r="O432" t="s">
        <v>485</v>
      </c>
      <c r="P432" t="s">
        <v>47</v>
      </c>
      <c r="Q432">
        <v>105</v>
      </c>
      <c r="R432">
        <v>105</v>
      </c>
      <c r="S432">
        <v>105</v>
      </c>
      <c r="T432">
        <v>5.7</v>
      </c>
      <c r="U432">
        <v>5.7</v>
      </c>
      <c r="V432">
        <v>62.9</v>
      </c>
      <c r="W432">
        <v>80</v>
      </c>
      <c r="X432">
        <v>88.6</v>
      </c>
      <c r="Y432">
        <v>25.7</v>
      </c>
      <c r="Z432">
        <v>8.6</v>
      </c>
      <c r="AA432">
        <v>65</v>
      </c>
      <c r="AB432">
        <v>2200</v>
      </c>
      <c r="AC432">
        <v>28100</v>
      </c>
      <c r="AD432">
        <v>36100</v>
      </c>
      <c r="AE432">
        <v>46000</v>
      </c>
      <c r="AF432">
        <v>194200</v>
      </c>
      <c r="AG432" t="s">
        <v>479</v>
      </c>
      <c r="AH432" t="s">
        <v>479</v>
      </c>
      <c r="AI432" t="s">
        <v>479</v>
      </c>
      <c r="AJ432" t="s">
        <v>479</v>
      </c>
      <c r="AK432" t="s">
        <v>479</v>
      </c>
      <c r="AL432" t="s">
        <v>481</v>
      </c>
      <c r="AM432" t="s">
        <v>481</v>
      </c>
    </row>
    <row r="433" spans="1:39" x14ac:dyDescent="0.25">
      <c r="A433" t="s">
        <v>472</v>
      </c>
      <c r="B433" t="s">
        <v>473</v>
      </c>
      <c r="C433">
        <v>5</v>
      </c>
      <c r="D433" t="s">
        <v>405</v>
      </c>
      <c r="E433" t="s">
        <v>405</v>
      </c>
      <c r="F433">
        <v>10007759</v>
      </c>
      <c r="G433" t="s">
        <v>121</v>
      </c>
      <c r="H433" t="s">
        <v>482</v>
      </c>
      <c r="I433" t="s">
        <v>476</v>
      </c>
      <c r="J433" t="s">
        <v>385</v>
      </c>
      <c r="K433" t="s">
        <v>521</v>
      </c>
      <c r="L433" t="s">
        <v>58</v>
      </c>
      <c r="M433" t="s">
        <v>405</v>
      </c>
      <c r="N433" t="s">
        <v>405</v>
      </c>
      <c r="O433" t="s">
        <v>486</v>
      </c>
      <c r="P433" t="s">
        <v>44</v>
      </c>
      <c r="Q433">
        <v>145</v>
      </c>
      <c r="R433">
        <v>140</v>
      </c>
      <c r="S433">
        <v>140</v>
      </c>
      <c r="T433">
        <v>3.9</v>
      </c>
      <c r="U433">
        <v>6</v>
      </c>
      <c r="V433">
        <v>68.8</v>
      </c>
      <c r="W433">
        <v>86.7</v>
      </c>
      <c r="X433">
        <v>90.2</v>
      </c>
      <c r="Y433">
        <v>21.4</v>
      </c>
      <c r="Z433">
        <v>3.5</v>
      </c>
      <c r="AA433">
        <v>95</v>
      </c>
      <c r="AB433">
        <v>5500</v>
      </c>
      <c r="AC433">
        <v>27000</v>
      </c>
      <c r="AD433">
        <v>31000</v>
      </c>
      <c r="AE433">
        <v>40900</v>
      </c>
      <c r="AF433">
        <v>129200</v>
      </c>
      <c r="AG433" t="s">
        <v>479</v>
      </c>
      <c r="AH433" t="s">
        <v>479</v>
      </c>
      <c r="AI433" t="s">
        <v>479</v>
      </c>
      <c r="AJ433" t="s">
        <v>479</v>
      </c>
      <c r="AK433" t="s">
        <v>479</v>
      </c>
      <c r="AL433" t="s">
        <v>481</v>
      </c>
      <c r="AM433" t="s">
        <v>481</v>
      </c>
    </row>
    <row r="434" spans="1:39" x14ac:dyDescent="0.25">
      <c r="A434" t="s">
        <v>472</v>
      </c>
      <c r="B434" t="s">
        <v>473</v>
      </c>
      <c r="C434">
        <v>5</v>
      </c>
      <c r="D434" t="s">
        <v>405</v>
      </c>
      <c r="E434" t="s">
        <v>405</v>
      </c>
      <c r="F434">
        <v>10007759</v>
      </c>
      <c r="G434" t="s">
        <v>121</v>
      </c>
      <c r="H434" t="s">
        <v>482</v>
      </c>
      <c r="I434" t="s">
        <v>476</v>
      </c>
      <c r="J434" t="s">
        <v>385</v>
      </c>
      <c r="K434" t="s">
        <v>521</v>
      </c>
      <c r="L434" t="s">
        <v>58</v>
      </c>
      <c r="M434" t="s">
        <v>405</v>
      </c>
      <c r="N434" t="s">
        <v>405</v>
      </c>
      <c r="O434" t="s">
        <v>478</v>
      </c>
      <c r="P434" t="s">
        <v>3</v>
      </c>
      <c r="Q434">
        <v>115</v>
      </c>
      <c r="R434">
        <v>110</v>
      </c>
      <c r="S434">
        <v>110</v>
      </c>
      <c r="T434">
        <v>4.5</v>
      </c>
      <c r="U434">
        <v>7.2</v>
      </c>
      <c r="V434">
        <v>86</v>
      </c>
      <c r="W434">
        <v>88.3</v>
      </c>
      <c r="X434">
        <v>88.3</v>
      </c>
      <c r="Y434">
        <v>2.2999999999999998</v>
      </c>
      <c r="Z434" t="s">
        <v>487</v>
      </c>
      <c r="AA434">
        <v>95</v>
      </c>
      <c r="AB434">
        <v>5100</v>
      </c>
      <c r="AC434">
        <v>36100</v>
      </c>
      <c r="AD434">
        <v>44500</v>
      </c>
      <c r="AE434">
        <v>66400</v>
      </c>
      <c r="AF434">
        <v>160200</v>
      </c>
      <c r="AG434" t="s">
        <v>479</v>
      </c>
      <c r="AH434" t="s">
        <v>479</v>
      </c>
      <c r="AI434" t="s">
        <v>479</v>
      </c>
      <c r="AJ434" t="s">
        <v>479</v>
      </c>
      <c r="AK434" t="s">
        <v>479</v>
      </c>
      <c r="AL434" t="s">
        <v>481</v>
      </c>
      <c r="AM434" t="s">
        <v>481</v>
      </c>
    </row>
    <row r="435" spans="1:39" x14ac:dyDescent="0.25">
      <c r="A435" t="s">
        <v>472</v>
      </c>
      <c r="B435" t="s">
        <v>473</v>
      </c>
      <c r="C435">
        <v>5</v>
      </c>
      <c r="D435" t="s">
        <v>405</v>
      </c>
      <c r="E435" t="s">
        <v>405</v>
      </c>
      <c r="F435">
        <v>10007759</v>
      </c>
      <c r="G435" t="s">
        <v>121</v>
      </c>
      <c r="H435" t="s">
        <v>482</v>
      </c>
      <c r="I435" t="s">
        <v>476</v>
      </c>
      <c r="J435" t="s">
        <v>385</v>
      </c>
      <c r="K435" t="s">
        <v>521</v>
      </c>
      <c r="L435" t="s">
        <v>58</v>
      </c>
      <c r="M435" t="s">
        <v>405</v>
      </c>
      <c r="N435" t="s">
        <v>405</v>
      </c>
      <c r="O435" t="s">
        <v>488</v>
      </c>
      <c r="P435" t="s">
        <v>34</v>
      </c>
      <c r="Q435">
        <v>80</v>
      </c>
      <c r="R435">
        <v>80</v>
      </c>
      <c r="S435">
        <v>80</v>
      </c>
      <c r="T435">
        <v>7.6</v>
      </c>
      <c r="U435">
        <v>7.6</v>
      </c>
      <c r="V435">
        <v>79.7</v>
      </c>
      <c r="W435">
        <v>84.8</v>
      </c>
      <c r="X435">
        <v>84.8</v>
      </c>
      <c r="Y435">
        <v>5.0999999999999996</v>
      </c>
      <c r="Z435" t="s">
        <v>487</v>
      </c>
      <c r="AA435">
        <v>65</v>
      </c>
      <c r="AB435">
        <v>11000</v>
      </c>
      <c r="AC435">
        <v>24100</v>
      </c>
      <c r="AD435">
        <v>29900</v>
      </c>
      <c r="AE435">
        <v>39400</v>
      </c>
      <c r="AF435">
        <v>69400</v>
      </c>
      <c r="AG435" t="s">
        <v>479</v>
      </c>
      <c r="AH435" t="s">
        <v>479</v>
      </c>
      <c r="AI435" t="s">
        <v>479</v>
      </c>
      <c r="AJ435" t="s">
        <v>479</v>
      </c>
      <c r="AK435" t="s">
        <v>479</v>
      </c>
      <c r="AL435" t="s">
        <v>481</v>
      </c>
      <c r="AM435" t="s">
        <v>481</v>
      </c>
    </row>
    <row r="436" spans="1:39" x14ac:dyDescent="0.25">
      <c r="A436" t="s">
        <v>472</v>
      </c>
      <c r="B436" t="s">
        <v>473</v>
      </c>
      <c r="C436">
        <v>5</v>
      </c>
      <c r="D436" t="s">
        <v>405</v>
      </c>
      <c r="E436" t="s">
        <v>405</v>
      </c>
      <c r="F436">
        <v>10007760</v>
      </c>
      <c r="G436" t="s">
        <v>592</v>
      </c>
      <c r="H436" t="s">
        <v>482</v>
      </c>
      <c r="I436" t="s">
        <v>476</v>
      </c>
      <c r="J436" t="s">
        <v>385</v>
      </c>
      <c r="K436" t="s">
        <v>495</v>
      </c>
      <c r="L436" t="s">
        <v>41</v>
      </c>
      <c r="M436" t="s">
        <v>405</v>
      </c>
      <c r="N436" t="s">
        <v>405</v>
      </c>
      <c r="O436" t="s">
        <v>485</v>
      </c>
      <c r="P436" t="s">
        <v>47</v>
      </c>
      <c r="Q436">
        <v>60</v>
      </c>
      <c r="R436">
        <v>55</v>
      </c>
      <c r="S436">
        <v>55</v>
      </c>
      <c r="T436">
        <v>9.1</v>
      </c>
      <c r="U436">
        <v>5.5</v>
      </c>
      <c r="V436">
        <v>60</v>
      </c>
      <c r="W436">
        <v>83.6</v>
      </c>
      <c r="X436">
        <v>85.5</v>
      </c>
      <c r="Y436">
        <v>25.5</v>
      </c>
      <c r="Z436">
        <v>1.8</v>
      </c>
      <c r="AA436">
        <v>30</v>
      </c>
      <c r="AB436">
        <v>4400</v>
      </c>
      <c r="AC436">
        <v>31300</v>
      </c>
      <c r="AD436">
        <v>39400</v>
      </c>
      <c r="AE436">
        <v>47400</v>
      </c>
      <c r="AF436">
        <v>67500</v>
      </c>
      <c r="AG436" t="s">
        <v>479</v>
      </c>
      <c r="AH436" t="s">
        <v>479</v>
      </c>
      <c r="AI436" t="s">
        <v>479</v>
      </c>
      <c r="AJ436" t="s">
        <v>479</v>
      </c>
      <c r="AK436" t="s">
        <v>479</v>
      </c>
      <c r="AL436" t="s">
        <v>481</v>
      </c>
      <c r="AM436" t="s">
        <v>481</v>
      </c>
    </row>
    <row r="437" spans="1:39" x14ac:dyDescent="0.25">
      <c r="A437" t="s">
        <v>472</v>
      </c>
      <c r="B437" t="s">
        <v>473</v>
      </c>
      <c r="C437">
        <v>5</v>
      </c>
      <c r="D437" t="s">
        <v>405</v>
      </c>
      <c r="E437" t="s">
        <v>405</v>
      </c>
      <c r="F437">
        <v>10007760</v>
      </c>
      <c r="G437" t="s">
        <v>592</v>
      </c>
      <c r="H437" t="s">
        <v>482</v>
      </c>
      <c r="I437" t="s">
        <v>476</v>
      </c>
      <c r="J437" t="s">
        <v>385</v>
      </c>
      <c r="K437" t="s">
        <v>495</v>
      </c>
      <c r="L437" t="s">
        <v>41</v>
      </c>
      <c r="M437" t="s">
        <v>405</v>
      </c>
      <c r="N437" t="s">
        <v>405</v>
      </c>
      <c r="O437" t="s">
        <v>486</v>
      </c>
      <c r="P437" t="s">
        <v>44</v>
      </c>
      <c r="Q437">
        <v>75</v>
      </c>
      <c r="R437">
        <v>75</v>
      </c>
      <c r="S437">
        <v>70</v>
      </c>
      <c r="T437">
        <v>8.3000000000000007</v>
      </c>
      <c r="U437">
        <v>8.3000000000000007</v>
      </c>
      <c r="V437">
        <v>68.3</v>
      </c>
      <c r="W437">
        <v>77.2</v>
      </c>
      <c r="X437">
        <v>83.4</v>
      </c>
      <c r="Y437">
        <v>15.2</v>
      </c>
      <c r="Z437">
        <v>6.2</v>
      </c>
      <c r="AA437">
        <v>50</v>
      </c>
      <c r="AB437">
        <v>5100</v>
      </c>
      <c r="AC437">
        <v>19700</v>
      </c>
      <c r="AD437">
        <v>29200</v>
      </c>
      <c r="AE437">
        <v>35400</v>
      </c>
      <c r="AF437">
        <v>98200</v>
      </c>
      <c r="AG437" t="s">
        <v>479</v>
      </c>
      <c r="AH437" t="s">
        <v>479</v>
      </c>
      <c r="AI437" t="s">
        <v>479</v>
      </c>
      <c r="AJ437" t="s">
        <v>479</v>
      </c>
      <c r="AK437" t="s">
        <v>479</v>
      </c>
      <c r="AL437" t="s">
        <v>481</v>
      </c>
      <c r="AM437" t="s">
        <v>481</v>
      </c>
    </row>
    <row r="438" spans="1:39" x14ac:dyDescent="0.25">
      <c r="A438" t="s">
        <v>472</v>
      </c>
      <c r="B438" t="s">
        <v>473</v>
      </c>
      <c r="C438">
        <v>5</v>
      </c>
      <c r="D438" t="s">
        <v>405</v>
      </c>
      <c r="E438" t="s">
        <v>405</v>
      </c>
      <c r="F438">
        <v>10007760</v>
      </c>
      <c r="G438" t="s">
        <v>592</v>
      </c>
      <c r="H438" t="s">
        <v>482</v>
      </c>
      <c r="I438" t="s">
        <v>476</v>
      </c>
      <c r="J438" t="s">
        <v>385</v>
      </c>
      <c r="K438" t="s">
        <v>495</v>
      </c>
      <c r="L438" t="s">
        <v>41</v>
      </c>
      <c r="M438" t="s">
        <v>405</v>
      </c>
      <c r="N438" t="s">
        <v>405</v>
      </c>
      <c r="O438" t="s">
        <v>478</v>
      </c>
      <c r="P438" t="s">
        <v>3</v>
      </c>
      <c r="Q438">
        <v>25</v>
      </c>
      <c r="R438">
        <v>25</v>
      </c>
      <c r="S438">
        <v>25</v>
      </c>
      <c r="T438">
        <v>12.5</v>
      </c>
      <c r="U438">
        <v>12.5</v>
      </c>
      <c r="V438">
        <v>70.8</v>
      </c>
      <c r="W438">
        <v>70.8</v>
      </c>
      <c r="X438">
        <v>75</v>
      </c>
      <c r="Y438">
        <v>4.2</v>
      </c>
      <c r="Z438">
        <v>4.2</v>
      </c>
      <c r="AA438">
        <v>15</v>
      </c>
      <c r="AB438">
        <v>9900</v>
      </c>
      <c r="AC438">
        <v>29600</v>
      </c>
      <c r="AD438">
        <v>40500</v>
      </c>
      <c r="AE438">
        <v>58800</v>
      </c>
      <c r="AF438">
        <v>79200</v>
      </c>
      <c r="AG438" t="s">
        <v>479</v>
      </c>
      <c r="AH438" t="s">
        <v>479</v>
      </c>
      <c r="AI438" t="s">
        <v>479</v>
      </c>
      <c r="AJ438" t="s">
        <v>479</v>
      </c>
      <c r="AK438" t="s">
        <v>479</v>
      </c>
      <c r="AL438" t="s">
        <v>481</v>
      </c>
      <c r="AM438" t="s">
        <v>481</v>
      </c>
    </row>
    <row r="439" spans="1:39" x14ac:dyDescent="0.25">
      <c r="A439" t="s">
        <v>472</v>
      </c>
      <c r="B439" t="s">
        <v>473</v>
      </c>
      <c r="C439">
        <v>5</v>
      </c>
      <c r="D439" t="s">
        <v>405</v>
      </c>
      <c r="E439" t="s">
        <v>405</v>
      </c>
      <c r="F439">
        <v>10007760</v>
      </c>
      <c r="G439" t="s">
        <v>592</v>
      </c>
      <c r="H439" t="s">
        <v>482</v>
      </c>
      <c r="I439" t="s">
        <v>476</v>
      </c>
      <c r="J439" t="s">
        <v>385</v>
      </c>
      <c r="K439" t="s">
        <v>495</v>
      </c>
      <c r="L439" t="s">
        <v>41</v>
      </c>
      <c r="M439" t="s">
        <v>405</v>
      </c>
      <c r="N439" t="s">
        <v>405</v>
      </c>
      <c r="O439" t="s">
        <v>488</v>
      </c>
      <c r="P439" t="s">
        <v>34</v>
      </c>
      <c r="Q439">
        <v>100</v>
      </c>
      <c r="R439">
        <v>95</v>
      </c>
      <c r="S439">
        <v>90</v>
      </c>
      <c r="T439">
        <v>10.9</v>
      </c>
      <c r="U439">
        <v>13</v>
      </c>
      <c r="V439">
        <v>59.8</v>
      </c>
      <c r="W439">
        <v>71.7</v>
      </c>
      <c r="X439">
        <v>76.099999999999994</v>
      </c>
      <c r="Y439">
        <v>16.3</v>
      </c>
      <c r="Z439">
        <v>4.3</v>
      </c>
      <c r="AA439">
        <v>50</v>
      </c>
      <c r="AB439">
        <v>6100</v>
      </c>
      <c r="AC439">
        <v>23000</v>
      </c>
      <c r="AD439">
        <v>33900</v>
      </c>
      <c r="AE439">
        <v>52600</v>
      </c>
      <c r="AF439">
        <v>121200</v>
      </c>
      <c r="AG439" t="s">
        <v>479</v>
      </c>
      <c r="AH439" t="s">
        <v>479</v>
      </c>
      <c r="AI439" t="s">
        <v>479</v>
      </c>
      <c r="AJ439" t="s">
        <v>479</v>
      </c>
      <c r="AK439" t="s">
        <v>479</v>
      </c>
      <c r="AL439" t="s">
        <v>481</v>
      </c>
      <c r="AM439" t="s">
        <v>481</v>
      </c>
    </row>
    <row r="440" spans="1:39" x14ac:dyDescent="0.25">
      <c r="A440" t="s">
        <v>472</v>
      </c>
      <c r="B440" t="s">
        <v>473</v>
      </c>
      <c r="C440">
        <v>5</v>
      </c>
      <c r="D440" t="s">
        <v>405</v>
      </c>
      <c r="E440" t="s">
        <v>405</v>
      </c>
      <c r="F440">
        <v>10007762</v>
      </c>
      <c r="G440" t="s">
        <v>101</v>
      </c>
      <c r="H440" t="s">
        <v>482</v>
      </c>
      <c r="I440" t="s">
        <v>529</v>
      </c>
      <c r="J440" t="s">
        <v>53</v>
      </c>
      <c r="K440" t="s">
        <v>530</v>
      </c>
      <c r="L440" t="s">
        <v>405</v>
      </c>
      <c r="M440" t="s">
        <v>405</v>
      </c>
      <c r="N440" t="s">
        <v>405</v>
      </c>
      <c r="O440" t="s">
        <v>485</v>
      </c>
      <c r="P440" t="s">
        <v>47</v>
      </c>
      <c r="Q440">
        <v>80</v>
      </c>
      <c r="R440">
        <v>80</v>
      </c>
      <c r="S440">
        <v>80</v>
      </c>
      <c r="T440">
        <v>2.6</v>
      </c>
      <c r="U440">
        <v>7.7</v>
      </c>
      <c r="V440">
        <v>78.2</v>
      </c>
      <c r="W440">
        <v>88.5</v>
      </c>
      <c r="X440">
        <v>89.7</v>
      </c>
      <c r="Y440">
        <v>11.5</v>
      </c>
      <c r="Z440">
        <v>1.3</v>
      </c>
      <c r="AA440">
        <v>60</v>
      </c>
      <c r="AB440">
        <v>400</v>
      </c>
      <c r="AC440">
        <v>24700</v>
      </c>
      <c r="AD440">
        <v>30500</v>
      </c>
      <c r="AE440">
        <v>37200</v>
      </c>
      <c r="AF440">
        <v>71500</v>
      </c>
      <c r="AG440" t="s">
        <v>479</v>
      </c>
      <c r="AH440" t="s">
        <v>479</v>
      </c>
      <c r="AI440" t="s">
        <v>479</v>
      </c>
      <c r="AJ440" t="s">
        <v>479</v>
      </c>
      <c r="AK440" t="s">
        <v>479</v>
      </c>
      <c r="AL440" t="s">
        <v>481</v>
      </c>
      <c r="AM440" t="s">
        <v>481</v>
      </c>
    </row>
    <row r="441" spans="1:39" x14ac:dyDescent="0.25">
      <c r="A441" t="s">
        <v>472</v>
      </c>
      <c r="B441" t="s">
        <v>473</v>
      </c>
      <c r="C441">
        <v>5</v>
      </c>
      <c r="D441" t="s">
        <v>405</v>
      </c>
      <c r="E441" t="s">
        <v>405</v>
      </c>
      <c r="F441">
        <v>10007762</v>
      </c>
      <c r="G441" t="s">
        <v>101</v>
      </c>
      <c r="H441" t="s">
        <v>482</v>
      </c>
      <c r="I441" t="s">
        <v>529</v>
      </c>
      <c r="J441" t="s">
        <v>53</v>
      </c>
      <c r="K441" t="s">
        <v>530</v>
      </c>
      <c r="L441" t="s">
        <v>405</v>
      </c>
      <c r="M441" t="s">
        <v>405</v>
      </c>
      <c r="N441" t="s">
        <v>405</v>
      </c>
      <c r="O441" t="s">
        <v>486</v>
      </c>
      <c r="P441" t="s">
        <v>44</v>
      </c>
      <c r="Q441">
        <v>110</v>
      </c>
      <c r="R441">
        <v>110</v>
      </c>
      <c r="S441">
        <v>110</v>
      </c>
      <c r="T441">
        <v>4.9000000000000004</v>
      </c>
      <c r="U441">
        <v>7.2</v>
      </c>
      <c r="V441">
        <v>70.900000000000006</v>
      </c>
      <c r="W441">
        <v>83</v>
      </c>
      <c r="X441">
        <v>87.9</v>
      </c>
      <c r="Y441">
        <v>17</v>
      </c>
      <c r="Z441">
        <v>4.9000000000000004</v>
      </c>
      <c r="AA441">
        <v>75</v>
      </c>
      <c r="AB441">
        <v>6200</v>
      </c>
      <c r="AC441">
        <v>23000</v>
      </c>
      <c r="AD441">
        <v>28800</v>
      </c>
      <c r="AE441">
        <v>35000</v>
      </c>
      <c r="AF441">
        <v>63500</v>
      </c>
      <c r="AG441" t="s">
        <v>479</v>
      </c>
      <c r="AH441" t="s">
        <v>479</v>
      </c>
      <c r="AI441" t="s">
        <v>479</v>
      </c>
      <c r="AJ441" t="s">
        <v>479</v>
      </c>
      <c r="AK441" t="s">
        <v>479</v>
      </c>
      <c r="AL441" t="s">
        <v>481</v>
      </c>
      <c r="AM441" t="s">
        <v>481</v>
      </c>
    </row>
    <row r="442" spans="1:39" x14ac:dyDescent="0.25">
      <c r="A442" t="s">
        <v>472</v>
      </c>
      <c r="B442" t="s">
        <v>473</v>
      </c>
      <c r="C442">
        <v>5</v>
      </c>
      <c r="D442" t="s">
        <v>405</v>
      </c>
      <c r="E442" t="s">
        <v>405</v>
      </c>
      <c r="F442">
        <v>10007762</v>
      </c>
      <c r="G442" t="s">
        <v>101</v>
      </c>
      <c r="H442" t="s">
        <v>482</v>
      </c>
      <c r="I442" t="s">
        <v>529</v>
      </c>
      <c r="J442" t="s">
        <v>53</v>
      </c>
      <c r="K442" t="s">
        <v>530</v>
      </c>
      <c r="L442" t="s">
        <v>405</v>
      </c>
      <c r="M442" t="s">
        <v>405</v>
      </c>
      <c r="N442" t="s">
        <v>405</v>
      </c>
      <c r="O442" t="s">
        <v>478</v>
      </c>
      <c r="P442" t="s">
        <v>3</v>
      </c>
      <c r="Q442">
        <v>215</v>
      </c>
      <c r="R442">
        <v>210</v>
      </c>
      <c r="S442">
        <v>210</v>
      </c>
      <c r="T442">
        <v>5</v>
      </c>
      <c r="U442">
        <v>6.7</v>
      </c>
      <c r="V442">
        <v>82.6</v>
      </c>
      <c r="W442">
        <v>87.1</v>
      </c>
      <c r="X442">
        <v>88.3</v>
      </c>
      <c r="Y442">
        <v>5.7</v>
      </c>
      <c r="Z442">
        <v>1.2</v>
      </c>
      <c r="AA442">
        <v>165</v>
      </c>
      <c r="AB442">
        <v>5500</v>
      </c>
      <c r="AC442">
        <v>26300</v>
      </c>
      <c r="AD442">
        <v>35800</v>
      </c>
      <c r="AE442">
        <v>48500</v>
      </c>
      <c r="AF442">
        <v>113500</v>
      </c>
      <c r="AG442" t="s">
        <v>479</v>
      </c>
      <c r="AH442" t="s">
        <v>479</v>
      </c>
      <c r="AI442" t="s">
        <v>479</v>
      </c>
      <c r="AJ442" t="s">
        <v>479</v>
      </c>
      <c r="AK442" t="s">
        <v>479</v>
      </c>
      <c r="AL442" t="s">
        <v>481</v>
      </c>
      <c r="AM442" t="s">
        <v>481</v>
      </c>
    </row>
    <row r="443" spans="1:39" x14ac:dyDescent="0.25">
      <c r="A443" t="s">
        <v>472</v>
      </c>
      <c r="B443" t="s">
        <v>473</v>
      </c>
      <c r="C443">
        <v>5</v>
      </c>
      <c r="D443" t="s">
        <v>405</v>
      </c>
      <c r="E443" t="s">
        <v>405</v>
      </c>
      <c r="F443">
        <v>10007762</v>
      </c>
      <c r="G443" t="s">
        <v>101</v>
      </c>
      <c r="H443" t="s">
        <v>482</v>
      </c>
      <c r="I443" t="s">
        <v>529</v>
      </c>
      <c r="J443" t="s">
        <v>53</v>
      </c>
      <c r="K443" t="s">
        <v>530</v>
      </c>
      <c r="L443" t="s">
        <v>405</v>
      </c>
      <c r="M443" t="s">
        <v>405</v>
      </c>
      <c r="N443" t="s">
        <v>405</v>
      </c>
      <c r="O443" t="s">
        <v>488</v>
      </c>
      <c r="P443" t="s">
        <v>34</v>
      </c>
      <c r="Q443">
        <v>30</v>
      </c>
      <c r="R443">
        <v>30</v>
      </c>
      <c r="S443">
        <v>30</v>
      </c>
      <c r="T443">
        <v>6.7</v>
      </c>
      <c r="U443">
        <v>6.7</v>
      </c>
      <c r="V443">
        <v>73.3</v>
      </c>
      <c r="W443">
        <v>86.7</v>
      </c>
      <c r="X443">
        <v>86.7</v>
      </c>
      <c r="Y443">
        <v>13.3</v>
      </c>
      <c r="Z443" t="s">
        <v>487</v>
      </c>
      <c r="AA443">
        <v>20</v>
      </c>
      <c r="AB443">
        <v>18200</v>
      </c>
      <c r="AC443">
        <v>29600</v>
      </c>
      <c r="AD443">
        <v>37800</v>
      </c>
      <c r="AE443">
        <v>42700</v>
      </c>
      <c r="AF443">
        <v>78800</v>
      </c>
      <c r="AG443" t="s">
        <v>479</v>
      </c>
      <c r="AH443" t="s">
        <v>479</v>
      </c>
      <c r="AI443" t="s">
        <v>479</v>
      </c>
      <c r="AJ443" t="s">
        <v>479</v>
      </c>
      <c r="AK443" t="s">
        <v>479</v>
      </c>
      <c r="AL443" t="s">
        <v>481</v>
      </c>
      <c r="AM443" t="s">
        <v>481</v>
      </c>
    </row>
    <row r="444" spans="1:39" x14ac:dyDescent="0.25">
      <c r="A444" t="s">
        <v>472</v>
      </c>
      <c r="B444" t="s">
        <v>473</v>
      </c>
      <c r="C444">
        <v>5</v>
      </c>
      <c r="D444" t="s">
        <v>405</v>
      </c>
      <c r="E444" t="s">
        <v>405</v>
      </c>
      <c r="F444">
        <v>10007762</v>
      </c>
      <c r="G444" t="s">
        <v>101</v>
      </c>
      <c r="H444" t="s">
        <v>482</v>
      </c>
      <c r="I444" t="s">
        <v>529</v>
      </c>
      <c r="J444" t="s">
        <v>53</v>
      </c>
      <c r="K444" t="s">
        <v>530</v>
      </c>
      <c r="L444" t="s">
        <v>405</v>
      </c>
      <c r="M444" t="s">
        <v>405</v>
      </c>
      <c r="N444" t="s">
        <v>405</v>
      </c>
      <c r="O444" t="s">
        <v>489</v>
      </c>
      <c r="P444" t="s">
        <v>50</v>
      </c>
      <c r="Q444">
        <v>50</v>
      </c>
      <c r="R444">
        <v>50</v>
      </c>
      <c r="S444">
        <v>50</v>
      </c>
      <c r="T444">
        <v>5.0999999999999996</v>
      </c>
      <c r="U444">
        <v>5.0999999999999996</v>
      </c>
      <c r="V444">
        <v>83.8</v>
      </c>
      <c r="W444">
        <v>88.9</v>
      </c>
      <c r="X444">
        <v>89.9</v>
      </c>
      <c r="Y444">
        <v>6.1</v>
      </c>
      <c r="Z444">
        <v>1</v>
      </c>
      <c r="AA444">
        <v>40</v>
      </c>
      <c r="AB444">
        <v>2700</v>
      </c>
      <c r="AC444">
        <v>23700</v>
      </c>
      <c r="AD444">
        <v>28500</v>
      </c>
      <c r="AE444">
        <v>32800</v>
      </c>
      <c r="AF444">
        <v>54400</v>
      </c>
      <c r="AG444" t="s">
        <v>479</v>
      </c>
      <c r="AH444" t="s">
        <v>479</v>
      </c>
      <c r="AI444" t="s">
        <v>479</v>
      </c>
      <c r="AJ444" t="s">
        <v>479</v>
      </c>
      <c r="AK444" t="s">
        <v>479</v>
      </c>
      <c r="AL444" t="s">
        <v>481</v>
      </c>
      <c r="AM444" t="s">
        <v>481</v>
      </c>
    </row>
    <row r="445" spans="1:39" x14ac:dyDescent="0.25">
      <c r="A445" t="s">
        <v>472</v>
      </c>
      <c r="B445" t="s">
        <v>473</v>
      </c>
      <c r="C445">
        <v>5</v>
      </c>
      <c r="D445" t="s">
        <v>405</v>
      </c>
      <c r="E445" t="s">
        <v>405</v>
      </c>
      <c r="F445">
        <v>10007764</v>
      </c>
      <c r="G445" t="s">
        <v>593</v>
      </c>
      <c r="H445" t="s">
        <v>482</v>
      </c>
      <c r="I445" t="s">
        <v>529</v>
      </c>
      <c r="J445" t="s">
        <v>53</v>
      </c>
      <c r="K445" t="s">
        <v>530</v>
      </c>
      <c r="L445" t="s">
        <v>405</v>
      </c>
      <c r="M445" t="s">
        <v>405</v>
      </c>
      <c r="N445" t="s">
        <v>405</v>
      </c>
      <c r="O445" t="s">
        <v>485</v>
      </c>
      <c r="P445" t="s">
        <v>47</v>
      </c>
      <c r="Q445">
        <v>120</v>
      </c>
      <c r="R445">
        <v>115</v>
      </c>
      <c r="S445">
        <v>115</v>
      </c>
      <c r="T445">
        <v>9.5</v>
      </c>
      <c r="U445">
        <v>4.3</v>
      </c>
      <c r="V445">
        <v>73.099999999999994</v>
      </c>
      <c r="W445">
        <v>81.8</v>
      </c>
      <c r="X445">
        <v>86.1</v>
      </c>
      <c r="Y445">
        <v>13</v>
      </c>
      <c r="Z445">
        <v>4.3</v>
      </c>
      <c r="AA445">
        <v>80</v>
      </c>
      <c r="AB445">
        <v>5400</v>
      </c>
      <c r="AC445">
        <v>26600</v>
      </c>
      <c r="AD445">
        <v>32500</v>
      </c>
      <c r="AE445">
        <v>37200</v>
      </c>
      <c r="AF445">
        <v>73500</v>
      </c>
      <c r="AG445" t="s">
        <v>479</v>
      </c>
      <c r="AH445" t="s">
        <v>479</v>
      </c>
      <c r="AI445" t="s">
        <v>479</v>
      </c>
      <c r="AJ445" t="s">
        <v>479</v>
      </c>
      <c r="AK445" t="s">
        <v>479</v>
      </c>
      <c r="AL445" t="s">
        <v>481</v>
      </c>
      <c r="AM445" t="s">
        <v>481</v>
      </c>
    </row>
    <row r="446" spans="1:39" x14ac:dyDescent="0.25">
      <c r="A446" t="s">
        <v>472</v>
      </c>
      <c r="B446" t="s">
        <v>473</v>
      </c>
      <c r="C446">
        <v>5</v>
      </c>
      <c r="D446" t="s">
        <v>405</v>
      </c>
      <c r="E446" t="s">
        <v>405</v>
      </c>
      <c r="F446">
        <v>10007764</v>
      </c>
      <c r="G446" t="s">
        <v>593</v>
      </c>
      <c r="H446" t="s">
        <v>482</v>
      </c>
      <c r="I446" t="s">
        <v>529</v>
      </c>
      <c r="J446" t="s">
        <v>53</v>
      </c>
      <c r="K446" t="s">
        <v>530</v>
      </c>
      <c r="L446" t="s">
        <v>405</v>
      </c>
      <c r="M446" t="s">
        <v>405</v>
      </c>
      <c r="N446" t="s">
        <v>405</v>
      </c>
      <c r="O446" t="s">
        <v>486</v>
      </c>
      <c r="P446" t="s">
        <v>44</v>
      </c>
      <c r="Q446">
        <v>120</v>
      </c>
      <c r="R446">
        <v>115</v>
      </c>
      <c r="S446">
        <v>115</v>
      </c>
      <c r="T446">
        <v>3.5</v>
      </c>
      <c r="U446">
        <v>5.2</v>
      </c>
      <c r="V446">
        <v>71.3</v>
      </c>
      <c r="W446">
        <v>89.6</v>
      </c>
      <c r="X446">
        <v>91.3</v>
      </c>
      <c r="Y446">
        <v>20</v>
      </c>
      <c r="Z446">
        <v>1.7</v>
      </c>
      <c r="AA446">
        <v>80</v>
      </c>
      <c r="AB446">
        <v>5500</v>
      </c>
      <c r="AC446">
        <v>23100</v>
      </c>
      <c r="AD446">
        <v>28800</v>
      </c>
      <c r="AE446">
        <v>35100</v>
      </c>
      <c r="AF446">
        <v>68300</v>
      </c>
      <c r="AG446" t="s">
        <v>479</v>
      </c>
      <c r="AH446" t="s">
        <v>479</v>
      </c>
      <c r="AI446" t="s">
        <v>479</v>
      </c>
      <c r="AJ446" t="s">
        <v>479</v>
      </c>
      <c r="AK446" t="s">
        <v>479</v>
      </c>
      <c r="AL446" t="s">
        <v>481</v>
      </c>
      <c r="AM446" t="s">
        <v>481</v>
      </c>
    </row>
    <row r="447" spans="1:39" x14ac:dyDescent="0.25">
      <c r="A447" t="s">
        <v>472</v>
      </c>
      <c r="B447" t="s">
        <v>473</v>
      </c>
      <c r="C447">
        <v>5</v>
      </c>
      <c r="D447" t="s">
        <v>405</v>
      </c>
      <c r="E447" t="s">
        <v>405</v>
      </c>
      <c r="F447">
        <v>10007764</v>
      </c>
      <c r="G447" t="s">
        <v>593</v>
      </c>
      <c r="H447" t="s">
        <v>482</v>
      </c>
      <c r="I447" t="s">
        <v>529</v>
      </c>
      <c r="J447" t="s">
        <v>53</v>
      </c>
      <c r="K447" t="s">
        <v>530</v>
      </c>
      <c r="L447" t="s">
        <v>405</v>
      </c>
      <c r="M447" t="s">
        <v>405</v>
      </c>
      <c r="N447" t="s">
        <v>405</v>
      </c>
      <c r="O447" t="s">
        <v>478</v>
      </c>
      <c r="P447" t="s">
        <v>3</v>
      </c>
      <c r="Q447">
        <v>65</v>
      </c>
      <c r="R447">
        <v>65</v>
      </c>
      <c r="S447">
        <v>65</v>
      </c>
      <c r="T447">
        <v>7.8</v>
      </c>
      <c r="U447">
        <v>3.1</v>
      </c>
      <c r="V447">
        <v>82.9</v>
      </c>
      <c r="W447">
        <v>87.6</v>
      </c>
      <c r="X447">
        <v>89.1</v>
      </c>
      <c r="Y447">
        <v>6.2</v>
      </c>
      <c r="Z447">
        <v>1.6</v>
      </c>
      <c r="AA447">
        <v>50</v>
      </c>
      <c r="AB447">
        <v>700</v>
      </c>
      <c r="AC447">
        <v>30700</v>
      </c>
      <c r="AD447">
        <v>44500</v>
      </c>
      <c r="AE447">
        <v>59500</v>
      </c>
      <c r="AF447">
        <v>86100</v>
      </c>
      <c r="AG447" t="s">
        <v>479</v>
      </c>
      <c r="AH447" t="s">
        <v>479</v>
      </c>
      <c r="AI447" t="s">
        <v>479</v>
      </c>
      <c r="AJ447" t="s">
        <v>479</v>
      </c>
      <c r="AK447" t="s">
        <v>479</v>
      </c>
      <c r="AL447" t="s">
        <v>481</v>
      </c>
      <c r="AM447" t="s">
        <v>481</v>
      </c>
    </row>
    <row r="448" spans="1:39" x14ac:dyDescent="0.25">
      <c r="A448" t="s">
        <v>472</v>
      </c>
      <c r="B448" t="s">
        <v>473</v>
      </c>
      <c r="C448">
        <v>5</v>
      </c>
      <c r="D448" t="s">
        <v>405</v>
      </c>
      <c r="E448" t="s">
        <v>405</v>
      </c>
      <c r="F448">
        <v>10007764</v>
      </c>
      <c r="G448" t="s">
        <v>593</v>
      </c>
      <c r="H448" t="s">
        <v>482</v>
      </c>
      <c r="I448" t="s">
        <v>529</v>
      </c>
      <c r="J448" t="s">
        <v>53</v>
      </c>
      <c r="K448" t="s">
        <v>530</v>
      </c>
      <c r="L448" t="s">
        <v>405</v>
      </c>
      <c r="M448" t="s">
        <v>405</v>
      </c>
      <c r="N448" t="s">
        <v>405</v>
      </c>
      <c r="O448" t="s">
        <v>488</v>
      </c>
      <c r="P448" t="s">
        <v>34</v>
      </c>
      <c r="Q448">
        <v>15</v>
      </c>
      <c r="R448">
        <v>15</v>
      </c>
      <c r="S448">
        <v>15</v>
      </c>
      <c r="T448">
        <v>13.6</v>
      </c>
      <c r="U448">
        <v>5.7</v>
      </c>
      <c r="V448">
        <v>72.7</v>
      </c>
      <c r="W448">
        <v>78.400000000000006</v>
      </c>
      <c r="X448">
        <v>80.7</v>
      </c>
      <c r="Y448">
        <v>7.9</v>
      </c>
      <c r="Z448">
        <v>2.2999999999999998</v>
      </c>
      <c r="AA448">
        <v>10</v>
      </c>
      <c r="AB448" t="s">
        <v>479</v>
      </c>
      <c r="AC448" t="s">
        <v>479</v>
      </c>
      <c r="AD448" t="s">
        <v>479</v>
      </c>
      <c r="AE448" t="s">
        <v>479</v>
      </c>
      <c r="AF448" t="s">
        <v>479</v>
      </c>
      <c r="AG448" t="s">
        <v>479</v>
      </c>
      <c r="AH448" t="s">
        <v>479</v>
      </c>
      <c r="AI448" t="s">
        <v>479</v>
      </c>
      <c r="AJ448" t="s">
        <v>479</v>
      </c>
      <c r="AK448" t="s">
        <v>479</v>
      </c>
      <c r="AL448" t="s">
        <v>481</v>
      </c>
      <c r="AM448" t="s">
        <v>481</v>
      </c>
    </row>
    <row r="449" spans="1:39" x14ac:dyDescent="0.25">
      <c r="A449" t="s">
        <v>472</v>
      </c>
      <c r="B449" t="s">
        <v>473</v>
      </c>
      <c r="C449">
        <v>5</v>
      </c>
      <c r="D449" t="s">
        <v>405</v>
      </c>
      <c r="E449" t="s">
        <v>405</v>
      </c>
      <c r="F449">
        <v>10007764</v>
      </c>
      <c r="G449" t="s">
        <v>593</v>
      </c>
      <c r="H449" t="s">
        <v>482</v>
      </c>
      <c r="I449" t="s">
        <v>529</v>
      </c>
      <c r="J449" t="s">
        <v>53</v>
      </c>
      <c r="K449" t="s">
        <v>530</v>
      </c>
      <c r="L449" t="s">
        <v>405</v>
      </c>
      <c r="M449" t="s">
        <v>405</v>
      </c>
      <c r="N449" t="s">
        <v>405</v>
      </c>
      <c r="O449" t="s">
        <v>489</v>
      </c>
      <c r="P449" t="s">
        <v>50</v>
      </c>
      <c r="Q449">
        <v>140</v>
      </c>
      <c r="R449">
        <v>135</v>
      </c>
      <c r="S449">
        <v>135</v>
      </c>
      <c r="T449">
        <v>6</v>
      </c>
      <c r="U449">
        <v>0.7</v>
      </c>
      <c r="V449">
        <v>85.8</v>
      </c>
      <c r="W449">
        <v>91.8</v>
      </c>
      <c r="X449">
        <v>93.3</v>
      </c>
      <c r="Y449">
        <v>7.5</v>
      </c>
      <c r="Z449">
        <v>1.5</v>
      </c>
      <c r="AA449">
        <v>115</v>
      </c>
      <c r="AB449">
        <v>300</v>
      </c>
      <c r="AC449">
        <v>20800</v>
      </c>
      <c r="AD449">
        <v>24800</v>
      </c>
      <c r="AE449">
        <v>30700</v>
      </c>
      <c r="AF449">
        <v>60000</v>
      </c>
      <c r="AG449" t="s">
        <v>479</v>
      </c>
      <c r="AH449" t="s">
        <v>479</v>
      </c>
      <c r="AI449" t="s">
        <v>479</v>
      </c>
      <c r="AJ449" t="s">
        <v>479</v>
      </c>
      <c r="AK449" t="s">
        <v>479</v>
      </c>
      <c r="AL449" t="s">
        <v>481</v>
      </c>
      <c r="AM449" t="s">
        <v>481</v>
      </c>
    </row>
    <row r="450" spans="1:39" x14ac:dyDescent="0.25">
      <c r="A450" t="s">
        <v>472</v>
      </c>
      <c r="B450" t="s">
        <v>473</v>
      </c>
      <c r="C450">
        <v>5</v>
      </c>
      <c r="D450" t="s">
        <v>405</v>
      </c>
      <c r="E450" t="s">
        <v>405</v>
      </c>
      <c r="F450">
        <v>10007767</v>
      </c>
      <c r="G450" t="s">
        <v>139</v>
      </c>
      <c r="H450" t="s">
        <v>482</v>
      </c>
      <c r="I450" t="s">
        <v>476</v>
      </c>
      <c r="J450" t="s">
        <v>385</v>
      </c>
      <c r="K450" t="s">
        <v>521</v>
      </c>
      <c r="L450" t="s">
        <v>58</v>
      </c>
      <c r="M450" t="s">
        <v>405</v>
      </c>
      <c r="N450" t="s">
        <v>405</v>
      </c>
      <c r="O450" t="s">
        <v>485</v>
      </c>
      <c r="P450" t="s">
        <v>47</v>
      </c>
      <c r="Q450">
        <v>95</v>
      </c>
      <c r="R450">
        <v>90</v>
      </c>
      <c r="S450">
        <v>90</v>
      </c>
      <c r="T450">
        <v>6.2</v>
      </c>
      <c r="U450">
        <v>2.9</v>
      </c>
      <c r="V450">
        <v>61.4</v>
      </c>
      <c r="W450">
        <v>84.7</v>
      </c>
      <c r="X450">
        <v>90.9</v>
      </c>
      <c r="Y450">
        <v>29.5</v>
      </c>
      <c r="Z450">
        <v>6.2</v>
      </c>
      <c r="AA450">
        <v>55</v>
      </c>
      <c r="AB450">
        <v>6200</v>
      </c>
      <c r="AC450">
        <v>26300</v>
      </c>
      <c r="AD450">
        <v>30700</v>
      </c>
      <c r="AE450">
        <v>37200</v>
      </c>
      <c r="AF450">
        <v>72300</v>
      </c>
      <c r="AG450" t="s">
        <v>479</v>
      </c>
      <c r="AH450" t="s">
        <v>479</v>
      </c>
      <c r="AI450" t="s">
        <v>479</v>
      </c>
      <c r="AJ450" t="s">
        <v>479</v>
      </c>
      <c r="AK450" t="s">
        <v>479</v>
      </c>
      <c r="AL450" t="s">
        <v>481</v>
      </c>
      <c r="AM450" t="s">
        <v>481</v>
      </c>
    </row>
    <row r="451" spans="1:39" x14ac:dyDescent="0.25">
      <c r="A451" t="s">
        <v>472</v>
      </c>
      <c r="B451" t="s">
        <v>473</v>
      </c>
      <c r="C451">
        <v>5</v>
      </c>
      <c r="D451" t="s">
        <v>405</v>
      </c>
      <c r="E451" t="s">
        <v>405</v>
      </c>
      <c r="F451">
        <v>10007767</v>
      </c>
      <c r="G451" t="s">
        <v>139</v>
      </c>
      <c r="H451" t="s">
        <v>482</v>
      </c>
      <c r="I451" t="s">
        <v>476</v>
      </c>
      <c r="J451" t="s">
        <v>385</v>
      </c>
      <c r="K451" t="s">
        <v>521</v>
      </c>
      <c r="L451" t="s">
        <v>58</v>
      </c>
      <c r="M451" t="s">
        <v>405</v>
      </c>
      <c r="N451" t="s">
        <v>405</v>
      </c>
      <c r="O451" t="s">
        <v>486</v>
      </c>
      <c r="P451" t="s">
        <v>44</v>
      </c>
      <c r="Q451">
        <v>135</v>
      </c>
      <c r="R451">
        <v>130</v>
      </c>
      <c r="S451">
        <v>130</v>
      </c>
      <c r="T451">
        <v>5.7</v>
      </c>
      <c r="U451">
        <v>3</v>
      </c>
      <c r="V451">
        <v>72.5</v>
      </c>
      <c r="W451">
        <v>88.8</v>
      </c>
      <c r="X451">
        <v>91.3</v>
      </c>
      <c r="Y451">
        <v>18.8</v>
      </c>
      <c r="Z451">
        <v>2.5</v>
      </c>
      <c r="AA451">
        <v>95</v>
      </c>
      <c r="AB451">
        <v>1800</v>
      </c>
      <c r="AC451">
        <v>21900</v>
      </c>
      <c r="AD451">
        <v>27000</v>
      </c>
      <c r="AE451">
        <v>32500</v>
      </c>
      <c r="AF451">
        <v>62400</v>
      </c>
      <c r="AG451" t="s">
        <v>479</v>
      </c>
      <c r="AH451" t="s">
        <v>479</v>
      </c>
      <c r="AI451" t="s">
        <v>479</v>
      </c>
      <c r="AJ451" t="s">
        <v>479</v>
      </c>
      <c r="AK451" t="s">
        <v>479</v>
      </c>
      <c r="AL451" t="s">
        <v>481</v>
      </c>
      <c r="AM451" t="s">
        <v>481</v>
      </c>
    </row>
    <row r="452" spans="1:39" x14ac:dyDescent="0.25">
      <c r="A452" t="s">
        <v>472</v>
      </c>
      <c r="B452" t="s">
        <v>473</v>
      </c>
      <c r="C452">
        <v>5</v>
      </c>
      <c r="D452" t="s">
        <v>405</v>
      </c>
      <c r="E452" t="s">
        <v>405</v>
      </c>
      <c r="F452">
        <v>10007767</v>
      </c>
      <c r="G452" t="s">
        <v>139</v>
      </c>
      <c r="H452" t="s">
        <v>482</v>
      </c>
      <c r="I452" t="s">
        <v>476</v>
      </c>
      <c r="J452" t="s">
        <v>385</v>
      </c>
      <c r="K452" t="s">
        <v>521</v>
      </c>
      <c r="L452" t="s">
        <v>58</v>
      </c>
      <c r="M452" t="s">
        <v>405</v>
      </c>
      <c r="N452" t="s">
        <v>405</v>
      </c>
      <c r="O452" t="s">
        <v>478</v>
      </c>
      <c r="P452" t="s">
        <v>3</v>
      </c>
      <c r="Q452">
        <v>45</v>
      </c>
      <c r="R452">
        <v>40</v>
      </c>
      <c r="S452">
        <v>40</v>
      </c>
      <c r="T452">
        <v>8.8000000000000007</v>
      </c>
      <c r="U452">
        <v>10.8</v>
      </c>
      <c r="V452">
        <v>79.099999999999994</v>
      </c>
      <c r="W452">
        <v>79.099999999999994</v>
      </c>
      <c r="X452">
        <v>80.3</v>
      </c>
      <c r="Y452">
        <v>1.2</v>
      </c>
      <c r="Z452">
        <v>1.2</v>
      </c>
      <c r="AA452">
        <v>35</v>
      </c>
      <c r="AB452">
        <v>7700</v>
      </c>
      <c r="AC452">
        <v>36500</v>
      </c>
      <c r="AD452">
        <v>45600</v>
      </c>
      <c r="AE452">
        <v>65000</v>
      </c>
      <c r="AF452">
        <v>117900</v>
      </c>
      <c r="AG452" t="s">
        <v>479</v>
      </c>
      <c r="AH452" t="s">
        <v>479</v>
      </c>
      <c r="AI452" t="s">
        <v>479</v>
      </c>
      <c r="AJ452" t="s">
        <v>479</v>
      </c>
      <c r="AK452" t="s">
        <v>479</v>
      </c>
      <c r="AL452" t="s">
        <v>481</v>
      </c>
      <c r="AM452" t="s">
        <v>481</v>
      </c>
    </row>
    <row r="453" spans="1:39" x14ac:dyDescent="0.25">
      <c r="A453" t="s">
        <v>472</v>
      </c>
      <c r="B453" t="s">
        <v>473</v>
      </c>
      <c r="C453">
        <v>5</v>
      </c>
      <c r="D453" t="s">
        <v>405</v>
      </c>
      <c r="E453" t="s">
        <v>405</v>
      </c>
      <c r="F453">
        <v>10007767</v>
      </c>
      <c r="G453" t="s">
        <v>139</v>
      </c>
      <c r="H453" t="s">
        <v>482</v>
      </c>
      <c r="I453" t="s">
        <v>476</v>
      </c>
      <c r="J453" t="s">
        <v>385</v>
      </c>
      <c r="K453" t="s">
        <v>521</v>
      </c>
      <c r="L453" t="s">
        <v>58</v>
      </c>
      <c r="M453" t="s">
        <v>405</v>
      </c>
      <c r="N453" t="s">
        <v>405</v>
      </c>
      <c r="O453" t="s">
        <v>488</v>
      </c>
      <c r="P453" t="s">
        <v>34</v>
      </c>
      <c r="Q453">
        <v>85</v>
      </c>
      <c r="R453">
        <v>85</v>
      </c>
      <c r="S453">
        <v>85</v>
      </c>
      <c r="T453">
        <v>2.4</v>
      </c>
      <c r="U453">
        <v>6</v>
      </c>
      <c r="V453">
        <v>75.3</v>
      </c>
      <c r="W453">
        <v>90.3</v>
      </c>
      <c r="X453">
        <v>91.5</v>
      </c>
      <c r="Y453">
        <v>16.3</v>
      </c>
      <c r="Z453">
        <v>1.2</v>
      </c>
      <c r="AA453">
        <v>60</v>
      </c>
      <c r="AB453">
        <v>12400</v>
      </c>
      <c r="AC453">
        <v>24500</v>
      </c>
      <c r="AD453">
        <v>31800</v>
      </c>
      <c r="AE453">
        <v>40500</v>
      </c>
      <c r="AF453">
        <v>92700</v>
      </c>
      <c r="AG453" t="s">
        <v>479</v>
      </c>
      <c r="AH453" t="s">
        <v>479</v>
      </c>
      <c r="AI453" t="s">
        <v>479</v>
      </c>
      <c r="AJ453" t="s">
        <v>479</v>
      </c>
      <c r="AK453" t="s">
        <v>479</v>
      </c>
      <c r="AL453" t="s">
        <v>481</v>
      </c>
      <c r="AM453" t="s">
        <v>481</v>
      </c>
    </row>
    <row r="454" spans="1:39" x14ac:dyDescent="0.25">
      <c r="A454" t="s">
        <v>472</v>
      </c>
      <c r="B454" t="s">
        <v>473</v>
      </c>
      <c r="C454">
        <v>5</v>
      </c>
      <c r="D454" t="s">
        <v>405</v>
      </c>
      <c r="E454" t="s">
        <v>405</v>
      </c>
      <c r="F454">
        <v>10007768</v>
      </c>
      <c r="G454" t="s">
        <v>70</v>
      </c>
      <c r="H454" t="s">
        <v>482</v>
      </c>
      <c r="I454" t="s">
        <v>476</v>
      </c>
      <c r="J454" t="s">
        <v>385</v>
      </c>
      <c r="K454" t="s">
        <v>477</v>
      </c>
      <c r="L454" t="s">
        <v>65</v>
      </c>
      <c r="M454" t="s">
        <v>405</v>
      </c>
      <c r="N454" t="s">
        <v>405</v>
      </c>
      <c r="O454" t="s">
        <v>485</v>
      </c>
      <c r="P454" t="s">
        <v>47</v>
      </c>
      <c r="Q454">
        <v>75</v>
      </c>
      <c r="R454">
        <v>75</v>
      </c>
      <c r="S454">
        <v>75</v>
      </c>
      <c r="T454">
        <v>5.4</v>
      </c>
      <c r="U454">
        <v>2.7</v>
      </c>
      <c r="V454">
        <v>64.900000000000006</v>
      </c>
      <c r="W454">
        <v>85.1</v>
      </c>
      <c r="X454">
        <v>91.9</v>
      </c>
      <c r="Y454">
        <v>27</v>
      </c>
      <c r="Z454">
        <v>6.8</v>
      </c>
      <c r="AA454">
        <v>50</v>
      </c>
      <c r="AB454">
        <v>16800</v>
      </c>
      <c r="AC454">
        <v>26600</v>
      </c>
      <c r="AD454">
        <v>30700</v>
      </c>
      <c r="AE454">
        <v>38900</v>
      </c>
      <c r="AF454">
        <v>81400</v>
      </c>
      <c r="AG454" t="s">
        <v>479</v>
      </c>
      <c r="AH454" t="s">
        <v>479</v>
      </c>
      <c r="AI454" t="s">
        <v>479</v>
      </c>
      <c r="AJ454" t="s">
        <v>479</v>
      </c>
      <c r="AK454" t="s">
        <v>479</v>
      </c>
      <c r="AL454" t="s">
        <v>481</v>
      </c>
      <c r="AM454" t="s">
        <v>481</v>
      </c>
    </row>
    <row r="455" spans="1:39" x14ac:dyDescent="0.25">
      <c r="A455" t="s">
        <v>472</v>
      </c>
      <c r="B455" t="s">
        <v>582</v>
      </c>
      <c r="C455">
        <v>3</v>
      </c>
      <c r="D455" t="s">
        <v>405</v>
      </c>
      <c r="E455" t="s">
        <v>405</v>
      </c>
      <c r="F455">
        <v>10007163</v>
      </c>
      <c r="G455" t="s">
        <v>57</v>
      </c>
      <c r="H455" t="s">
        <v>482</v>
      </c>
      <c r="I455" t="s">
        <v>476</v>
      </c>
      <c r="J455" t="s">
        <v>385</v>
      </c>
      <c r="K455" t="s">
        <v>521</v>
      </c>
      <c r="L455" t="s">
        <v>58</v>
      </c>
      <c r="M455" t="s">
        <v>405</v>
      </c>
      <c r="N455" t="s">
        <v>405</v>
      </c>
      <c r="O455" t="s">
        <v>478</v>
      </c>
      <c r="P455" t="s">
        <v>3</v>
      </c>
      <c r="Q455">
        <v>110</v>
      </c>
      <c r="R455">
        <v>105</v>
      </c>
      <c r="S455">
        <v>105</v>
      </c>
      <c r="T455">
        <v>14.2</v>
      </c>
      <c r="U455">
        <v>0.5</v>
      </c>
      <c r="V455">
        <v>72.3</v>
      </c>
      <c r="W455">
        <v>82.1</v>
      </c>
      <c r="X455">
        <v>85.4</v>
      </c>
      <c r="Y455">
        <v>13.1</v>
      </c>
      <c r="Z455">
        <v>3.3</v>
      </c>
      <c r="AA455">
        <v>75</v>
      </c>
      <c r="AB455">
        <v>9900</v>
      </c>
      <c r="AC455">
        <v>38700</v>
      </c>
      <c r="AD455">
        <v>50000</v>
      </c>
      <c r="AE455">
        <v>77400</v>
      </c>
      <c r="AF455">
        <v>137200</v>
      </c>
      <c r="AG455" t="s">
        <v>479</v>
      </c>
      <c r="AH455" t="s">
        <v>479</v>
      </c>
      <c r="AI455" t="s">
        <v>479</v>
      </c>
      <c r="AJ455" t="s">
        <v>479</v>
      </c>
      <c r="AK455" t="s">
        <v>479</v>
      </c>
      <c r="AL455" t="s">
        <v>481</v>
      </c>
      <c r="AM455" t="s">
        <v>481</v>
      </c>
    </row>
    <row r="456" spans="1:39" x14ac:dyDescent="0.25">
      <c r="A456" t="s">
        <v>472</v>
      </c>
      <c r="B456" t="s">
        <v>582</v>
      </c>
      <c r="C456">
        <v>3</v>
      </c>
      <c r="D456" t="s">
        <v>405</v>
      </c>
      <c r="E456" t="s">
        <v>405</v>
      </c>
      <c r="F456">
        <v>10007768</v>
      </c>
      <c r="G456" t="s">
        <v>70</v>
      </c>
      <c r="H456" t="s">
        <v>482</v>
      </c>
      <c r="I456" t="s">
        <v>476</v>
      </c>
      <c r="J456" t="s">
        <v>385</v>
      </c>
      <c r="K456" t="s">
        <v>477</v>
      </c>
      <c r="L456" t="s">
        <v>65</v>
      </c>
      <c r="M456" t="s">
        <v>405</v>
      </c>
      <c r="N456" t="s">
        <v>405</v>
      </c>
      <c r="O456" t="s">
        <v>478</v>
      </c>
      <c r="P456" t="s">
        <v>3</v>
      </c>
      <c r="Q456">
        <v>75</v>
      </c>
      <c r="R456">
        <v>75</v>
      </c>
      <c r="S456">
        <v>75</v>
      </c>
      <c r="T456">
        <v>8.1</v>
      </c>
      <c r="U456">
        <v>2.7</v>
      </c>
      <c r="V456">
        <v>79.400000000000006</v>
      </c>
      <c r="W456">
        <v>86.7</v>
      </c>
      <c r="X456">
        <v>89.2</v>
      </c>
      <c r="Y456">
        <v>9.8000000000000007</v>
      </c>
      <c r="Z456">
        <v>2.5</v>
      </c>
      <c r="AA456">
        <v>55</v>
      </c>
      <c r="AB456">
        <v>1100</v>
      </c>
      <c r="AC456">
        <v>33200</v>
      </c>
      <c r="AD456">
        <v>38000</v>
      </c>
      <c r="AE456">
        <v>46400</v>
      </c>
      <c r="AF456">
        <v>91600</v>
      </c>
      <c r="AG456" t="s">
        <v>479</v>
      </c>
      <c r="AH456" t="s">
        <v>479</v>
      </c>
      <c r="AI456" t="s">
        <v>479</v>
      </c>
      <c r="AJ456" t="s">
        <v>479</v>
      </c>
      <c r="AK456" t="s">
        <v>479</v>
      </c>
      <c r="AL456" t="s">
        <v>481</v>
      </c>
      <c r="AM456" t="s">
        <v>481</v>
      </c>
    </row>
    <row r="457" spans="1:39" x14ac:dyDescent="0.25">
      <c r="A457" t="s">
        <v>472</v>
      </c>
      <c r="B457" t="s">
        <v>582</v>
      </c>
      <c r="C457">
        <v>3</v>
      </c>
      <c r="D457" t="s">
        <v>405</v>
      </c>
      <c r="E457" t="s">
        <v>405</v>
      </c>
      <c r="F457">
        <v>10007774</v>
      </c>
      <c r="G457" t="s">
        <v>42</v>
      </c>
      <c r="H457" t="s">
        <v>482</v>
      </c>
      <c r="I457" t="s">
        <v>476</v>
      </c>
      <c r="J457" t="s">
        <v>385</v>
      </c>
      <c r="K457" t="s">
        <v>499</v>
      </c>
      <c r="L457" t="s">
        <v>43</v>
      </c>
      <c r="M457" t="s">
        <v>405</v>
      </c>
      <c r="N457" t="s">
        <v>405</v>
      </c>
      <c r="O457" t="s">
        <v>478</v>
      </c>
      <c r="P457" t="s">
        <v>3</v>
      </c>
      <c r="Q457">
        <v>25</v>
      </c>
      <c r="R457">
        <v>20</v>
      </c>
      <c r="S457">
        <v>20</v>
      </c>
      <c r="T457">
        <v>21.1</v>
      </c>
      <c r="U457">
        <v>7.2</v>
      </c>
      <c r="V457">
        <v>57.4</v>
      </c>
      <c r="W457">
        <v>69.3</v>
      </c>
      <c r="X457">
        <v>71.7</v>
      </c>
      <c r="Y457">
        <v>14.3</v>
      </c>
      <c r="Z457">
        <v>2.4</v>
      </c>
      <c r="AA457">
        <v>10</v>
      </c>
      <c r="AB457">
        <v>24800</v>
      </c>
      <c r="AC457">
        <v>42300</v>
      </c>
      <c r="AD457">
        <v>61300</v>
      </c>
      <c r="AE457">
        <v>135000</v>
      </c>
      <c r="AF457">
        <v>188000</v>
      </c>
      <c r="AG457" t="s">
        <v>479</v>
      </c>
      <c r="AH457" t="s">
        <v>479</v>
      </c>
      <c r="AI457" t="s">
        <v>479</v>
      </c>
      <c r="AJ457" t="s">
        <v>479</v>
      </c>
      <c r="AK457" t="s">
        <v>479</v>
      </c>
      <c r="AL457" t="s">
        <v>481</v>
      </c>
      <c r="AM457" t="s">
        <v>481</v>
      </c>
    </row>
    <row r="458" spans="1:39" x14ac:dyDescent="0.25">
      <c r="A458" t="s">
        <v>472</v>
      </c>
      <c r="B458" t="s">
        <v>473</v>
      </c>
      <c r="C458">
        <v>5</v>
      </c>
      <c r="D458" t="s">
        <v>405</v>
      </c>
      <c r="E458" t="s">
        <v>405</v>
      </c>
      <c r="F458">
        <v>10007768</v>
      </c>
      <c r="G458" t="s">
        <v>70</v>
      </c>
      <c r="H458" t="s">
        <v>482</v>
      </c>
      <c r="I458" t="s">
        <v>476</v>
      </c>
      <c r="J458" t="s">
        <v>385</v>
      </c>
      <c r="K458" t="s">
        <v>477</v>
      </c>
      <c r="L458" t="s">
        <v>65</v>
      </c>
      <c r="M458" t="s">
        <v>405</v>
      </c>
      <c r="N458" t="s">
        <v>405</v>
      </c>
      <c r="O458" t="s">
        <v>489</v>
      </c>
      <c r="P458" t="s">
        <v>50</v>
      </c>
      <c r="Q458">
        <v>50</v>
      </c>
      <c r="R458">
        <v>50</v>
      </c>
      <c r="S458">
        <v>50</v>
      </c>
      <c r="T458">
        <v>3.9</v>
      </c>
      <c r="U458">
        <v>11.6</v>
      </c>
      <c r="V458">
        <v>70.099999999999994</v>
      </c>
      <c r="W458">
        <v>79.599999999999994</v>
      </c>
      <c r="X458">
        <v>84.5</v>
      </c>
      <c r="Y458">
        <v>14.4</v>
      </c>
      <c r="Z458">
        <v>4.9000000000000004</v>
      </c>
      <c r="AA458">
        <v>30</v>
      </c>
      <c r="AB458">
        <v>1100</v>
      </c>
      <c r="AC458">
        <v>19700</v>
      </c>
      <c r="AD458">
        <v>25200</v>
      </c>
      <c r="AE458">
        <v>37600</v>
      </c>
      <c r="AF458">
        <v>107300</v>
      </c>
      <c r="AG458" t="s">
        <v>479</v>
      </c>
      <c r="AH458" t="s">
        <v>479</v>
      </c>
      <c r="AI458" t="s">
        <v>479</v>
      </c>
      <c r="AJ458" t="s">
        <v>479</v>
      </c>
      <c r="AK458" t="s">
        <v>479</v>
      </c>
      <c r="AL458" t="s">
        <v>481</v>
      </c>
      <c r="AM458" t="s">
        <v>481</v>
      </c>
    </row>
    <row r="459" spans="1:39" x14ac:dyDescent="0.25">
      <c r="A459" t="s">
        <v>472</v>
      </c>
      <c r="B459" t="s">
        <v>582</v>
      </c>
      <c r="C459">
        <v>3</v>
      </c>
      <c r="D459" t="s">
        <v>405</v>
      </c>
      <c r="E459" t="s">
        <v>405</v>
      </c>
      <c r="F459">
        <v>10007783</v>
      </c>
      <c r="G459" t="s">
        <v>66</v>
      </c>
      <c r="H459" t="s">
        <v>482</v>
      </c>
      <c r="I459" t="s">
        <v>529</v>
      </c>
      <c r="J459" t="s">
        <v>53</v>
      </c>
      <c r="K459" t="s">
        <v>530</v>
      </c>
      <c r="L459" t="s">
        <v>405</v>
      </c>
      <c r="M459" t="s">
        <v>405</v>
      </c>
      <c r="N459" t="s">
        <v>405</v>
      </c>
      <c r="O459" t="s">
        <v>478</v>
      </c>
      <c r="P459" t="s">
        <v>3</v>
      </c>
      <c r="Q459">
        <v>10</v>
      </c>
      <c r="R459">
        <v>10</v>
      </c>
      <c r="S459">
        <v>10</v>
      </c>
      <c r="T459">
        <v>8.6999999999999993</v>
      </c>
      <c r="U459">
        <v>13</v>
      </c>
      <c r="V459">
        <v>65.2</v>
      </c>
      <c r="W459">
        <v>73.900000000000006</v>
      </c>
      <c r="X459">
        <v>78.3</v>
      </c>
      <c r="Y459">
        <v>13</v>
      </c>
      <c r="Z459">
        <v>4.3</v>
      </c>
      <c r="AA459">
        <v>10</v>
      </c>
      <c r="AB459" t="s">
        <v>479</v>
      </c>
      <c r="AC459" t="s">
        <v>479</v>
      </c>
      <c r="AD459" t="s">
        <v>479</v>
      </c>
      <c r="AE459" t="s">
        <v>479</v>
      </c>
      <c r="AF459" t="s">
        <v>479</v>
      </c>
      <c r="AG459" t="s">
        <v>479</v>
      </c>
      <c r="AH459" t="s">
        <v>479</v>
      </c>
      <c r="AI459" t="s">
        <v>479</v>
      </c>
      <c r="AJ459" t="s">
        <v>479</v>
      </c>
      <c r="AK459" t="s">
        <v>479</v>
      </c>
      <c r="AL459" t="s">
        <v>481</v>
      </c>
      <c r="AM459" t="s">
        <v>481</v>
      </c>
    </row>
    <row r="460" spans="1:39" x14ac:dyDescent="0.25">
      <c r="A460" t="s">
        <v>472</v>
      </c>
      <c r="B460" t="s">
        <v>473</v>
      </c>
      <c r="C460">
        <v>5</v>
      </c>
      <c r="D460" t="s">
        <v>405</v>
      </c>
      <c r="E460" t="s">
        <v>405</v>
      </c>
      <c r="F460">
        <v>10007772</v>
      </c>
      <c r="G460" t="s">
        <v>594</v>
      </c>
      <c r="H460" t="s">
        <v>482</v>
      </c>
      <c r="I460" t="s">
        <v>529</v>
      </c>
      <c r="J460" t="s">
        <v>53</v>
      </c>
      <c r="K460" t="s">
        <v>530</v>
      </c>
      <c r="L460" t="s">
        <v>405</v>
      </c>
      <c r="M460" t="s">
        <v>405</v>
      </c>
      <c r="N460" t="s">
        <v>405</v>
      </c>
      <c r="O460" t="s">
        <v>485</v>
      </c>
      <c r="P460" t="s">
        <v>47</v>
      </c>
      <c r="Q460">
        <v>70</v>
      </c>
      <c r="R460">
        <v>70</v>
      </c>
      <c r="S460">
        <v>70</v>
      </c>
      <c r="T460">
        <v>2.8</v>
      </c>
      <c r="U460">
        <v>4.2</v>
      </c>
      <c r="V460">
        <v>83.1</v>
      </c>
      <c r="W460">
        <v>90.1</v>
      </c>
      <c r="X460">
        <v>93</v>
      </c>
      <c r="Y460">
        <v>9.9</v>
      </c>
      <c r="Z460">
        <v>2.8</v>
      </c>
      <c r="AA460">
        <v>55</v>
      </c>
      <c r="AB460">
        <v>5800</v>
      </c>
      <c r="AC460">
        <v>23000</v>
      </c>
      <c r="AD460">
        <v>28300</v>
      </c>
      <c r="AE460">
        <v>33600</v>
      </c>
      <c r="AF460">
        <v>85000</v>
      </c>
      <c r="AG460" t="s">
        <v>479</v>
      </c>
      <c r="AH460" t="s">
        <v>479</v>
      </c>
      <c r="AI460" t="s">
        <v>479</v>
      </c>
      <c r="AJ460" t="s">
        <v>479</v>
      </c>
      <c r="AK460" t="s">
        <v>479</v>
      </c>
      <c r="AL460" t="s">
        <v>481</v>
      </c>
      <c r="AM460" t="s">
        <v>481</v>
      </c>
    </row>
    <row r="461" spans="1:39" x14ac:dyDescent="0.25">
      <c r="A461" t="s">
        <v>472</v>
      </c>
      <c r="B461" t="s">
        <v>473</v>
      </c>
      <c r="C461">
        <v>5</v>
      </c>
      <c r="D461" t="s">
        <v>405</v>
      </c>
      <c r="E461" t="s">
        <v>405</v>
      </c>
      <c r="F461">
        <v>10007772</v>
      </c>
      <c r="G461" t="s">
        <v>594</v>
      </c>
      <c r="H461" t="s">
        <v>482</v>
      </c>
      <c r="I461" t="s">
        <v>529</v>
      </c>
      <c r="J461" t="s">
        <v>53</v>
      </c>
      <c r="K461" t="s">
        <v>530</v>
      </c>
      <c r="L461" t="s">
        <v>405</v>
      </c>
      <c r="M461" t="s">
        <v>405</v>
      </c>
      <c r="N461" t="s">
        <v>405</v>
      </c>
      <c r="O461" t="s">
        <v>486</v>
      </c>
      <c r="P461" t="s">
        <v>44</v>
      </c>
      <c r="Q461">
        <v>40</v>
      </c>
      <c r="R461">
        <v>40</v>
      </c>
      <c r="S461">
        <v>40</v>
      </c>
      <c r="T461">
        <v>7.8</v>
      </c>
      <c r="U461">
        <v>5.2</v>
      </c>
      <c r="V461">
        <v>73.3</v>
      </c>
      <c r="W461">
        <v>87.1</v>
      </c>
      <c r="X461">
        <v>87.1</v>
      </c>
      <c r="Y461">
        <v>13.8</v>
      </c>
      <c r="Z461" t="s">
        <v>487</v>
      </c>
      <c r="AA461">
        <v>30</v>
      </c>
      <c r="AB461">
        <v>10600</v>
      </c>
      <c r="AC461">
        <v>22300</v>
      </c>
      <c r="AD461">
        <v>28100</v>
      </c>
      <c r="AE461">
        <v>33600</v>
      </c>
      <c r="AF461">
        <v>48200</v>
      </c>
      <c r="AG461" t="s">
        <v>479</v>
      </c>
      <c r="AH461" t="s">
        <v>479</v>
      </c>
      <c r="AI461" t="s">
        <v>479</v>
      </c>
      <c r="AJ461" t="s">
        <v>479</v>
      </c>
      <c r="AK461" t="s">
        <v>479</v>
      </c>
      <c r="AL461" t="s">
        <v>481</v>
      </c>
      <c r="AM461" t="s">
        <v>481</v>
      </c>
    </row>
    <row r="462" spans="1:39" x14ac:dyDescent="0.25">
      <c r="A462" t="s">
        <v>472</v>
      </c>
      <c r="B462" t="s">
        <v>473</v>
      </c>
      <c r="C462">
        <v>5</v>
      </c>
      <c r="D462" t="s">
        <v>405</v>
      </c>
      <c r="E462" t="s">
        <v>405</v>
      </c>
      <c r="F462">
        <v>10007772</v>
      </c>
      <c r="G462" t="s">
        <v>594</v>
      </c>
      <c r="H462" t="s">
        <v>482</v>
      </c>
      <c r="I462" t="s">
        <v>529</v>
      </c>
      <c r="J462" t="s">
        <v>53</v>
      </c>
      <c r="K462" t="s">
        <v>530</v>
      </c>
      <c r="L462" t="s">
        <v>405</v>
      </c>
      <c r="M462" t="s">
        <v>405</v>
      </c>
      <c r="N462" t="s">
        <v>405</v>
      </c>
      <c r="O462" t="s">
        <v>478</v>
      </c>
      <c r="P462" t="s">
        <v>3</v>
      </c>
      <c r="Q462">
        <v>260</v>
      </c>
      <c r="R462">
        <v>255</v>
      </c>
      <c r="S462">
        <v>255</v>
      </c>
      <c r="T462">
        <v>9.1</v>
      </c>
      <c r="U462">
        <v>4.7</v>
      </c>
      <c r="V462">
        <v>82.2</v>
      </c>
      <c r="W462">
        <v>85.8</v>
      </c>
      <c r="X462">
        <v>86.2</v>
      </c>
      <c r="Y462">
        <v>4</v>
      </c>
      <c r="Z462">
        <v>0.4</v>
      </c>
      <c r="AA462">
        <v>205</v>
      </c>
      <c r="AB462">
        <v>3700</v>
      </c>
      <c r="AC462">
        <v>26600</v>
      </c>
      <c r="AD462">
        <v>40500</v>
      </c>
      <c r="AE462">
        <v>54000</v>
      </c>
      <c r="AF462">
        <v>127000</v>
      </c>
      <c r="AG462" t="s">
        <v>479</v>
      </c>
      <c r="AH462" t="s">
        <v>479</v>
      </c>
      <c r="AI462" t="s">
        <v>479</v>
      </c>
      <c r="AJ462" t="s">
        <v>479</v>
      </c>
      <c r="AK462" t="s">
        <v>479</v>
      </c>
      <c r="AL462" t="s">
        <v>481</v>
      </c>
      <c r="AM462" t="s">
        <v>481</v>
      </c>
    </row>
    <row r="463" spans="1:39" x14ac:dyDescent="0.25">
      <c r="A463" t="s">
        <v>472</v>
      </c>
      <c r="B463" t="s">
        <v>473</v>
      </c>
      <c r="C463">
        <v>5</v>
      </c>
      <c r="D463" t="s">
        <v>405</v>
      </c>
      <c r="E463" t="s">
        <v>405</v>
      </c>
      <c r="F463">
        <v>10007772</v>
      </c>
      <c r="G463" t="s">
        <v>594</v>
      </c>
      <c r="H463" t="s">
        <v>482</v>
      </c>
      <c r="I463" t="s">
        <v>529</v>
      </c>
      <c r="J463" t="s">
        <v>53</v>
      </c>
      <c r="K463" t="s">
        <v>530</v>
      </c>
      <c r="L463" t="s">
        <v>405</v>
      </c>
      <c r="M463" t="s">
        <v>405</v>
      </c>
      <c r="N463" t="s">
        <v>405</v>
      </c>
      <c r="O463" t="s">
        <v>488</v>
      </c>
      <c r="P463" t="s">
        <v>34</v>
      </c>
      <c r="Q463">
        <v>50</v>
      </c>
      <c r="R463">
        <v>50</v>
      </c>
      <c r="S463">
        <v>50</v>
      </c>
      <c r="T463">
        <v>2</v>
      </c>
      <c r="U463">
        <v>6</v>
      </c>
      <c r="V463">
        <v>82</v>
      </c>
      <c r="W463">
        <v>84</v>
      </c>
      <c r="X463">
        <v>92</v>
      </c>
      <c r="Y463">
        <v>10</v>
      </c>
      <c r="Z463">
        <v>8</v>
      </c>
      <c r="AA463">
        <v>40</v>
      </c>
      <c r="AB463">
        <v>6600</v>
      </c>
      <c r="AC463">
        <v>24500</v>
      </c>
      <c r="AD463">
        <v>35000</v>
      </c>
      <c r="AE463">
        <v>42000</v>
      </c>
      <c r="AF463">
        <v>61300</v>
      </c>
      <c r="AG463" t="s">
        <v>479</v>
      </c>
      <c r="AH463" t="s">
        <v>479</v>
      </c>
      <c r="AI463" t="s">
        <v>479</v>
      </c>
      <c r="AJ463" t="s">
        <v>479</v>
      </c>
      <c r="AK463" t="s">
        <v>479</v>
      </c>
      <c r="AL463" t="s">
        <v>481</v>
      </c>
      <c r="AM463" t="s">
        <v>481</v>
      </c>
    </row>
    <row r="464" spans="1:39" x14ac:dyDescent="0.25">
      <c r="A464" t="s">
        <v>472</v>
      </c>
      <c r="B464" t="s">
        <v>473</v>
      </c>
      <c r="C464">
        <v>5</v>
      </c>
      <c r="D464" t="s">
        <v>405</v>
      </c>
      <c r="E464" t="s">
        <v>405</v>
      </c>
      <c r="F464">
        <v>10007772</v>
      </c>
      <c r="G464" t="s">
        <v>594</v>
      </c>
      <c r="H464" t="s">
        <v>482</v>
      </c>
      <c r="I464" t="s">
        <v>529</v>
      </c>
      <c r="J464" t="s">
        <v>53</v>
      </c>
      <c r="K464" t="s">
        <v>530</v>
      </c>
      <c r="L464" t="s">
        <v>405</v>
      </c>
      <c r="M464" t="s">
        <v>405</v>
      </c>
      <c r="N464" t="s">
        <v>405</v>
      </c>
      <c r="O464" t="s">
        <v>489</v>
      </c>
      <c r="P464" t="s">
        <v>50</v>
      </c>
      <c r="Q464">
        <v>105</v>
      </c>
      <c r="R464">
        <v>100</v>
      </c>
      <c r="S464">
        <v>100</v>
      </c>
      <c r="T464">
        <v>6</v>
      </c>
      <c r="U464">
        <v>7</v>
      </c>
      <c r="V464">
        <v>78</v>
      </c>
      <c r="W464">
        <v>87</v>
      </c>
      <c r="X464">
        <v>87</v>
      </c>
      <c r="Y464">
        <v>9</v>
      </c>
      <c r="Z464" t="s">
        <v>487</v>
      </c>
      <c r="AA464">
        <v>70</v>
      </c>
      <c r="AB464">
        <v>3600</v>
      </c>
      <c r="AC464">
        <v>22300</v>
      </c>
      <c r="AD464">
        <v>27400</v>
      </c>
      <c r="AE464">
        <v>34700</v>
      </c>
      <c r="AF464">
        <v>57700</v>
      </c>
      <c r="AG464" t="s">
        <v>479</v>
      </c>
      <c r="AH464" t="s">
        <v>479</v>
      </c>
      <c r="AI464" t="s">
        <v>479</v>
      </c>
      <c r="AJ464" t="s">
        <v>479</v>
      </c>
      <c r="AK464" t="s">
        <v>479</v>
      </c>
      <c r="AL464" t="s">
        <v>481</v>
      </c>
      <c r="AM464" t="s">
        <v>481</v>
      </c>
    </row>
    <row r="465" spans="1:39" x14ac:dyDescent="0.25">
      <c r="A465" t="s">
        <v>472</v>
      </c>
      <c r="B465" t="s">
        <v>473</v>
      </c>
      <c r="C465">
        <v>5</v>
      </c>
      <c r="D465" t="s">
        <v>405</v>
      </c>
      <c r="E465" t="s">
        <v>405</v>
      </c>
      <c r="F465">
        <v>10007773</v>
      </c>
      <c r="G465" t="s">
        <v>595</v>
      </c>
      <c r="H465" t="s">
        <v>482</v>
      </c>
      <c r="I465" t="s">
        <v>476</v>
      </c>
      <c r="J465" t="s">
        <v>385</v>
      </c>
      <c r="K465" t="s">
        <v>499</v>
      </c>
      <c r="L465" t="s">
        <v>43</v>
      </c>
      <c r="M465" t="s">
        <v>405</v>
      </c>
      <c r="N465" t="s">
        <v>405</v>
      </c>
      <c r="O465" t="s">
        <v>485</v>
      </c>
      <c r="P465" t="s">
        <v>47</v>
      </c>
      <c r="Q465">
        <v>130</v>
      </c>
      <c r="R465">
        <v>130</v>
      </c>
      <c r="S465">
        <v>125</v>
      </c>
      <c r="T465">
        <v>10</v>
      </c>
      <c r="U465">
        <v>4.0999999999999996</v>
      </c>
      <c r="V465">
        <v>70</v>
      </c>
      <c r="W465">
        <v>84</v>
      </c>
      <c r="X465">
        <v>85.9</v>
      </c>
      <c r="Y465">
        <v>15.9</v>
      </c>
      <c r="Z465">
        <v>1.9</v>
      </c>
      <c r="AA465">
        <v>85</v>
      </c>
      <c r="AB465">
        <v>1100</v>
      </c>
      <c r="AC465">
        <v>22300</v>
      </c>
      <c r="AD465">
        <v>32100</v>
      </c>
      <c r="AE465">
        <v>46400</v>
      </c>
      <c r="AF465">
        <v>171600</v>
      </c>
      <c r="AG465" t="s">
        <v>479</v>
      </c>
      <c r="AH465" t="s">
        <v>479</v>
      </c>
      <c r="AI465" t="s">
        <v>479</v>
      </c>
      <c r="AJ465" t="s">
        <v>479</v>
      </c>
      <c r="AK465" t="s">
        <v>479</v>
      </c>
      <c r="AL465" t="s">
        <v>481</v>
      </c>
      <c r="AM465" t="s">
        <v>481</v>
      </c>
    </row>
    <row r="466" spans="1:39" x14ac:dyDescent="0.25">
      <c r="A466" t="s">
        <v>472</v>
      </c>
      <c r="B466" t="s">
        <v>473</v>
      </c>
      <c r="C466">
        <v>5</v>
      </c>
      <c r="D466" t="s">
        <v>405</v>
      </c>
      <c r="E466" t="s">
        <v>405</v>
      </c>
      <c r="F466">
        <v>10007773</v>
      </c>
      <c r="G466" t="s">
        <v>595</v>
      </c>
      <c r="H466" t="s">
        <v>482</v>
      </c>
      <c r="I466" t="s">
        <v>476</v>
      </c>
      <c r="J466" t="s">
        <v>385</v>
      </c>
      <c r="K466" t="s">
        <v>499</v>
      </c>
      <c r="L466" t="s">
        <v>43</v>
      </c>
      <c r="M466" t="s">
        <v>405</v>
      </c>
      <c r="N466" t="s">
        <v>405</v>
      </c>
      <c r="O466" t="s">
        <v>486</v>
      </c>
      <c r="P466" t="s">
        <v>44</v>
      </c>
      <c r="Q466">
        <v>1365</v>
      </c>
      <c r="R466">
        <v>1340</v>
      </c>
      <c r="S466">
        <v>1310</v>
      </c>
      <c r="T466">
        <v>9.3000000000000007</v>
      </c>
      <c r="U466">
        <v>8.1999999999999993</v>
      </c>
      <c r="V466">
        <v>67.099999999999994</v>
      </c>
      <c r="W466">
        <v>79.3</v>
      </c>
      <c r="X466">
        <v>82.5</v>
      </c>
      <c r="Y466">
        <v>15.4</v>
      </c>
      <c r="Z466">
        <v>3.1</v>
      </c>
      <c r="AA466">
        <v>820</v>
      </c>
      <c r="AB466">
        <v>400</v>
      </c>
      <c r="AC466">
        <v>17500</v>
      </c>
      <c r="AD466">
        <v>27000</v>
      </c>
      <c r="AE466">
        <v>36500</v>
      </c>
      <c r="AF466">
        <v>764700</v>
      </c>
      <c r="AG466">
        <v>400</v>
      </c>
      <c r="AH466">
        <v>17500</v>
      </c>
      <c r="AI466">
        <v>27000</v>
      </c>
      <c r="AJ466">
        <v>36500</v>
      </c>
      <c r="AK466">
        <v>764700</v>
      </c>
      <c r="AL466" t="s">
        <v>481</v>
      </c>
      <c r="AM466" t="s">
        <v>481</v>
      </c>
    </row>
    <row r="467" spans="1:39" x14ac:dyDescent="0.25">
      <c r="A467" t="s">
        <v>472</v>
      </c>
      <c r="B467" t="s">
        <v>473</v>
      </c>
      <c r="C467">
        <v>5</v>
      </c>
      <c r="D467" t="s">
        <v>405</v>
      </c>
      <c r="E467" t="s">
        <v>405</v>
      </c>
      <c r="F467">
        <v>10007773</v>
      </c>
      <c r="G467" t="s">
        <v>595</v>
      </c>
      <c r="H467" t="s">
        <v>482</v>
      </c>
      <c r="I467" t="s">
        <v>476</v>
      </c>
      <c r="J467" t="s">
        <v>385</v>
      </c>
      <c r="K467" t="s">
        <v>499</v>
      </c>
      <c r="L467" t="s">
        <v>43</v>
      </c>
      <c r="M467" t="s">
        <v>405</v>
      </c>
      <c r="N467" t="s">
        <v>405</v>
      </c>
      <c r="O467" t="s">
        <v>478</v>
      </c>
      <c r="P467" t="s">
        <v>3</v>
      </c>
      <c r="Q467">
        <v>385</v>
      </c>
      <c r="R467">
        <v>380</v>
      </c>
      <c r="S467">
        <v>370</v>
      </c>
      <c r="T467">
        <v>7.7</v>
      </c>
      <c r="U467">
        <v>4.7</v>
      </c>
      <c r="V467">
        <v>82.1</v>
      </c>
      <c r="W467">
        <v>86.4</v>
      </c>
      <c r="X467">
        <v>87.6</v>
      </c>
      <c r="Y467">
        <v>5.5</v>
      </c>
      <c r="Z467">
        <v>1.2</v>
      </c>
      <c r="AA467">
        <v>290</v>
      </c>
      <c r="AB467">
        <v>200</v>
      </c>
      <c r="AC467">
        <v>32500</v>
      </c>
      <c r="AD467">
        <v>45300</v>
      </c>
      <c r="AE467">
        <v>66100</v>
      </c>
      <c r="AF467">
        <v>553000</v>
      </c>
      <c r="AG467">
        <v>200</v>
      </c>
      <c r="AH467">
        <v>29900</v>
      </c>
      <c r="AI467">
        <v>44500</v>
      </c>
      <c r="AJ467">
        <v>63900</v>
      </c>
      <c r="AK467">
        <v>553000</v>
      </c>
      <c r="AL467" t="s">
        <v>481</v>
      </c>
      <c r="AM467" t="s">
        <v>481</v>
      </c>
    </row>
    <row r="468" spans="1:39" x14ac:dyDescent="0.25">
      <c r="A468" t="s">
        <v>472</v>
      </c>
      <c r="B468" t="s">
        <v>473</v>
      </c>
      <c r="C468">
        <v>5</v>
      </c>
      <c r="D468" t="s">
        <v>405</v>
      </c>
      <c r="E468" t="s">
        <v>405</v>
      </c>
      <c r="F468">
        <v>10007773</v>
      </c>
      <c r="G468" t="s">
        <v>595</v>
      </c>
      <c r="H468" t="s">
        <v>482</v>
      </c>
      <c r="I468" t="s">
        <v>476</v>
      </c>
      <c r="J468" t="s">
        <v>385</v>
      </c>
      <c r="K468" t="s">
        <v>499</v>
      </c>
      <c r="L468" t="s">
        <v>43</v>
      </c>
      <c r="M468" t="s">
        <v>405</v>
      </c>
      <c r="N468" t="s">
        <v>405</v>
      </c>
      <c r="O468" t="s">
        <v>488</v>
      </c>
      <c r="P468" t="s">
        <v>34</v>
      </c>
      <c r="Q468">
        <v>600</v>
      </c>
      <c r="R468">
        <v>590</v>
      </c>
      <c r="S468">
        <v>580</v>
      </c>
      <c r="T468">
        <v>11.1</v>
      </c>
      <c r="U468">
        <v>5.9</v>
      </c>
      <c r="V468">
        <v>72.8</v>
      </c>
      <c r="W468">
        <v>80.8</v>
      </c>
      <c r="X468">
        <v>83</v>
      </c>
      <c r="Y468">
        <v>10.199999999999999</v>
      </c>
      <c r="Z468">
        <v>2.2000000000000002</v>
      </c>
      <c r="AA468">
        <v>400</v>
      </c>
      <c r="AB468">
        <v>200</v>
      </c>
      <c r="AC468">
        <v>21300</v>
      </c>
      <c r="AD468">
        <v>28500</v>
      </c>
      <c r="AE468">
        <v>43100</v>
      </c>
      <c r="AF468">
        <v>177800</v>
      </c>
      <c r="AG468">
        <v>200</v>
      </c>
      <c r="AH468">
        <v>21200</v>
      </c>
      <c r="AI468">
        <v>28100</v>
      </c>
      <c r="AJ468">
        <v>43100</v>
      </c>
      <c r="AK468">
        <v>177800</v>
      </c>
      <c r="AL468" t="s">
        <v>481</v>
      </c>
      <c r="AM468" t="s">
        <v>481</v>
      </c>
    </row>
    <row r="469" spans="1:39" x14ac:dyDescent="0.25">
      <c r="A469" t="s">
        <v>472</v>
      </c>
      <c r="B469" t="s">
        <v>473</v>
      </c>
      <c r="C469">
        <v>5</v>
      </c>
      <c r="D469" t="s">
        <v>405</v>
      </c>
      <c r="E469" t="s">
        <v>405</v>
      </c>
      <c r="F469">
        <v>10007773</v>
      </c>
      <c r="G469" t="s">
        <v>595</v>
      </c>
      <c r="H469" t="s">
        <v>482</v>
      </c>
      <c r="I469" t="s">
        <v>476</v>
      </c>
      <c r="J469" t="s">
        <v>385</v>
      </c>
      <c r="K469" t="s">
        <v>499</v>
      </c>
      <c r="L469" t="s">
        <v>43</v>
      </c>
      <c r="M469" t="s">
        <v>405</v>
      </c>
      <c r="N469" t="s">
        <v>405</v>
      </c>
      <c r="O469" t="s">
        <v>489</v>
      </c>
      <c r="P469" t="s">
        <v>50</v>
      </c>
      <c r="Q469">
        <v>100</v>
      </c>
      <c r="R469">
        <v>100</v>
      </c>
      <c r="S469">
        <v>95</v>
      </c>
      <c r="T469">
        <v>19.5</v>
      </c>
      <c r="U469">
        <v>11.1</v>
      </c>
      <c r="V469">
        <v>64.7</v>
      </c>
      <c r="W469">
        <v>68.900000000000006</v>
      </c>
      <c r="X469">
        <v>69.5</v>
      </c>
      <c r="Y469">
        <v>4.7</v>
      </c>
      <c r="Z469">
        <v>0.5</v>
      </c>
      <c r="AA469">
        <v>60</v>
      </c>
      <c r="AB469">
        <v>400</v>
      </c>
      <c r="AC469">
        <v>20100</v>
      </c>
      <c r="AD469">
        <v>30300</v>
      </c>
      <c r="AE469">
        <v>48200</v>
      </c>
      <c r="AF469">
        <v>190200</v>
      </c>
      <c r="AG469" t="s">
        <v>479</v>
      </c>
      <c r="AH469" t="s">
        <v>479</v>
      </c>
      <c r="AI469" t="s">
        <v>479</v>
      </c>
      <c r="AJ469" t="s">
        <v>479</v>
      </c>
      <c r="AK469" t="s">
        <v>479</v>
      </c>
      <c r="AL469" t="s">
        <v>481</v>
      </c>
      <c r="AM469" t="s">
        <v>481</v>
      </c>
    </row>
    <row r="470" spans="1:39" x14ac:dyDescent="0.25">
      <c r="A470" t="s">
        <v>472</v>
      </c>
      <c r="B470" t="s">
        <v>473</v>
      </c>
      <c r="C470">
        <v>5</v>
      </c>
      <c r="D470" t="s">
        <v>405</v>
      </c>
      <c r="E470" t="s">
        <v>405</v>
      </c>
      <c r="F470">
        <v>10007774</v>
      </c>
      <c r="G470" t="s">
        <v>42</v>
      </c>
      <c r="H470" t="s">
        <v>482</v>
      </c>
      <c r="I470" t="s">
        <v>476</v>
      </c>
      <c r="J470" t="s">
        <v>385</v>
      </c>
      <c r="K470" t="s">
        <v>499</v>
      </c>
      <c r="L470" t="s">
        <v>43</v>
      </c>
      <c r="M470" t="s">
        <v>405</v>
      </c>
      <c r="N470" t="s">
        <v>405</v>
      </c>
      <c r="O470" t="s">
        <v>485</v>
      </c>
      <c r="P470" t="s">
        <v>47</v>
      </c>
      <c r="Q470">
        <v>170</v>
      </c>
      <c r="R470">
        <v>160</v>
      </c>
      <c r="S470">
        <v>160</v>
      </c>
      <c r="T470">
        <v>5.6</v>
      </c>
      <c r="U470">
        <v>5</v>
      </c>
      <c r="V470">
        <v>57.3</v>
      </c>
      <c r="W470">
        <v>80.5</v>
      </c>
      <c r="X470">
        <v>89.4</v>
      </c>
      <c r="Y470">
        <v>32.1</v>
      </c>
      <c r="Z470">
        <v>8.9</v>
      </c>
      <c r="AA470">
        <v>90</v>
      </c>
      <c r="AB470">
        <v>13500</v>
      </c>
      <c r="AC470">
        <v>31000</v>
      </c>
      <c r="AD470">
        <v>38700</v>
      </c>
      <c r="AE470">
        <v>56500</v>
      </c>
      <c r="AF470">
        <v>434000</v>
      </c>
      <c r="AG470" t="s">
        <v>479</v>
      </c>
      <c r="AH470" t="s">
        <v>479</v>
      </c>
      <c r="AI470" t="s">
        <v>479</v>
      </c>
      <c r="AJ470" t="s">
        <v>479</v>
      </c>
      <c r="AK470" t="s">
        <v>479</v>
      </c>
      <c r="AL470" t="s">
        <v>481</v>
      </c>
      <c r="AM470" t="s">
        <v>481</v>
      </c>
    </row>
    <row r="471" spans="1:39" x14ac:dyDescent="0.25">
      <c r="A471" t="s">
        <v>472</v>
      </c>
      <c r="B471" t="s">
        <v>582</v>
      </c>
      <c r="C471">
        <v>3</v>
      </c>
      <c r="D471" t="s">
        <v>405</v>
      </c>
      <c r="E471" t="s">
        <v>405</v>
      </c>
      <c r="F471">
        <v>10007784</v>
      </c>
      <c r="G471" t="s">
        <v>40</v>
      </c>
      <c r="H471" t="s">
        <v>482</v>
      </c>
      <c r="I471" t="s">
        <v>476</v>
      </c>
      <c r="J471" t="s">
        <v>385</v>
      </c>
      <c r="K471" t="s">
        <v>495</v>
      </c>
      <c r="L471" t="s">
        <v>41</v>
      </c>
      <c r="M471" t="s">
        <v>405</v>
      </c>
      <c r="N471" t="s">
        <v>405</v>
      </c>
      <c r="O471" t="s">
        <v>478</v>
      </c>
      <c r="P471" t="s">
        <v>3</v>
      </c>
      <c r="Q471">
        <v>70</v>
      </c>
      <c r="R471">
        <v>65</v>
      </c>
      <c r="S471">
        <v>65</v>
      </c>
      <c r="T471">
        <v>14.4</v>
      </c>
      <c r="U471">
        <v>8.6999999999999993</v>
      </c>
      <c r="V471">
        <v>64.400000000000006</v>
      </c>
      <c r="W471">
        <v>73.900000000000006</v>
      </c>
      <c r="X471">
        <v>76.900000000000006</v>
      </c>
      <c r="Y471">
        <v>12.6</v>
      </c>
      <c r="Z471">
        <v>3</v>
      </c>
      <c r="AA471">
        <v>40</v>
      </c>
      <c r="AB471">
        <v>8800</v>
      </c>
      <c r="AC471">
        <v>37600</v>
      </c>
      <c r="AD471">
        <v>56600</v>
      </c>
      <c r="AE471">
        <v>91600</v>
      </c>
      <c r="AF471">
        <v>217200</v>
      </c>
      <c r="AG471" t="s">
        <v>479</v>
      </c>
      <c r="AH471" t="s">
        <v>479</v>
      </c>
      <c r="AI471" t="s">
        <v>479</v>
      </c>
      <c r="AJ471" t="s">
        <v>479</v>
      </c>
      <c r="AK471" t="s">
        <v>479</v>
      </c>
      <c r="AL471" t="s">
        <v>481</v>
      </c>
      <c r="AM471" t="s">
        <v>481</v>
      </c>
    </row>
    <row r="472" spans="1:39" x14ac:dyDescent="0.25">
      <c r="A472" t="s">
        <v>472</v>
      </c>
      <c r="B472" t="s">
        <v>582</v>
      </c>
      <c r="C472">
        <v>3</v>
      </c>
      <c r="D472" t="s">
        <v>405</v>
      </c>
      <c r="E472" t="s">
        <v>405</v>
      </c>
      <c r="F472">
        <v>10007786</v>
      </c>
      <c r="G472" t="s">
        <v>67</v>
      </c>
      <c r="H472" t="s">
        <v>482</v>
      </c>
      <c r="I472" t="s">
        <v>476</v>
      </c>
      <c r="J472" t="s">
        <v>385</v>
      </c>
      <c r="K472" t="s">
        <v>491</v>
      </c>
      <c r="L472" t="s">
        <v>61</v>
      </c>
      <c r="M472" t="s">
        <v>405</v>
      </c>
      <c r="N472" t="s">
        <v>405</v>
      </c>
      <c r="O472" t="s">
        <v>478</v>
      </c>
      <c r="P472" t="s">
        <v>3</v>
      </c>
      <c r="Q472">
        <v>90</v>
      </c>
      <c r="R472">
        <v>90</v>
      </c>
      <c r="S472">
        <v>85</v>
      </c>
      <c r="T472">
        <v>8.1</v>
      </c>
      <c r="U472">
        <v>3.5</v>
      </c>
      <c r="V472">
        <v>74</v>
      </c>
      <c r="W472">
        <v>82.7</v>
      </c>
      <c r="X472">
        <v>88.4</v>
      </c>
      <c r="Y472">
        <v>14.5</v>
      </c>
      <c r="Z472">
        <v>5.8</v>
      </c>
      <c r="AA472">
        <v>60</v>
      </c>
      <c r="AB472">
        <v>10200</v>
      </c>
      <c r="AC472">
        <v>44600</v>
      </c>
      <c r="AD472">
        <v>58200</v>
      </c>
      <c r="AE472">
        <v>85000</v>
      </c>
      <c r="AF472">
        <v>257700</v>
      </c>
      <c r="AG472" t="s">
        <v>479</v>
      </c>
      <c r="AH472" t="s">
        <v>479</v>
      </c>
      <c r="AI472" t="s">
        <v>479</v>
      </c>
      <c r="AJ472" t="s">
        <v>479</v>
      </c>
      <c r="AK472" t="s">
        <v>479</v>
      </c>
      <c r="AL472" t="s">
        <v>481</v>
      </c>
      <c r="AM472" t="s">
        <v>481</v>
      </c>
    </row>
    <row r="473" spans="1:39" x14ac:dyDescent="0.25">
      <c r="A473" t="s">
        <v>472</v>
      </c>
      <c r="B473" t="s">
        <v>582</v>
      </c>
      <c r="C473">
        <v>3</v>
      </c>
      <c r="D473" t="s">
        <v>405</v>
      </c>
      <c r="E473" t="s">
        <v>405</v>
      </c>
      <c r="F473">
        <v>10007788</v>
      </c>
      <c r="G473" t="s">
        <v>33</v>
      </c>
      <c r="H473" t="s">
        <v>482</v>
      </c>
      <c r="I473" t="s">
        <v>476</v>
      </c>
      <c r="J473" t="s">
        <v>385</v>
      </c>
      <c r="K473" t="s">
        <v>483</v>
      </c>
      <c r="L473" t="s">
        <v>484</v>
      </c>
      <c r="M473" t="s">
        <v>405</v>
      </c>
      <c r="N473" t="s">
        <v>405</v>
      </c>
      <c r="O473" t="s">
        <v>478</v>
      </c>
      <c r="P473" t="s">
        <v>3</v>
      </c>
      <c r="Q473">
        <v>50</v>
      </c>
      <c r="R473">
        <v>50</v>
      </c>
      <c r="S473">
        <v>50</v>
      </c>
      <c r="T473">
        <v>8.1999999999999993</v>
      </c>
      <c r="U473">
        <v>4.0999999999999996</v>
      </c>
      <c r="V473">
        <v>71.400000000000006</v>
      </c>
      <c r="W473">
        <v>81.599999999999994</v>
      </c>
      <c r="X473">
        <v>87.8</v>
      </c>
      <c r="Y473">
        <v>16.3</v>
      </c>
      <c r="Z473">
        <v>6.1</v>
      </c>
      <c r="AA473">
        <v>35</v>
      </c>
      <c r="AB473">
        <v>8800</v>
      </c>
      <c r="AC473">
        <v>52600</v>
      </c>
      <c r="AD473">
        <v>70400</v>
      </c>
      <c r="AE473">
        <v>125200</v>
      </c>
      <c r="AF473">
        <v>659600</v>
      </c>
      <c r="AG473" t="s">
        <v>479</v>
      </c>
      <c r="AH473" t="s">
        <v>479</v>
      </c>
      <c r="AI473" t="s">
        <v>479</v>
      </c>
      <c r="AJ473" t="s">
        <v>479</v>
      </c>
      <c r="AK473" t="s">
        <v>479</v>
      </c>
      <c r="AL473" t="s">
        <v>481</v>
      </c>
      <c r="AM473" t="s">
        <v>481</v>
      </c>
    </row>
    <row r="474" spans="1:39" x14ac:dyDescent="0.25">
      <c r="A474" t="s">
        <v>472</v>
      </c>
      <c r="B474" t="s">
        <v>473</v>
      </c>
      <c r="C474">
        <v>5</v>
      </c>
      <c r="D474" t="s">
        <v>405</v>
      </c>
      <c r="E474" t="s">
        <v>405</v>
      </c>
      <c r="F474">
        <v>10007774</v>
      </c>
      <c r="G474" t="s">
        <v>42</v>
      </c>
      <c r="H474" t="s">
        <v>482</v>
      </c>
      <c r="I474" t="s">
        <v>476</v>
      </c>
      <c r="J474" t="s">
        <v>385</v>
      </c>
      <c r="K474" t="s">
        <v>499</v>
      </c>
      <c r="L474" t="s">
        <v>43</v>
      </c>
      <c r="M474" t="s">
        <v>405</v>
      </c>
      <c r="N474" t="s">
        <v>405</v>
      </c>
      <c r="O474" t="s">
        <v>489</v>
      </c>
      <c r="P474" t="s">
        <v>50</v>
      </c>
      <c r="Q474">
        <v>20</v>
      </c>
      <c r="R474">
        <v>20</v>
      </c>
      <c r="S474">
        <v>20</v>
      </c>
      <c r="T474">
        <v>10</v>
      </c>
      <c r="U474">
        <v>10</v>
      </c>
      <c r="V474">
        <v>70</v>
      </c>
      <c r="W474">
        <v>80</v>
      </c>
      <c r="X474">
        <v>80</v>
      </c>
      <c r="Y474">
        <v>10</v>
      </c>
      <c r="Z474" t="s">
        <v>487</v>
      </c>
      <c r="AA474">
        <v>15</v>
      </c>
      <c r="AB474">
        <v>12000</v>
      </c>
      <c r="AC474">
        <v>22300</v>
      </c>
      <c r="AD474">
        <v>34300</v>
      </c>
      <c r="AE474">
        <v>40500</v>
      </c>
      <c r="AF474">
        <v>116800</v>
      </c>
      <c r="AG474" t="s">
        <v>479</v>
      </c>
      <c r="AH474" t="s">
        <v>479</v>
      </c>
      <c r="AI474" t="s">
        <v>479</v>
      </c>
      <c r="AJ474" t="s">
        <v>479</v>
      </c>
      <c r="AK474" t="s">
        <v>479</v>
      </c>
      <c r="AL474" t="s">
        <v>481</v>
      </c>
      <c r="AM474" t="s">
        <v>481</v>
      </c>
    </row>
    <row r="475" spans="1:39" x14ac:dyDescent="0.25">
      <c r="A475" t="s">
        <v>472</v>
      </c>
      <c r="B475" t="s">
        <v>582</v>
      </c>
      <c r="C475">
        <v>3</v>
      </c>
      <c r="D475" t="s">
        <v>405</v>
      </c>
      <c r="E475" t="s">
        <v>405</v>
      </c>
      <c r="F475">
        <v>10007790</v>
      </c>
      <c r="G475" t="s">
        <v>56</v>
      </c>
      <c r="H475" t="s">
        <v>482</v>
      </c>
      <c r="I475" t="s">
        <v>529</v>
      </c>
      <c r="J475" t="s">
        <v>53</v>
      </c>
      <c r="K475" t="s">
        <v>530</v>
      </c>
      <c r="L475" t="s">
        <v>405</v>
      </c>
      <c r="M475" t="s">
        <v>405</v>
      </c>
      <c r="N475" t="s">
        <v>405</v>
      </c>
      <c r="O475" t="s">
        <v>478</v>
      </c>
      <c r="P475" t="s">
        <v>3</v>
      </c>
      <c r="Q475">
        <v>50</v>
      </c>
      <c r="R475">
        <v>50</v>
      </c>
      <c r="S475">
        <v>50</v>
      </c>
      <c r="T475">
        <v>13.6</v>
      </c>
      <c r="U475">
        <v>5.2</v>
      </c>
      <c r="V475">
        <v>65.2</v>
      </c>
      <c r="W475">
        <v>78</v>
      </c>
      <c r="X475">
        <v>81.2</v>
      </c>
      <c r="Y475">
        <v>16</v>
      </c>
      <c r="Z475">
        <v>3.1</v>
      </c>
      <c r="AA475">
        <v>30</v>
      </c>
      <c r="AB475">
        <v>12400</v>
      </c>
      <c r="AC475">
        <v>31800</v>
      </c>
      <c r="AD475">
        <v>39400</v>
      </c>
      <c r="AE475">
        <v>53300</v>
      </c>
      <c r="AF475">
        <v>86500</v>
      </c>
      <c r="AG475" t="s">
        <v>479</v>
      </c>
      <c r="AH475" t="s">
        <v>479</v>
      </c>
      <c r="AI475" t="s">
        <v>479</v>
      </c>
      <c r="AJ475" t="s">
        <v>479</v>
      </c>
      <c r="AK475" t="s">
        <v>479</v>
      </c>
      <c r="AL475" t="s">
        <v>481</v>
      </c>
      <c r="AM475" t="s">
        <v>481</v>
      </c>
    </row>
    <row r="476" spans="1:39" x14ac:dyDescent="0.25">
      <c r="A476" t="s">
        <v>472</v>
      </c>
      <c r="B476" t="s">
        <v>473</v>
      </c>
      <c r="C476">
        <v>5</v>
      </c>
      <c r="D476" t="s">
        <v>405</v>
      </c>
      <c r="E476" t="s">
        <v>405</v>
      </c>
      <c r="F476">
        <v>10007775</v>
      </c>
      <c r="G476" t="s">
        <v>59</v>
      </c>
      <c r="H476" t="s">
        <v>482</v>
      </c>
      <c r="I476" t="s">
        <v>476</v>
      </c>
      <c r="J476" t="s">
        <v>385</v>
      </c>
      <c r="K476" t="s">
        <v>495</v>
      </c>
      <c r="L476" t="s">
        <v>41</v>
      </c>
      <c r="M476" t="s">
        <v>405</v>
      </c>
      <c r="N476" t="s">
        <v>405</v>
      </c>
      <c r="O476" t="s">
        <v>485</v>
      </c>
      <c r="P476" t="s">
        <v>47</v>
      </c>
      <c r="Q476">
        <v>265</v>
      </c>
      <c r="R476">
        <v>260</v>
      </c>
      <c r="S476">
        <v>260</v>
      </c>
      <c r="T476">
        <v>3.1</v>
      </c>
      <c r="U476">
        <v>4.2</v>
      </c>
      <c r="V476">
        <v>52.7</v>
      </c>
      <c r="W476">
        <v>81.900000000000006</v>
      </c>
      <c r="X476">
        <v>92.7</v>
      </c>
      <c r="Y476">
        <v>40</v>
      </c>
      <c r="Z476">
        <v>10.8</v>
      </c>
      <c r="AA476">
        <v>130</v>
      </c>
      <c r="AB476">
        <v>400</v>
      </c>
      <c r="AC476">
        <v>27700</v>
      </c>
      <c r="AD476">
        <v>35000</v>
      </c>
      <c r="AE476">
        <v>40900</v>
      </c>
      <c r="AF476">
        <v>96700</v>
      </c>
      <c r="AG476" t="s">
        <v>479</v>
      </c>
      <c r="AH476" t="s">
        <v>479</v>
      </c>
      <c r="AI476" t="s">
        <v>479</v>
      </c>
      <c r="AJ476" t="s">
        <v>479</v>
      </c>
      <c r="AK476" t="s">
        <v>479</v>
      </c>
      <c r="AL476" t="s">
        <v>481</v>
      </c>
      <c r="AM476" t="s">
        <v>481</v>
      </c>
    </row>
    <row r="477" spans="1:39" x14ac:dyDescent="0.25">
      <c r="A477" t="s">
        <v>472</v>
      </c>
      <c r="B477" t="s">
        <v>473</v>
      </c>
      <c r="C477">
        <v>5</v>
      </c>
      <c r="D477" t="s">
        <v>405</v>
      </c>
      <c r="E477" t="s">
        <v>405</v>
      </c>
      <c r="F477">
        <v>10007775</v>
      </c>
      <c r="G477" t="s">
        <v>59</v>
      </c>
      <c r="H477" t="s">
        <v>482</v>
      </c>
      <c r="I477" t="s">
        <v>476</v>
      </c>
      <c r="J477" t="s">
        <v>385</v>
      </c>
      <c r="K477" t="s">
        <v>495</v>
      </c>
      <c r="L477" t="s">
        <v>41</v>
      </c>
      <c r="M477" t="s">
        <v>405</v>
      </c>
      <c r="N477" t="s">
        <v>405</v>
      </c>
      <c r="O477" t="s">
        <v>486</v>
      </c>
      <c r="P477" t="s">
        <v>44</v>
      </c>
      <c r="Q477">
        <v>60</v>
      </c>
      <c r="R477">
        <v>60</v>
      </c>
      <c r="S477">
        <v>60</v>
      </c>
      <c r="T477">
        <v>1.7</v>
      </c>
      <c r="U477">
        <v>5.2</v>
      </c>
      <c r="V477">
        <v>79.3</v>
      </c>
      <c r="W477">
        <v>93.1</v>
      </c>
      <c r="X477">
        <v>93.1</v>
      </c>
      <c r="Y477">
        <v>13.8</v>
      </c>
      <c r="Z477" t="s">
        <v>487</v>
      </c>
      <c r="AA477">
        <v>45</v>
      </c>
      <c r="AB477">
        <v>11000</v>
      </c>
      <c r="AC477">
        <v>24800</v>
      </c>
      <c r="AD477">
        <v>33900</v>
      </c>
      <c r="AE477">
        <v>40200</v>
      </c>
      <c r="AF477">
        <v>73700</v>
      </c>
      <c r="AG477" t="s">
        <v>479</v>
      </c>
      <c r="AH477" t="s">
        <v>479</v>
      </c>
      <c r="AI477" t="s">
        <v>479</v>
      </c>
      <c r="AJ477" t="s">
        <v>479</v>
      </c>
      <c r="AK477" t="s">
        <v>479</v>
      </c>
      <c r="AL477" t="s">
        <v>481</v>
      </c>
      <c r="AM477" t="s">
        <v>481</v>
      </c>
    </row>
    <row r="478" spans="1:39" x14ac:dyDescent="0.25">
      <c r="A478" t="s">
        <v>472</v>
      </c>
      <c r="B478" t="s">
        <v>473</v>
      </c>
      <c r="C478">
        <v>5</v>
      </c>
      <c r="D478" t="s">
        <v>405</v>
      </c>
      <c r="E478" t="s">
        <v>405</v>
      </c>
      <c r="F478">
        <v>10007775</v>
      </c>
      <c r="G478" t="s">
        <v>59</v>
      </c>
      <c r="H478" t="s">
        <v>482</v>
      </c>
      <c r="I478" t="s">
        <v>476</v>
      </c>
      <c r="J478" t="s">
        <v>385</v>
      </c>
      <c r="K478" t="s">
        <v>495</v>
      </c>
      <c r="L478" t="s">
        <v>41</v>
      </c>
      <c r="M478" t="s">
        <v>405</v>
      </c>
      <c r="N478" t="s">
        <v>405</v>
      </c>
      <c r="O478" t="s">
        <v>478</v>
      </c>
      <c r="P478" t="s">
        <v>3</v>
      </c>
      <c r="Q478">
        <v>120</v>
      </c>
      <c r="R478">
        <v>115</v>
      </c>
      <c r="S478">
        <v>115</v>
      </c>
      <c r="T478">
        <v>8.1999999999999993</v>
      </c>
      <c r="U478">
        <v>9.5</v>
      </c>
      <c r="V478">
        <v>80.599999999999994</v>
      </c>
      <c r="W478">
        <v>82.4</v>
      </c>
      <c r="X478">
        <v>82.4</v>
      </c>
      <c r="Y478">
        <v>1.7</v>
      </c>
      <c r="Z478" t="s">
        <v>487</v>
      </c>
      <c r="AA478">
        <v>95</v>
      </c>
      <c r="AB478">
        <v>5200</v>
      </c>
      <c r="AC478">
        <v>41600</v>
      </c>
      <c r="AD478">
        <v>55800</v>
      </c>
      <c r="AE478">
        <v>77000</v>
      </c>
      <c r="AF478">
        <v>249700</v>
      </c>
      <c r="AG478" t="s">
        <v>479</v>
      </c>
      <c r="AH478" t="s">
        <v>479</v>
      </c>
      <c r="AI478" t="s">
        <v>479</v>
      </c>
      <c r="AJ478" t="s">
        <v>479</v>
      </c>
      <c r="AK478" t="s">
        <v>479</v>
      </c>
      <c r="AL478" t="s">
        <v>481</v>
      </c>
      <c r="AM478" t="s">
        <v>481</v>
      </c>
    </row>
    <row r="479" spans="1:39" x14ac:dyDescent="0.25">
      <c r="A479" t="s">
        <v>472</v>
      </c>
      <c r="B479" t="s">
        <v>473</v>
      </c>
      <c r="C479">
        <v>5</v>
      </c>
      <c r="D479" t="s">
        <v>405</v>
      </c>
      <c r="E479" t="s">
        <v>405</v>
      </c>
      <c r="F479">
        <v>10007775</v>
      </c>
      <c r="G479" t="s">
        <v>59</v>
      </c>
      <c r="H479" t="s">
        <v>482</v>
      </c>
      <c r="I479" t="s">
        <v>476</v>
      </c>
      <c r="J479" t="s">
        <v>385</v>
      </c>
      <c r="K479" t="s">
        <v>495</v>
      </c>
      <c r="L479" t="s">
        <v>41</v>
      </c>
      <c r="M479" t="s">
        <v>405</v>
      </c>
      <c r="N479" t="s">
        <v>405</v>
      </c>
      <c r="O479" t="s">
        <v>488</v>
      </c>
      <c r="P479" t="s">
        <v>34</v>
      </c>
      <c r="Q479">
        <v>115</v>
      </c>
      <c r="R479">
        <v>115</v>
      </c>
      <c r="S479">
        <v>110</v>
      </c>
      <c r="T479">
        <v>5.0999999999999996</v>
      </c>
      <c r="U479">
        <v>4.7</v>
      </c>
      <c r="V479">
        <v>70.7</v>
      </c>
      <c r="W479">
        <v>89.3</v>
      </c>
      <c r="X479">
        <v>90.2</v>
      </c>
      <c r="Y479">
        <v>19.5</v>
      </c>
      <c r="Z479">
        <v>0.9</v>
      </c>
      <c r="AA479">
        <v>75</v>
      </c>
      <c r="AB479">
        <v>5500</v>
      </c>
      <c r="AC479">
        <v>33500</v>
      </c>
      <c r="AD479">
        <v>40300</v>
      </c>
      <c r="AE479">
        <v>58400</v>
      </c>
      <c r="AF479">
        <v>187600</v>
      </c>
      <c r="AG479" t="s">
        <v>479</v>
      </c>
      <c r="AH479" t="s">
        <v>479</v>
      </c>
      <c r="AI479" t="s">
        <v>479</v>
      </c>
      <c r="AJ479" t="s">
        <v>479</v>
      </c>
      <c r="AK479" t="s">
        <v>479</v>
      </c>
      <c r="AL479" t="s">
        <v>481</v>
      </c>
      <c r="AM479" t="s">
        <v>481</v>
      </c>
    </row>
    <row r="480" spans="1:39" x14ac:dyDescent="0.25">
      <c r="A480" t="s">
        <v>472</v>
      </c>
      <c r="B480" t="s">
        <v>473</v>
      </c>
      <c r="C480">
        <v>5</v>
      </c>
      <c r="D480" t="s">
        <v>405</v>
      </c>
      <c r="E480" t="s">
        <v>405</v>
      </c>
      <c r="F480">
        <v>10007776</v>
      </c>
      <c r="G480" t="s">
        <v>84</v>
      </c>
      <c r="H480" t="s">
        <v>482</v>
      </c>
      <c r="I480" t="s">
        <v>476</v>
      </c>
      <c r="J480" t="s">
        <v>385</v>
      </c>
      <c r="K480" t="s">
        <v>495</v>
      </c>
      <c r="L480" t="s">
        <v>41</v>
      </c>
      <c r="M480" t="s">
        <v>405</v>
      </c>
      <c r="N480" t="s">
        <v>405</v>
      </c>
      <c r="O480" t="s">
        <v>485</v>
      </c>
      <c r="P480" t="s">
        <v>47</v>
      </c>
      <c r="Q480">
        <v>110</v>
      </c>
      <c r="R480">
        <v>110</v>
      </c>
      <c r="S480">
        <v>110</v>
      </c>
      <c r="T480">
        <v>3.8</v>
      </c>
      <c r="U480">
        <v>7.2</v>
      </c>
      <c r="V480">
        <v>71</v>
      </c>
      <c r="W480">
        <v>81.8</v>
      </c>
      <c r="X480">
        <v>89</v>
      </c>
      <c r="Y480">
        <v>18</v>
      </c>
      <c r="Z480">
        <v>7.2</v>
      </c>
      <c r="AA480">
        <v>75</v>
      </c>
      <c r="AB480">
        <v>3300</v>
      </c>
      <c r="AC480">
        <v>23400</v>
      </c>
      <c r="AD480">
        <v>30300</v>
      </c>
      <c r="AE480">
        <v>36500</v>
      </c>
      <c r="AF480">
        <v>93100</v>
      </c>
      <c r="AG480" t="s">
        <v>479</v>
      </c>
      <c r="AH480" t="s">
        <v>479</v>
      </c>
      <c r="AI480" t="s">
        <v>479</v>
      </c>
      <c r="AJ480" t="s">
        <v>479</v>
      </c>
      <c r="AK480" t="s">
        <v>479</v>
      </c>
      <c r="AL480" t="s">
        <v>481</v>
      </c>
      <c r="AM480" t="s">
        <v>481</v>
      </c>
    </row>
    <row r="481" spans="1:39" x14ac:dyDescent="0.25">
      <c r="A481" t="s">
        <v>472</v>
      </c>
      <c r="B481" t="s">
        <v>473</v>
      </c>
      <c r="C481">
        <v>5</v>
      </c>
      <c r="D481" t="s">
        <v>405</v>
      </c>
      <c r="E481" t="s">
        <v>405</v>
      </c>
      <c r="F481">
        <v>10007776</v>
      </c>
      <c r="G481" t="s">
        <v>84</v>
      </c>
      <c r="H481" t="s">
        <v>482</v>
      </c>
      <c r="I481" t="s">
        <v>476</v>
      </c>
      <c r="J481" t="s">
        <v>385</v>
      </c>
      <c r="K481" t="s">
        <v>495</v>
      </c>
      <c r="L481" t="s">
        <v>41</v>
      </c>
      <c r="M481" t="s">
        <v>405</v>
      </c>
      <c r="N481" t="s">
        <v>405</v>
      </c>
      <c r="O481" t="s">
        <v>486</v>
      </c>
      <c r="P481" t="s">
        <v>44</v>
      </c>
      <c r="Q481">
        <v>185</v>
      </c>
      <c r="R481">
        <v>180</v>
      </c>
      <c r="S481">
        <v>180</v>
      </c>
      <c r="T481">
        <v>9.9</v>
      </c>
      <c r="U481">
        <v>7.7</v>
      </c>
      <c r="V481">
        <v>68.8</v>
      </c>
      <c r="W481">
        <v>81.2</v>
      </c>
      <c r="X481">
        <v>82.3</v>
      </c>
      <c r="Y481">
        <v>13.5</v>
      </c>
      <c r="Z481">
        <v>1.1000000000000001</v>
      </c>
      <c r="AA481">
        <v>115</v>
      </c>
      <c r="AB481">
        <v>1500</v>
      </c>
      <c r="AC481">
        <v>23600</v>
      </c>
      <c r="AD481">
        <v>28100</v>
      </c>
      <c r="AE481">
        <v>32800</v>
      </c>
      <c r="AF481">
        <v>56900</v>
      </c>
      <c r="AG481" t="s">
        <v>479</v>
      </c>
      <c r="AH481" t="s">
        <v>479</v>
      </c>
      <c r="AI481" t="s">
        <v>479</v>
      </c>
      <c r="AJ481" t="s">
        <v>479</v>
      </c>
      <c r="AK481" t="s">
        <v>479</v>
      </c>
      <c r="AL481" t="s">
        <v>481</v>
      </c>
      <c r="AM481" t="s">
        <v>481</v>
      </c>
    </row>
    <row r="482" spans="1:39" x14ac:dyDescent="0.25">
      <c r="A482" t="s">
        <v>472</v>
      </c>
      <c r="B482" t="s">
        <v>473</v>
      </c>
      <c r="C482">
        <v>5</v>
      </c>
      <c r="D482" t="s">
        <v>405</v>
      </c>
      <c r="E482" t="s">
        <v>405</v>
      </c>
      <c r="F482">
        <v>10007776</v>
      </c>
      <c r="G482" t="s">
        <v>84</v>
      </c>
      <c r="H482" t="s">
        <v>482</v>
      </c>
      <c r="I482" t="s">
        <v>476</v>
      </c>
      <c r="J482" t="s">
        <v>385</v>
      </c>
      <c r="K482" t="s">
        <v>495</v>
      </c>
      <c r="L482" t="s">
        <v>41</v>
      </c>
      <c r="M482" t="s">
        <v>405</v>
      </c>
      <c r="N482" t="s">
        <v>405</v>
      </c>
      <c r="O482" t="s">
        <v>478</v>
      </c>
      <c r="P482" t="s">
        <v>3</v>
      </c>
      <c r="Q482" t="s">
        <v>480</v>
      </c>
      <c r="R482" t="s">
        <v>480</v>
      </c>
      <c r="S482" t="s">
        <v>480</v>
      </c>
      <c r="T482" t="s">
        <v>479</v>
      </c>
      <c r="U482" t="s">
        <v>479</v>
      </c>
      <c r="V482" t="s">
        <v>479</v>
      </c>
      <c r="W482" t="s">
        <v>479</v>
      </c>
      <c r="X482" t="s">
        <v>479</v>
      </c>
      <c r="Y482" t="s">
        <v>479</v>
      </c>
      <c r="Z482" t="s">
        <v>479</v>
      </c>
      <c r="AA482" t="s">
        <v>480</v>
      </c>
      <c r="AB482" t="s">
        <v>479</v>
      </c>
      <c r="AC482" t="s">
        <v>479</v>
      </c>
      <c r="AD482" t="s">
        <v>479</v>
      </c>
      <c r="AE482" t="s">
        <v>479</v>
      </c>
      <c r="AF482" t="s">
        <v>479</v>
      </c>
      <c r="AG482" t="s">
        <v>479</v>
      </c>
      <c r="AH482" t="s">
        <v>479</v>
      </c>
      <c r="AI482" t="s">
        <v>479</v>
      </c>
      <c r="AJ482" t="s">
        <v>479</v>
      </c>
      <c r="AK482" t="s">
        <v>479</v>
      </c>
      <c r="AL482" t="s">
        <v>481</v>
      </c>
      <c r="AM482" t="s">
        <v>481</v>
      </c>
    </row>
    <row r="483" spans="1:39" x14ac:dyDescent="0.25">
      <c r="A483" t="s">
        <v>472</v>
      </c>
      <c r="B483" t="s">
        <v>473</v>
      </c>
      <c r="C483">
        <v>5</v>
      </c>
      <c r="D483" t="s">
        <v>405</v>
      </c>
      <c r="E483" t="s">
        <v>405</v>
      </c>
      <c r="F483">
        <v>10007776</v>
      </c>
      <c r="G483" t="s">
        <v>84</v>
      </c>
      <c r="H483" t="s">
        <v>482</v>
      </c>
      <c r="I483" t="s">
        <v>476</v>
      </c>
      <c r="J483" t="s">
        <v>385</v>
      </c>
      <c r="K483" t="s">
        <v>495</v>
      </c>
      <c r="L483" t="s">
        <v>41</v>
      </c>
      <c r="M483" t="s">
        <v>405</v>
      </c>
      <c r="N483" t="s">
        <v>405</v>
      </c>
      <c r="O483" t="s">
        <v>489</v>
      </c>
      <c r="P483" t="s">
        <v>50</v>
      </c>
      <c r="Q483">
        <v>80</v>
      </c>
      <c r="R483">
        <v>75</v>
      </c>
      <c r="S483">
        <v>75</v>
      </c>
      <c r="T483">
        <v>7.5</v>
      </c>
      <c r="U483">
        <v>15.1</v>
      </c>
      <c r="V483">
        <v>74</v>
      </c>
      <c r="W483">
        <v>76</v>
      </c>
      <c r="X483">
        <v>77.400000000000006</v>
      </c>
      <c r="Y483">
        <v>3.4</v>
      </c>
      <c r="Z483">
        <v>1.4</v>
      </c>
      <c r="AA483">
        <v>50</v>
      </c>
      <c r="AB483">
        <v>400</v>
      </c>
      <c r="AC483">
        <v>24900</v>
      </c>
      <c r="AD483">
        <v>29600</v>
      </c>
      <c r="AE483">
        <v>36200</v>
      </c>
      <c r="AF483">
        <v>54000</v>
      </c>
      <c r="AG483" t="s">
        <v>479</v>
      </c>
      <c r="AH483" t="s">
        <v>479</v>
      </c>
      <c r="AI483" t="s">
        <v>479</v>
      </c>
      <c r="AJ483" t="s">
        <v>479</v>
      </c>
      <c r="AK483" t="s">
        <v>479</v>
      </c>
      <c r="AL483" t="s">
        <v>481</v>
      </c>
      <c r="AM483" t="s">
        <v>481</v>
      </c>
    </row>
    <row r="484" spans="1:39" x14ac:dyDescent="0.25">
      <c r="A484" t="s">
        <v>472</v>
      </c>
      <c r="B484" t="s">
        <v>473</v>
      </c>
      <c r="C484">
        <v>5</v>
      </c>
      <c r="D484" t="s">
        <v>405</v>
      </c>
      <c r="E484" t="s">
        <v>405</v>
      </c>
      <c r="F484">
        <v>10007779</v>
      </c>
      <c r="G484" t="s">
        <v>596</v>
      </c>
      <c r="H484" t="s">
        <v>482</v>
      </c>
      <c r="I484" t="s">
        <v>476</v>
      </c>
      <c r="J484" t="s">
        <v>385</v>
      </c>
      <c r="K484" t="s">
        <v>495</v>
      </c>
      <c r="L484" t="s">
        <v>41</v>
      </c>
      <c r="M484" t="s">
        <v>405</v>
      </c>
      <c r="N484" t="s">
        <v>405</v>
      </c>
      <c r="O484" t="s">
        <v>485</v>
      </c>
      <c r="P484" t="s">
        <v>47</v>
      </c>
      <c r="Q484">
        <v>10</v>
      </c>
      <c r="R484">
        <v>10</v>
      </c>
      <c r="S484">
        <v>10</v>
      </c>
      <c r="T484" t="s">
        <v>479</v>
      </c>
      <c r="U484" t="s">
        <v>479</v>
      </c>
      <c r="V484" t="s">
        <v>479</v>
      </c>
      <c r="W484" t="s">
        <v>479</v>
      </c>
      <c r="X484" t="s">
        <v>479</v>
      </c>
      <c r="Y484" t="s">
        <v>479</v>
      </c>
      <c r="Z484" t="s">
        <v>479</v>
      </c>
      <c r="AA484" t="s">
        <v>480</v>
      </c>
      <c r="AB484" t="s">
        <v>479</v>
      </c>
      <c r="AC484" t="s">
        <v>479</v>
      </c>
      <c r="AD484" t="s">
        <v>479</v>
      </c>
      <c r="AE484" t="s">
        <v>479</v>
      </c>
      <c r="AF484" t="s">
        <v>479</v>
      </c>
      <c r="AG484" t="s">
        <v>479</v>
      </c>
      <c r="AH484" t="s">
        <v>479</v>
      </c>
      <c r="AI484" t="s">
        <v>479</v>
      </c>
      <c r="AJ484" t="s">
        <v>479</v>
      </c>
      <c r="AK484" t="s">
        <v>479</v>
      </c>
      <c r="AL484" t="s">
        <v>481</v>
      </c>
      <c r="AM484" t="s">
        <v>481</v>
      </c>
    </row>
    <row r="485" spans="1:39" x14ac:dyDescent="0.25">
      <c r="A485" t="s">
        <v>472</v>
      </c>
      <c r="B485" t="s">
        <v>473</v>
      </c>
      <c r="C485">
        <v>5</v>
      </c>
      <c r="D485" t="s">
        <v>405</v>
      </c>
      <c r="E485" t="s">
        <v>405</v>
      </c>
      <c r="F485">
        <v>10007780</v>
      </c>
      <c r="G485" t="s">
        <v>597</v>
      </c>
      <c r="H485" t="s">
        <v>482</v>
      </c>
      <c r="I485" t="s">
        <v>476</v>
      </c>
      <c r="J485" t="s">
        <v>385</v>
      </c>
      <c r="K485" t="s">
        <v>495</v>
      </c>
      <c r="L485" t="s">
        <v>41</v>
      </c>
      <c r="M485" t="s">
        <v>405</v>
      </c>
      <c r="N485" t="s">
        <v>405</v>
      </c>
      <c r="O485" t="s">
        <v>488</v>
      </c>
      <c r="P485" t="s">
        <v>34</v>
      </c>
      <c r="Q485">
        <v>50</v>
      </c>
      <c r="R485">
        <v>50</v>
      </c>
      <c r="S485">
        <v>50</v>
      </c>
      <c r="T485">
        <v>12.5</v>
      </c>
      <c r="U485">
        <v>15.6</v>
      </c>
      <c r="V485">
        <v>62.5</v>
      </c>
      <c r="W485">
        <v>69.8</v>
      </c>
      <c r="X485">
        <v>71.900000000000006</v>
      </c>
      <c r="Y485">
        <v>9.4</v>
      </c>
      <c r="Z485">
        <v>2.1</v>
      </c>
      <c r="AA485">
        <v>30</v>
      </c>
      <c r="AB485">
        <v>11700</v>
      </c>
      <c r="AC485">
        <v>25900</v>
      </c>
      <c r="AD485">
        <v>33200</v>
      </c>
      <c r="AE485">
        <v>40200</v>
      </c>
      <c r="AF485">
        <v>92700</v>
      </c>
      <c r="AG485" t="s">
        <v>479</v>
      </c>
      <c r="AH485" t="s">
        <v>479</v>
      </c>
      <c r="AI485" t="s">
        <v>479</v>
      </c>
      <c r="AJ485" t="s">
        <v>479</v>
      </c>
      <c r="AK485" t="s">
        <v>479</v>
      </c>
      <c r="AL485" t="s">
        <v>481</v>
      </c>
      <c r="AM485" t="s">
        <v>481</v>
      </c>
    </row>
    <row r="486" spans="1:39" x14ac:dyDescent="0.25">
      <c r="A486" t="s">
        <v>472</v>
      </c>
      <c r="B486" t="s">
        <v>473</v>
      </c>
      <c r="C486">
        <v>5</v>
      </c>
      <c r="D486" t="s">
        <v>405</v>
      </c>
      <c r="E486" t="s">
        <v>405</v>
      </c>
      <c r="F486">
        <v>10007783</v>
      </c>
      <c r="G486" t="s">
        <v>66</v>
      </c>
      <c r="H486" t="s">
        <v>482</v>
      </c>
      <c r="I486" t="s">
        <v>529</v>
      </c>
      <c r="J486" t="s">
        <v>53</v>
      </c>
      <c r="K486" t="s">
        <v>530</v>
      </c>
      <c r="L486" t="s">
        <v>405</v>
      </c>
      <c r="M486" t="s">
        <v>405</v>
      </c>
      <c r="N486" t="s">
        <v>405</v>
      </c>
      <c r="O486" t="s">
        <v>485</v>
      </c>
      <c r="P486" t="s">
        <v>47</v>
      </c>
      <c r="Q486">
        <v>105</v>
      </c>
      <c r="R486">
        <v>100</v>
      </c>
      <c r="S486">
        <v>100</v>
      </c>
      <c r="T486">
        <v>10.1</v>
      </c>
      <c r="U486">
        <v>6.1</v>
      </c>
      <c r="V486">
        <v>61.7</v>
      </c>
      <c r="W486">
        <v>75.8</v>
      </c>
      <c r="X486">
        <v>83.8</v>
      </c>
      <c r="Y486">
        <v>22.1</v>
      </c>
      <c r="Z486">
        <v>8</v>
      </c>
      <c r="AA486">
        <v>60</v>
      </c>
      <c r="AB486">
        <v>7400</v>
      </c>
      <c r="AC486">
        <v>27000</v>
      </c>
      <c r="AD486">
        <v>35400</v>
      </c>
      <c r="AE486">
        <v>48500</v>
      </c>
      <c r="AF486">
        <v>140900</v>
      </c>
      <c r="AG486" t="s">
        <v>479</v>
      </c>
      <c r="AH486" t="s">
        <v>479</v>
      </c>
      <c r="AI486" t="s">
        <v>479</v>
      </c>
      <c r="AJ486" t="s">
        <v>479</v>
      </c>
      <c r="AK486" t="s">
        <v>479</v>
      </c>
      <c r="AL486" t="s">
        <v>481</v>
      </c>
      <c r="AM486" t="s">
        <v>481</v>
      </c>
    </row>
    <row r="487" spans="1:39" x14ac:dyDescent="0.25">
      <c r="A487" t="s">
        <v>472</v>
      </c>
      <c r="B487" t="s">
        <v>582</v>
      </c>
      <c r="C487">
        <v>3</v>
      </c>
      <c r="D487" t="s">
        <v>405</v>
      </c>
      <c r="E487" t="s">
        <v>405</v>
      </c>
      <c r="F487">
        <v>10007791</v>
      </c>
      <c r="G487" t="s">
        <v>136</v>
      </c>
      <c r="H487" t="s">
        <v>482</v>
      </c>
      <c r="I487" t="s">
        <v>476</v>
      </c>
      <c r="J487" t="s">
        <v>385</v>
      </c>
      <c r="K487" t="s">
        <v>483</v>
      </c>
      <c r="L487" t="s">
        <v>484</v>
      </c>
      <c r="M487" t="s">
        <v>405</v>
      </c>
      <c r="N487" t="s">
        <v>405</v>
      </c>
      <c r="O487" t="s">
        <v>478</v>
      </c>
      <c r="P487" t="s">
        <v>3</v>
      </c>
      <c r="Q487">
        <v>90</v>
      </c>
      <c r="R487">
        <v>90</v>
      </c>
      <c r="S487">
        <v>90</v>
      </c>
      <c r="T487">
        <v>7.1</v>
      </c>
      <c r="U487">
        <v>11.5</v>
      </c>
      <c r="V487">
        <v>80.3</v>
      </c>
      <c r="W487">
        <v>80.3</v>
      </c>
      <c r="X487">
        <v>81.5</v>
      </c>
      <c r="Y487">
        <v>1.1000000000000001</v>
      </c>
      <c r="Z487">
        <v>1.1000000000000001</v>
      </c>
      <c r="AA487">
        <v>70</v>
      </c>
      <c r="AB487">
        <v>11700</v>
      </c>
      <c r="AC487">
        <v>30700</v>
      </c>
      <c r="AD487">
        <v>34700</v>
      </c>
      <c r="AE487">
        <v>53700</v>
      </c>
      <c r="AF487">
        <v>116800</v>
      </c>
      <c r="AG487" t="s">
        <v>479</v>
      </c>
      <c r="AH487" t="s">
        <v>479</v>
      </c>
      <c r="AI487" t="s">
        <v>479</v>
      </c>
      <c r="AJ487" t="s">
        <v>479</v>
      </c>
      <c r="AK487" t="s">
        <v>479</v>
      </c>
      <c r="AL487" t="s">
        <v>481</v>
      </c>
      <c r="AM487" t="s">
        <v>481</v>
      </c>
    </row>
    <row r="488" spans="1:39" x14ac:dyDescent="0.25">
      <c r="A488" t="s">
        <v>472</v>
      </c>
      <c r="B488" t="s">
        <v>582</v>
      </c>
      <c r="C488">
        <v>3</v>
      </c>
      <c r="D488" t="s">
        <v>405</v>
      </c>
      <c r="E488" t="s">
        <v>405</v>
      </c>
      <c r="F488">
        <v>10007792</v>
      </c>
      <c r="G488" t="s">
        <v>98</v>
      </c>
      <c r="H488" t="s">
        <v>482</v>
      </c>
      <c r="I488" t="s">
        <v>476</v>
      </c>
      <c r="J488" t="s">
        <v>385</v>
      </c>
      <c r="K488" t="s">
        <v>491</v>
      </c>
      <c r="L488" t="s">
        <v>61</v>
      </c>
      <c r="M488" t="s">
        <v>405</v>
      </c>
      <c r="N488" t="s">
        <v>405</v>
      </c>
      <c r="O488" t="s">
        <v>478</v>
      </c>
      <c r="P488" t="s">
        <v>3</v>
      </c>
      <c r="Q488">
        <v>45</v>
      </c>
      <c r="R488">
        <v>45</v>
      </c>
      <c r="S488">
        <v>45</v>
      </c>
      <c r="T488">
        <v>14.6</v>
      </c>
      <c r="U488">
        <v>3.4</v>
      </c>
      <c r="V488">
        <v>76.400000000000006</v>
      </c>
      <c r="W488">
        <v>79.8</v>
      </c>
      <c r="X488">
        <v>82</v>
      </c>
      <c r="Y488">
        <v>5.6</v>
      </c>
      <c r="Z488">
        <v>2.2000000000000002</v>
      </c>
      <c r="AA488">
        <v>35</v>
      </c>
      <c r="AB488">
        <v>21200</v>
      </c>
      <c r="AC488">
        <v>41200</v>
      </c>
      <c r="AD488">
        <v>53300</v>
      </c>
      <c r="AE488">
        <v>75300</v>
      </c>
      <c r="AF488">
        <v>120800</v>
      </c>
      <c r="AG488" t="s">
        <v>479</v>
      </c>
      <c r="AH488" t="s">
        <v>479</v>
      </c>
      <c r="AI488" t="s">
        <v>479</v>
      </c>
      <c r="AJ488" t="s">
        <v>479</v>
      </c>
      <c r="AK488" t="s">
        <v>479</v>
      </c>
      <c r="AL488" t="s">
        <v>481</v>
      </c>
      <c r="AM488" t="s">
        <v>481</v>
      </c>
    </row>
    <row r="489" spans="1:39" x14ac:dyDescent="0.25">
      <c r="A489" t="s">
        <v>472</v>
      </c>
      <c r="B489" t="s">
        <v>582</v>
      </c>
      <c r="C489">
        <v>3</v>
      </c>
      <c r="D489" t="s">
        <v>405</v>
      </c>
      <c r="E489" t="s">
        <v>405</v>
      </c>
      <c r="F489">
        <v>10007803</v>
      </c>
      <c r="G489" t="s">
        <v>580</v>
      </c>
      <c r="H489" t="s">
        <v>482</v>
      </c>
      <c r="I489" t="s">
        <v>529</v>
      </c>
      <c r="J489" t="s">
        <v>53</v>
      </c>
      <c r="K489" t="s">
        <v>530</v>
      </c>
      <c r="L489" t="s">
        <v>405</v>
      </c>
      <c r="M489" t="s">
        <v>405</v>
      </c>
      <c r="N489" t="s">
        <v>405</v>
      </c>
      <c r="O489" t="s">
        <v>478</v>
      </c>
      <c r="P489" t="s">
        <v>3</v>
      </c>
      <c r="Q489">
        <v>40</v>
      </c>
      <c r="R489">
        <v>40</v>
      </c>
      <c r="S489">
        <v>40</v>
      </c>
      <c r="T489">
        <v>12.8</v>
      </c>
      <c r="U489">
        <v>5.0999999999999996</v>
      </c>
      <c r="V489">
        <v>76.900000000000006</v>
      </c>
      <c r="W489">
        <v>80.8</v>
      </c>
      <c r="X489">
        <v>82.1</v>
      </c>
      <c r="Y489">
        <v>5.0999999999999996</v>
      </c>
      <c r="Z489">
        <v>1.3</v>
      </c>
      <c r="AA489">
        <v>30</v>
      </c>
      <c r="AB489">
        <v>11300</v>
      </c>
      <c r="AC489">
        <v>38500</v>
      </c>
      <c r="AD489">
        <v>49500</v>
      </c>
      <c r="AE489">
        <v>65000</v>
      </c>
      <c r="AF489">
        <v>143100</v>
      </c>
      <c r="AG489" t="s">
        <v>479</v>
      </c>
      <c r="AH489" t="s">
        <v>479</v>
      </c>
      <c r="AI489" t="s">
        <v>479</v>
      </c>
      <c r="AJ489" t="s">
        <v>479</v>
      </c>
      <c r="AK489" t="s">
        <v>479</v>
      </c>
      <c r="AL489" t="s">
        <v>481</v>
      </c>
      <c r="AM489" t="s">
        <v>481</v>
      </c>
    </row>
    <row r="490" spans="1:39" x14ac:dyDescent="0.25">
      <c r="A490" t="s">
        <v>472</v>
      </c>
      <c r="B490" t="s">
        <v>582</v>
      </c>
      <c r="C490">
        <v>3</v>
      </c>
      <c r="D490" t="s">
        <v>405</v>
      </c>
      <c r="E490" t="s">
        <v>405</v>
      </c>
      <c r="F490">
        <v>10007805</v>
      </c>
      <c r="G490" t="s">
        <v>581</v>
      </c>
      <c r="H490" t="s">
        <v>482</v>
      </c>
      <c r="I490" t="s">
        <v>529</v>
      </c>
      <c r="J490" t="s">
        <v>53</v>
      </c>
      <c r="K490" t="s">
        <v>530</v>
      </c>
      <c r="L490" t="s">
        <v>405</v>
      </c>
      <c r="M490" t="s">
        <v>405</v>
      </c>
      <c r="N490" t="s">
        <v>405</v>
      </c>
      <c r="O490" t="s">
        <v>478</v>
      </c>
      <c r="P490" t="s">
        <v>3</v>
      </c>
      <c r="Q490">
        <v>80</v>
      </c>
      <c r="R490">
        <v>80</v>
      </c>
      <c r="S490">
        <v>80</v>
      </c>
      <c r="T490">
        <v>17.899999999999999</v>
      </c>
      <c r="U490">
        <v>5.6</v>
      </c>
      <c r="V490">
        <v>69.099999999999994</v>
      </c>
      <c r="W490">
        <v>72.2</v>
      </c>
      <c r="X490">
        <v>76.5</v>
      </c>
      <c r="Y490">
        <v>7.4</v>
      </c>
      <c r="Z490">
        <v>4.3</v>
      </c>
      <c r="AA490">
        <v>55</v>
      </c>
      <c r="AB490">
        <v>200</v>
      </c>
      <c r="AC490">
        <v>31400</v>
      </c>
      <c r="AD490">
        <v>40200</v>
      </c>
      <c r="AE490">
        <v>51500</v>
      </c>
      <c r="AF490">
        <v>101800</v>
      </c>
      <c r="AG490" t="s">
        <v>479</v>
      </c>
      <c r="AH490" t="s">
        <v>479</v>
      </c>
      <c r="AI490" t="s">
        <v>479</v>
      </c>
      <c r="AJ490" t="s">
        <v>479</v>
      </c>
      <c r="AK490" t="s">
        <v>479</v>
      </c>
      <c r="AL490" t="s">
        <v>481</v>
      </c>
      <c r="AM490" t="s">
        <v>481</v>
      </c>
    </row>
    <row r="491" spans="1:39" x14ac:dyDescent="0.25">
      <c r="A491" t="s">
        <v>472</v>
      </c>
      <c r="B491" t="s">
        <v>473</v>
      </c>
      <c r="C491">
        <v>5</v>
      </c>
      <c r="D491" t="s">
        <v>405</v>
      </c>
      <c r="E491" t="s">
        <v>405</v>
      </c>
      <c r="F491">
        <v>10007783</v>
      </c>
      <c r="G491" t="s">
        <v>66</v>
      </c>
      <c r="H491" t="s">
        <v>482</v>
      </c>
      <c r="I491" t="s">
        <v>529</v>
      </c>
      <c r="J491" t="s">
        <v>53</v>
      </c>
      <c r="K491" t="s">
        <v>530</v>
      </c>
      <c r="L491" t="s">
        <v>405</v>
      </c>
      <c r="M491" t="s">
        <v>405</v>
      </c>
      <c r="N491" t="s">
        <v>405</v>
      </c>
      <c r="O491" t="s">
        <v>489</v>
      </c>
      <c r="P491" t="s">
        <v>50</v>
      </c>
      <c r="Q491">
        <v>5</v>
      </c>
      <c r="R491">
        <v>5</v>
      </c>
      <c r="S491">
        <v>5</v>
      </c>
      <c r="T491" t="s">
        <v>479</v>
      </c>
      <c r="U491" t="s">
        <v>479</v>
      </c>
      <c r="V491" t="s">
        <v>479</v>
      </c>
      <c r="W491" t="s">
        <v>479</v>
      </c>
      <c r="X491" t="s">
        <v>479</v>
      </c>
      <c r="Y491" t="s">
        <v>479</v>
      </c>
      <c r="Z491" t="s">
        <v>479</v>
      </c>
      <c r="AA491">
        <v>5</v>
      </c>
      <c r="AB491" t="s">
        <v>479</v>
      </c>
      <c r="AC491" t="s">
        <v>479</v>
      </c>
      <c r="AD491" t="s">
        <v>479</v>
      </c>
      <c r="AE491" t="s">
        <v>479</v>
      </c>
      <c r="AF491" t="s">
        <v>479</v>
      </c>
      <c r="AG491" t="s">
        <v>479</v>
      </c>
      <c r="AH491" t="s">
        <v>479</v>
      </c>
      <c r="AI491" t="s">
        <v>479</v>
      </c>
      <c r="AJ491" t="s">
        <v>479</v>
      </c>
      <c r="AK491" t="s">
        <v>479</v>
      </c>
      <c r="AL491" t="s">
        <v>481</v>
      </c>
      <c r="AM491" t="s">
        <v>481</v>
      </c>
    </row>
    <row r="492" spans="1:39" x14ac:dyDescent="0.25">
      <c r="A492" t="s">
        <v>472</v>
      </c>
      <c r="B492" t="s">
        <v>582</v>
      </c>
      <c r="C492">
        <v>3</v>
      </c>
      <c r="D492" t="s">
        <v>405</v>
      </c>
      <c r="E492" t="s">
        <v>405</v>
      </c>
      <c r="F492">
        <v>10007850</v>
      </c>
      <c r="G492" t="s">
        <v>94</v>
      </c>
      <c r="H492" t="s">
        <v>482</v>
      </c>
      <c r="I492" t="s">
        <v>476</v>
      </c>
      <c r="J492" t="s">
        <v>385</v>
      </c>
      <c r="K492" t="s">
        <v>491</v>
      </c>
      <c r="L492" t="s">
        <v>61</v>
      </c>
      <c r="M492" t="s">
        <v>405</v>
      </c>
      <c r="N492" t="s">
        <v>405</v>
      </c>
      <c r="O492" t="s">
        <v>478</v>
      </c>
      <c r="P492" t="s">
        <v>3</v>
      </c>
      <c r="Q492">
        <v>65</v>
      </c>
      <c r="R492">
        <v>65</v>
      </c>
      <c r="S492">
        <v>65</v>
      </c>
      <c r="T492">
        <v>12.5</v>
      </c>
      <c r="U492">
        <v>1.6</v>
      </c>
      <c r="V492">
        <v>75</v>
      </c>
      <c r="W492">
        <v>84.4</v>
      </c>
      <c r="X492">
        <v>85.9</v>
      </c>
      <c r="Y492">
        <v>10.9</v>
      </c>
      <c r="Z492">
        <v>1.6</v>
      </c>
      <c r="AA492">
        <v>50</v>
      </c>
      <c r="AB492">
        <v>8800</v>
      </c>
      <c r="AC492">
        <v>38300</v>
      </c>
      <c r="AD492">
        <v>49500</v>
      </c>
      <c r="AE492">
        <v>63900</v>
      </c>
      <c r="AF492">
        <v>151500</v>
      </c>
      <c r="AG492" t="s">
        <v>479</v>
      </c>
      <c r="AH492" t="s">
        <v>479</v>
      </c>
      <c r="AI492" t="s">
        <v>479</v>
      </c>
      <c r="AJ492" t="s">
        <v>479</v>
      </c>
      <c r="AK492" t="s">
        <v>479</v>
      </c>
      <c r="AL492" t="s">
        <v>481</v>
      </c>
      <c r="AM492" t="s">
        <v>481</v>
      </c>
    </row>
    <row r="493" spans="1:39" x14ac:dyDescent="0.25">
      <c r="A493" t="s">
        <v>472</v>
      </c>
      <c r="B493" t="s">
        <v>473</v>
      </c>
      <c r="C493">
        <v>5</v>
      </c>
      <c r="D493" t="s">
        <v>405</v>
      </c>
      <c r="E493" t="s">
        <v>405</v>
      </c>
      <c r="F493">
        <v>10007784</v>
      </c>
      <c r="G493" t="s">
        <v>40</v>
      </c>
      <c r="H493" t="s">
        <v>482</v>
      </c>
      <c r="I493" t="s">
        <v>476</v>
      </c>
      <c r="J493" t="s">
        <v>385</v>
      </c>
      <c r="K493" t="s">
        <v>495</v>
      </c>
      <c r="L493" t="s">
        <v>41</v>
      </c>
      <c r="M493" t="s">
        <v>405</v>
      </c>
      <c r="N493" t="s">
        <v>405</v>
      </c>
      <c r="O493" t="s">
        <v>485</v>
      </c>
      <c r="P493" t="s">
        <v>47</v>
      </c>
      <c r="Q493">
        <v>185</v>
      </c>
      <c r="R493">
        <v>175</v>
      </c>
      <c r="S493">
        <v>175</v>
      </c>
      <c r="T493">
        <v>6.8</v>
      </c>
      <c r="U493">
        <v>4.2</v>
      </c>
      <c r="V493">
        <v>52.3</v>
      </c>
      <c r="W493">
        <v>81.099999999999994</v>
      </c>
      <c r="X493">
        <v>89</v>
      </c>
      <c r="Y493">
        <v>36.799999999999997</v>
      </c>
      <c r="Z493">
        <v>7.9</v>
      </c>
      <c r="AA493">
        <v>90</v>
      </c>
      <c r="AB493">
        <v>1400</v>
      </c>
      <c r="AC493">
        <v>31800</v>
      </c>
      <c r="AD493">
        <v>43100</v>
      </c>
      <c r="AE493">
        <v>53300</v>
      </c>
      <c r="AF493">
        <v>179600</v>
      </c>
      <c r="AG493" t="s">
        <v>479</v>
      </c>
      <c r="AH493" t="s">
        <v>479</v>
      </c>
      <c r="AI493" t="s">
        <v>479</v>
      </c>
      <c r="AJ493" t="s">
        <v>479</v>
      </c>
      <c r="AK493" t="s">
        <v>479</v>
      </c>
      <c r="AL493" t="s">
        <v>481</v>
      </c>
      <c r="AM493" t="s">
        <v>481</v>
      </c>
    </row>
    <row r="494" spans="1:39" x14ac:dyDescent="0.25">
      <c r="A494" t="s">
        <v>472</v>
      </c>
      <c r="B494" t="s">
        <v>598</v>
      </c>
      <c r="C494">
        <v>1</v>
      </c>
      <c r="D494" t="s">
        <v>405</v>
      </c>
      <c r="E494" t="s">
        <v>405</v>
      </c>
      <c r="F494">
        <v>10003270</v>
      </c>
      <c r="G494" t="s">
        <v>5</v>
      </c>
      <c r="H494" t="s">
        <v>482</v>
      </c>
      <c r="I494" t="s">
        <v>476</v>
      </c>
      <c r="J494" t="s">
        <v>385</v>
      </c>
      <c r="K494" t="s">
        <v>495</v>
      </c>
      <c r="L494" t="s">
        <v>41</v>
      </c>
      <c r="M494" t="s">
        <v>405</v>
      </c>
      <c r="N494" t="s">
        <v>405</v>
      </c>
      <c r="O494" t="s">
        <v>478</v>
      </c>
      <c r="P494" t="s">
        <v>3</v>
      </c>
      <c r="Q494">
        <v>75</v>
      </c>
      <c r="R494">
        <v>75</v>
      </c>
      <c r="S494">
        <v>75</v>
      </c>
      <c r="T494">
        <v>9.1999999999999993</v>
      </c>
      <c r="U494">
        <v>1.3</v>
      </c>
      <c r="V494">
        <v>82.9</v>
      </c>
      <c r="W494">
        <v>88.2</v>
      </c>
      <c r="X494">
        <v>89.5</v>
      </c>
      <c r="Y494">
        <v>6.6</v>
      </c>
      <c r="Z494">
        <v>1.3</v>
      </c>
      <c r="AA494">
        <v>60</v>
      </c>
      <c r="AB494">
        <v>27400</v>
      </c>
      <c r="AC494">
        <v>58300</v>
      </c>
      <c r="AD494">
        <v>69700</v>
      </c>
      <c r="AE494">
        <v>96400</v>
      </c>
      <c r="AF494">
        <v>253700</v>
      </c>
      <c r="AG494" t="s">
        <v>479</v>
      </c>
      <c r="AH494" t="s">
        <v>479</v>
      </c>
      <c r="AI494" t="s">
        <v>479</v>
      </c>
      <c r="AJ494" t="s">
        <v>479</v>
      </c>
      <c r="AK494" t="s">
        <v>479</v>
      </c>
      <c r="AL494" t="s">
        <v>481</v>
      </c>
      <c r="AM494" t="s">
        <v>481</v>
      </c>
    </row>
    <row r="495" spans="1:39" x14ac:dyDescent="0.25">
      <c r="A495" t="s">
        <v>472</v>
      </c>
      <c r="B495" t="s">
        <v>598</v>
      </c>
      <c r="C495">
        <v>1</v>
      </c>
      <c r="D495" t="s">
        <v>405</v>
      </c>
      <c r="E495" t="s">
        <v>405</v>
      </c>
      <c r="F495">
        <v>10004113</v>
      </c>
      <c r="G495" t="s">
        <v>97</v>
      </c>
      <c r="H495" t="s">
        <v>482</v>
      </c>
      <c r="I495" t="s">
        <v>476</v>
      </c>
      <c r="J495" t="s">
        <v>385</v>
      </c>
      <c r="K495" t="s">
        <v>508</v>
      </c>
      <c r="L495" t="s">
        <v>75</v>
      </c>
      <c r="M495" t="s">
        <v>405</v>
      </c>
      <c r="N495" t="s">
        <v>405</v>
      </c>
      <c r="O495" t="s">
        <v>478</v>
      </c>
      <c r="P495" t="s">
        <v>3</v>
      </c>
      <c r="Q495">
        <v>95</v>
      </c>
      <c r="R495">
        <v>90</v>
      </c>
      <c r="S495">
        <v>90</v>
      </c>
      <c r="T495">
        <v>2.7</v>
      </c>
      <c r="U495">
        <v>4.3</v>
      </c>
      <c r="V495">
        <v>76.599999999999994</v>
      </c>
      <c r="W495">
        <v>87.5</v>
      </c>
      <c r="X495">
        <v>92.9</v>
      </c>
      <c r="Y495">
        <v>16.3</v>
      </c>
      <c r="Z495">
        <v>5.4</v>
      </c>
      <c r="AA495">
        <v>70</v>
      </c>
      <c r="AB495">
        <v>4000</v>
      </c>
      <c r="AC495">
        <v>29200</v>
      </c>
      <c r="AD495">
        <v>35400</v>
      </c>
      <c r="AE495">
        <v>42300</v>
      </c>
      <c r="AF495">
        <v>74100</v>
      </c>
      <c r="AG495" t="s">
        <v>479</v>
      </c>
      <c r="AH495" t="s">
        <v>479</v>
      </c>
      <c r="AI495" t="s">
        <v>479</v>
      </c>
      <c r="AJ495" t="s">
        <v>479</v>
      </c>
      <c r="AK495" t="s">
        <v>479</v>
      </c>
      <c r="AL495" t="s">
        <v>481</v>
      </c>
      <c r="AM495" t="s">
        <v>481</v>
      </c>
    </row>
    <row r="496" spans="1:39" x14ac:dyDescent="0.25">
      <c r="A496" t="s">
        <v>472</v>
      </c>
      <c r="B496" t="s">
        <v>598</v>
      </c>
      <c r="C496">
        <v>1</v>
      </c>
      <c r="D496" t="s">
        <v>405</v>
      </c>
      <c r="E496" t="s">
        <v>405</v>
      </c>
      <c r="F496">
        <v>10007143</v>
      </c>
      <c r="G496" t="s">
        <v>48</v>
      </c>
      <c r="H496" t="s">
        <v>482</v>
      </c>
      <c r="I496" t="s">
        <v>476</v>
      </c>
      <c r="J496" t="s">
        <v>385</v>
      </c>
      <c r="K496" t="s">
        <v>513</v>
      </c>
      <c r="L496" t="s">
        <v>49</v>
      </c>
      <c r="M496" t="s">
        <v>405</v>
      </c>
      <c r="N496" t="s">
        <v>405</v>
      </c>
      <c r="O496" t="s">
        <v>478</v>
      </c>
      <c r="P496" t="s">
        <v>3</v>
      </c>
      <c r="Q496">
        <v>75</v>
      </c>
      <c r="R496">
        <v>75</v>
      </c>
      <c r="S496">
        <v>70</v>
      </c>
      <c r="T496">
        <v>4.2</v>
      </c>
      <c r="U496">
        <v>5.6</v>
      </c>
      <c r="V496">
        <v>81.7</v>
      </c>
      <c r="W496">
        <v>88.7</v>
      </c>
      <c r="X496">
        <v>90.1</v>
      </c>
      <c r="Y496">
        <v>8.5</v>
      </c>
      <c r="Z496">
        <v>1.4</v>
      </c>
      <c r="AA496">
        <v>55</v>
      </c>
      <c r="AB496">
        <v>400</v>
      </c>
      <c r="AC496">
        <v>29100</v>
      </c>
      <c r="AD496">
        <v>37600</v>
      </c>
      <c r="AE496">
        <v>48700</v>
      </c>
      <c r="AF496">
        <v>199700</v>
      </c>
      <c r="AG496" t="s">
        <v>479</v>
      </c>
      <c r="AH496" t="s">
        <v>479</v>
      </c>
      <c r="AI496" t="s">
        <v>479</v>
      </c>
      <c r="AJ496" t="s">
        <v>479</v>
      </c>
      <c r="AK496" t="s">
        <v>479</v>
      </c>
      <c r="AL496" t="s">
        <v>481</v>
      </c>
      <c r="AM496" t="s">
        <v>481</v>
      </c>
    </row>
    <row r="497" spans="1:39" x14ac:dyDescent="0.25">
      <c r="A497" t="s">
        <v>472</v>
      </c>
      <c r="B497" t="s">
        <v>473</v>
      </c>
      <c r="C497">
        <v>5</v>
      </c>
      <c r="D497" t="s">
        <v>405</v>
      </c>
      <c r="E497" t="s">
        <v>405</v>
      </c>
      <c r="F497">
        <v>10007784</v>
      </c>
      <c r="G497" t="s">
        <v>40</v>
      </c>
      <c r="H497" t="s">
        <v>482</v>
      </c>
      <c r="I497" t="s">
        <v>476</v>
      </c>
      <c r="J497" t="s">
        <v>385</v>
      </c>
      <c r="K497" t="s">
        <v>495</v>
      </c>
      <c r="L497" t="s">
        <v>41</v>
      </c>
      <c r="M497" t="s">
        <v>405</v>
      </c>
      <c r="N497" t="s">
        <v>405</v>
      </c>
      <c r="O497" t="s">
        <v>489</v>
      </c>
      <c r="P497" t="s">
        <v>50</v>
      </c>
      <c r="Q497">
        <v>30</v>
      </c>
      <c r="R497">
        <v>30</v>
      </c>
      <c r="S497">
        <v>30</v>
      </c>
      <c r="T497">
        <v>17.899999999999999</v>
      </c>
      <c r="U497">
        <v>3.6</v>
      </c>
      <c r="V497">
        <v>78.599999999999994</v>
      </c>
      <c r="W497">
        <v>78.599999999999994</v>
      </c>
      <c r="X497">
        <v>78.599999999999994</v>
      </c>
      <c r="Y497" t="s">
        <v>487</v>
      </c>
      <c r="Z497" t="s">
        <v>487</v>
      </c>
      <c r="AA497">
        <v>20</v>
      </c>
      <c r="AB497">
        <v>2500</v>
      </c>
      <c r="AC497">
        <v>13500</v>
      </c>
      <c r="AD497">
        <v>22600</v>
      </c>
      <c r="AE497">
        <v>35600</v>
      </c>
      <c r="AF497">
        <v>43800</v>
      </c>
      <c r="AG497" t="s">
        <v>479</v>
      </c>
      <c r="AH497" t="s">
        <v>479</v>
      </c>
      <c r="AI497" t="s">
        <v>479</v>
      </c>
      <c r="AJ497" t="s">
        <v>479</v>
      </c>
      <c r="AK497" t="s">
        <v>479</v>
      </c>
      <c r="AL497" t="s">
        <v>481</v>
      </c>
      <c r="AM497" t="s">
        <v>481</v>
      </c>
    </row>
    <row r="498" spans="1:39" x14ac:dyDescent="0.25">
      <c r="A498" t="s">
        <v>472</v>
      </c>
      <c r="B498" t="s">
        <v>473</v>
      </c>
      <c r="C498">
        <v>5</v>
      </c>
      <c r="D498" t="s">
        <v>405</v>
      </c>
      <c r="E498" t="s">
        <v>405</v>
      </c>
      <c r="F498">
        <v>10007785</v>
      </c>
      <c r="G498" t="s">
        <v>78</v>
      </c>
      <c r="H498" t="s">
        <v>482</v>
      </c>
      <c r="I498" t="s">
        <v>476</v>
      </c>
      <c r="J498" t="s">
        <v>385</v>
      </c>
      <c r="K498" t="s">
        <v>493</v>
      </c>
      <c r="L498" t="s">
        <v>55</v>
      </c>
      <c r="M498" t="s">
        <v>405</v>
      </c>
      <c r="N498" t="s">
        <v>405</v>
      </c>
      <c r="O498" t="s">
        <v>485</v>
      </c>
      <c r="P498" t="s">
        <v>47</v>
      </c>
      <c r="Q498">
        <v>95</v>
      </c>
      <c r="R498">
        <v>95</v>
      </c>
      <c r="S498">
        <v>95</v>
      </c>
      <c r="T498">
        <v>4.3</v>
      </c>
      <c r="U498">
        <v>8.6</v>
      </c>
      <c r="V498">
        <v>64.5</v>
      </c>
      <c r="W498">
        <v>79.599999999999994</v>
      </c>
      <c r="X498">
        <v>87.1</v>
      </c>
      <c r="Y498">
        <v>22.6</v>
      </c>
      <c r="Z498">
        <v>7.5</v>
      </c>
      <c r="AA498">
        <v>60</v>
      </c>
      <c r="AB498">
        <v>700</v>
      </c>
      <c r="AC498">
        <v>24700</v>
      </c>
      <c r="AD498">
        <v>32800</v>
      </c>
      <c r="AE498">
        <v>39300</v>
      </c>
      <c r="AF498">
        <v>75900</v>
      </c>
      <c r="AG498" t="s">
        <v>479</v>
      </c>
      <c r="AH498" t="s">
        <v>479</v>
      </c>
      <c r="AI498" t="s">
        <v>479</v>
      </c>
      <c r="AJ498" t="s">
        <v>479</v>
      </c>
      <c r="AK498" t="s">
        <v>479</v>
      </c>
      <c r="AL498" t="s">
        <v>481</v>
      </c>
      <c r="AM498" t="s">
        <v>481</v>
      </c>
    </row>
    <row r="499" spans="1:39" x14ac:dyDescent="0.25">
      <c r="A499" t="s">
        <v>472</v>
      </c>
      <c r="B499" t="s">
        <v>473</v>
      </c>
      <c r="C499">
        <v>5</v>
      </c>
      <c r="D499" t="s">
        <v>405</v>
      </c>
      <c r="E499" t="s">
        <v>405</v>
      </c>
      <c r="F499">
        <v>10007785</v>
      </c>
      <c r="G499" t="s">
        <v>78</v>
      </c>
      <c r="H499" t="s">
        <v>482</v>
      </c>
      <c r="I499" t="s">
        <v>476</v>
      </c>
      <c r="J499" t="s">
        <v>385</v>
      </c>
      <c r="K499" t="s">
        <v>493</v>
      </c>
      <c r="L499" t="s">
        <v>55</v>
      </c>
      <c r="M499" t="s">
        <v>405</v>
      </c>
      <c r="N499" t="s">
        <v>405</v>
      </c>
      <c r="O499" t="s">
        <v>486</v>
      </c>
      <c r="P499" t="s">
        <v>44</v>
      </c>
      <c r="Q499">
        <v>85</v>
      </c>
      <c r="R499">
        <v>85</v>
      </c>
      <c r="S499">
        <v>85</v>
      </c>
      <c r="T499">
        <v>2.9</v>
      </c>
      <c r="U499">
        <v>7</v>
      </c>
      <c r="V499">
        <v>73</v>
      </c>
      <c r="W499">
        <v>86.2</v>
      </c>
      <c r="X499">
        <v>90.1</v>
      </c>
      <c r="Y499">
        <v>17.100000000000001</v>
      </c>
      <c r="Z499">
        <v>3.9</v>
      </c>
      <c r="AA499">
        <v>60</v>
      </c>
      <c r="AB499">
        <v>1100</v>
      </c>
      <c r="AC499">
        <v>18600</v>
      </c>
      <c r="AD499">
        <v>24100</v>
      </c>
      <c r="AE499">
        <v>28800</v>
      </c>
      <c r="AF499">
        <v>41200</v>
      </c>
      <c r="AG499" t="s">
        <v>479</v>
      </c>
      <c r="AH499" t="s">
        <v>479</v>
      </c>
      <c r="AI499" t="s">
        <v>479</v>
      </c>
      <c r="AJ499" t="s">
        <v>479</v>
      </c>
      <c r="AK499" t="s">
        <v>479</v>
      </c>
      <c r="AL499" t="s">
        <v>481</v>
      </c>
      <c r="AM499" t="s">
        <v>481</v>
      </c>
    </row>
    <row r="500" spans="1:39" x14ac:dyDescent="0.25">
      <c r="A500" t="s">
        <v>472</v>
      </c>
      <c r="B500" t="s">
        <v>473</v>
      </c>
      <c r="C500">
        <v>5</v>
      </c>
      <c r="D500" t="s">
        <v>405</v>
      </c>
      <c r="E500" t="s">
        <v>405</v>
      </c>
      <c r="F500">
        <v>10007785</v>
      </c>
      <c r="G500" t="s">
        <v>78</v>
      </c>
      <c r="H500" t="s">
        <v>482</v>
      </c>
      <c r="I500" t="s">
        <v>476</v>
      </c>
      <c r="J500" t="s">
        <v>385</v>
      </c>
      <c r="K500" t="s">
        <v>493</v>
      </c>
      <c r="L500" t="s">
        <v>55</v>
      </c>
      <c r="M500" t="s">
        <v>405</v>
      </c>
      <c r="N500" t="s">
        <v>405</v>
      </c>
      <c r="O500" t="s">
        <v>478</v>
      </c>
      <c r="P500" t="s">
        <v>3</v>
      </c>
      <c r="Q500">
        <v>95</v>
      </c>
      <c r="R500">
        <v>95</v>
      </c>
      <c r="S500">
        <v>95</v>
      </c>
      <c r="T500">
        <v>9.1</v>
      </c>
      <c r="U500">
        <v>10.3</v>
      </c>
      <c r="V500">
        <v>78.099999999999994</v>
      </c>
      <c r="W500">
        <v>80.599999999999994</v>
      </c>
      <c r="X500">
        <v>80.599999999999994</v>
      </c>
      <c r="Y500">
        <v>2.4</v>
      </c>
      <c r="Z500" t="s">
        <v>487</v>
      </c>
      <c r="AA500">
        <v>75</v>
      </c>
      <c r="AB500">
        <v>500</v>
      </c>
      <c r="AC500">
        <v>24100</v>
      </c>
      <c r="AD500">
        <v>28500</v>
      </c>
      <c r="AE500">
        <v>42300</v>
      </c>
      <c r="AF500">
        <v>82900</v>
      </c>
      <c r="AG500" t="s">
        <v>479</v>
      </c>
      <c r="AH500" t="s">
        <v>479</v>
      </c>
      <c r="AI500" t="s">
        <v>479</v>
      </c>
      <c r="AJ500" t="s">
        <v>479</v>
      </c>
      <c r="AK500" t="s">
        <v>479</v>
      </c>
      <c r="AL500" t="s">
        <v>481</v>
      </c>
      <c r="AM500" t="s">
        <v>481</v>
      </c>
    </row>
    <row r="501" spans="1:39" x14ac:dyDescent="0.25">
      <c r="A501" t="s">
        <v>472</v>
      </c>
      <c r="B501" t="s">
        <v>473</v>
      </c>
      <c r="C501">
        <v>5</v>
      </c>
      <c r="D501" t="s">
        <v>405</v>
      </c>
      <c r="E501" t="s">
        <v>405</v>
      </c>
      <c r="F501">
        <v>10007785</v>
      </c>
      <c r="G501" t="s">
        <v>78</v>
      </c>
      <c r="H501" t="s">
        <v>482</v>
      </c>
      <c r="I501" t="s">
        <v>476</v>
      </c>
      <c r="J501" t="s">
        <v>385</v>
      </c>
      <c r="K501" t="s">
        <v>493</v>
      </c>
      <c r="L501" t="s">
        <v>55</v>
      </c>
      <c r="M501" t="s">
        <v>405</v>
      </c>
      <c r="N501" t="s">
        <v>405</v>
      </c>
      <c r="O501" t="s">
        <v>488</v>
      </c>
      <c r="P501" t="s">
        <v>34</v>
      </c>
      <c r="Q501">
        <v>70</v>
      </c>
      <c r="R501">
        <v>70</v>
      </c>
      <c r="S501">
        <v>70</v>
      </c>
      <c r="T501">
        <v>7.9</v>
      </c>
      <c r="U501">
        <v>9.3000000000000007</v>
      </c>
      <c r="V501">
        <v>80.7</v>
      </c>
      <c r="W501">
        <v>82.1</v>
      </c>
      <c r="X501">
        <v>82.9</v>
      </c>
      <c r="Y501">
        <v>2.1</v>
      </c>
      <c r="Z501">
        <v>0.7</v>
      </c>
      <c r="AA501">
        <v>50</v>
      </c>
      <c r="AB501">
        <v>3600</v>
      </c>
      <c r="AC501">
        <v>19300</v>
      </c>
      <c r="AD501">
        <v>23000</v>
      </c>
      <c r="AE501">
        <v>28200</v>
      </c>
      <c r="AF501">
        <v>56900</v>
      </c>
      <c r="AG501" t="s">
        <v>479</v>
      </c>
      <c r="AH501" t="s">
        <v>479</v>
      </c>
      <c r="AI501" t="s">
        <v>479</v>
      </c>
      <c r="AJ501" t="s">
        <v>479</v>
      </c>
      <c r="AK501" t="s">
        <v>479</v>
      </c>
      <c r="AL501" t="s">
        <v>481</v>
      </c>
      <c r="AM501" t="s">
        <v>481</v>
      </c>
    </row>
    <row r="502" spans="1:39" x14ac:dyDescent="0.25">
      <c r="A502" t="s">
        <v>472</v>
      </c>
      <c r="B502" t="s">
        <v>473</v>
      </c>
      <c r="C502">
        <v>5</v>
      </c>
      <c r="D502" t="s">
        <v>405</v>
      </c>
      <c r="E502" t="s">
        <v>405</v>
      </c>
      <c r="F502">
        <v>10007785</v>
      </c>
      <c r="G502" t="s">
        <v>78</v>
      </c>
      <c r="H502" t="s">
        <v>482</v>
      </c>
      <c r="I502" t="s">
        <v>476</v>
      </c>
      <c r="J502" t="s">
        <v>385</v>
      </c>
      <c r="K502" t="s">
        <v>493</v>
      </c>
      <c r="L502" t="s">
        <v>55</v>
      </c>
      <c r="M502" t="s">
        <v>405</v>
      </c>
      <c r="N502" t="s">
        <v>405</v>
      </c>
      <c r="O502" t="s">
        <v>489</v>
      </c>
      <c r="P502" t="s">
        <v>50</v>
      </c>
      <c r="Q502">
        <v>5</v>
      </c>
      <c r="R502">
        <v>5</v>
      </c>
      <c r="S502">
        <v>5</v>
      </c>
      <c r="T502" t="s">
        <v>479</v>
      </c>
      <c r="U502" t="s">
        <v>479</v>
      </c>
      <c r="V502" t="s">
        <v>479</v>
      </c>
      <c r="W502" t="s">
        <v>479</v>
      </c>
      <c r="X502" t="s">
        <v>479</v>
      </c>
      <c r="Y502" t="s">
        <v>479</v>
      </c>
      <c r="Z502" t="s">
        <v>479</v>
      </c>
      <c r="AA502">
        <v>5</v>
      </c>
      <c r="AB502" t="s">
        <v>479</v>
      </c>
      <c r="AC502" t="s">
        <v>479</v>
      </c>
      <c r="AD502" t="s">
        <v>479</v>
      </c>
      <c r="AE502" t="s">
        <v>479</v>
      </c>
      <c r="AF502" t="s">
        <v>479</v>
      </c>
      <c r="AG502" t="s">
        <v>479</v>
      </c>
      <c r="AH502" t="s">
        <v>479</v>
      </c>
      <c r="AI502" t="s">
        <v>479</v>
      </c>
      <c r="AJ502" t="s">
        <v>479</v>
      </c>
      <c r="AK502" t="s">
        <v>479</v>
      </c>
      <c r="AL502" t="s">
        <v>481</v>
      </c>
      <c r="AM502" t="s">
        <v>481</v>
      </c>
    </row>
    <row r="503" spans="1:39" x14ac:dyDescent="0.25">
      <c r="A503" t="s">
        <v>472</v>
      </c>
      <c r="B503" t="s">
        <v>473</v>
      </c>
      <c r="C503">
        <v>5</v>
      </c>
      <c r="D503" t="s">
        <v>405</v>
      </c>
      <c r="E503" t="s">
        <v>405</v>
      </c>
      <c r="F503">
        <v>10007786</v>
      </c>
      <c r="G503" t="s">
        <v>67</v>
      </c>
      <c r="H503" t="s">
        <v>482</v>
      </c>
      <c r="I503" t="s">
        <v>476</v>
      </c>
      <c r="J503" t="s">
        <v>385</v>
      </c>
      <c r="K503" t="s">
        <v>491</v>
      </c>
      <c r="L503" t="s">
        <v>61</v>
      </c>
      <c r="M503" t="s">
        <v>405</v>
      </c>
      <c r="N503" t="s">
        <v>405</v>
      </c>
      <c r="O503" t="s">
        <v>485</v>
      </c>
      <c r="P503" t="s">
        <v>47</v>
      </c>
      <c r="Q503">
        <v>280</v>
      </c>
      <c r="R503">
        <v>270</v>
      </c>
      <c r="S503">
        <v>270</v>
      </c>
      <c r="T503">
        <v>5.6</v>
      </c>
      <c r="U503">
        <v>6.9</v>
      </c>
      <c r="V503">
        <v>63.1</v>
      </c>
      <c r="W503">
        <v>84.2</v>
      </c>
      <c r="X503">
        <v>87.6</v>
      </c>
      <c r="Y503">
        <v>24.5</v>
      </c>
      <c r="Z503">
        <v>3.3</v>
      </c>
      <c r="AA503">
        <v>165</v>
      </c>
      <c r="AB503">
        <v>7100</v>
      </c>
      <c r="AC503">
        <v>30300</v>
      </c>
      <c r="AD503">
        <v>40200</v>
      </c>
      <c r="AE503">
        <v>54400</v>
      </c>
      <c r="AF503">
        <v>220500</v>
      </c>
      <c r="AG503" t="s">
        <v>479</v>
      </c>
      <c r="AH503" t="s">
        <v>479</v>
      </c>
      <c r="AI503" t="s">
        <v>479</v>
      </c>
      <c r="AJ503" t="s">
        <v>479</v>
      </c>
      <c r="AK503" t="s">
        <v>479</v>
      </c>
      <c r="AL503" t="s">
        <v>481</v>
      </c>
      <c r="AM503" t="s">
        <v>481</v>
      </c>
    </row>
    <row r="504" spans="1:39" x14ac:dyDescent="0.25">
      <c r="A504" t="s">
        <v>472</v>
      </c>
      <c r="B504" t="s">
        <v>598</v>
      </c>
      <c r="C504">
        <v>1</v>
      </c>
      <c r="D504" t="s">
        <v>405</v>
      </c>
      <c r="E504" t="s">
        <v>405</v>
      </c>
      <c r="F504">
        <v>10007157</v>
      </c>
      <c r="G504" t="s">
        <v>120</v>
      </c>
      <c r="H504" t="s">
        <v>482</v>
      </c>
      <c r="I504" t="s">
        <v>476</v>
      </c>
      <c r="J504" t="s">
        <v>385</v>
      </c>
      <c r="K504" t="s">
        <v>493</v>
      </c>
      <c r="L504" t="s">
        <v>55</v>
      </c>
      <c r="M504" t="s">
        <v>405</v>
      </c>
      <c r="N504" t="s">
        <v>405</v>
      </c>
      <c r="O504" t="s">
        <v>478</v>
      </c>
      <c r="P504" t="s">
        <v>3</v>
      </c>
      <c r="Q504">
        <v>65</v>
      </c>
      <c r="R504">
        <v>65</v>
      </c>
      <c r="S504">
        <v>65</v>
      </c>
      <c r="T504">
        <v>3.2</v>
      </c>
      <c r="U504">
        <v>7.1</v>
      </c>
      <c r="V504">
        <v>82.7</v>
      </c>
      <c r="W504">
        <v>89.8</v>
      </c>
      <c r="X504">
        <v>89.8</v>
      </c>
      <c r="Y504">
        <v>7</v>
      </c>
      <c r="Z504" t="s">
        <v>487</v>
      </c>
      <c r="AA504">
        <v>50</v>
      </c>
      <c r="AB504">
        <v>12800</v>
      </c>
      <c r="AC504">
        <v>28500</v>
      </c>
      <c r="AD504">
        <v>35400</v>
      </c>
      <c r="AE504">
        <v>44900</v>
      </c>
      <c r="AF504">
        <v>77700</v>
      </c>
      <c r="AG504" t="s">
        <v>479</v>
      </c>
      <c r="AH504" t="s">
        <v>479</v>
      </c>
      <c r="AI504" t="s">
        <v>479</v>
      </c>
      <c r="AJ504" t="s">
        <v>479</v>
      </c>
      <c r="AK504" t="s">
        <v>479</v>
      </c>
      <c r="AL504" t="s">
        <v>481</v>
      </c>
      <c r="AM504" t="s">
        <v>481</v>
      </c>
    </row>
    <row r="505" spans="1:39" x14ac:dyDescent="0.25">
      <c r="A505" t="s">
        <v>472</v>
      </c>
      <c r="B505" t="s">
        <v>598</v>
      </c>
      <c r="C505">
        <v>1</v>
      </c>
      <c r="D505" t="s">
        <v>405</v>
      </c>
      <c r="E505" t="s">
        <v>405</v>
      </c>
      <c r="F505">
        <v>10007158</v>
      </c>
      <c r="G505" t="s">
        <v>68</v>
      </c>
      <c r="H505" t="s">
        <v>482</v>
      </c>
      <c r="I505" t="s">
        <v>476</v>
      </c>
      <c r="J505" t="s">
        <v>385</v>
      </c>
      <c r="K505" t="s">
        <v>499</v>
      </c>
      <c r="L505" t="s">
        <v>43</v>
      </c>
      <c r="M505" t="s">
        <v>405</v>
      </c>
      <c r="N505" t="s">
        <v>405</v>
      </c>
      <c r="O505" t="s">
        <v>478</v>
      </c>
      <c r="P505" t="s">
        <v>3</v>
      </c>
      <c r="Q505">
        <v>130</v>
      </c>
      <c r="R505">
        <v>130</v>
      </c>
      <c r="S505">
        <v>125</v>
      </c>
      <c r="T505">
        <v>8.4</v>
      </c>
      <c r="U505">
        <v>8</v>
      </c>
      <c r="V505">
        <v>76.2</v>
      </c>
      <c r="W505">
        <v>82.3</v>
      </c>
      <c r="X505">
        <v>83.6</v>
      </c>
      <c r="Y505">
        <v>7.4</v>
      </c>
      <c r="Z505">
        <v>1.3</v>
      </c>
      <c r="AA505">
        <v>95</v>
      </c>
      <c r="AB505">
        <v>11000</v>
      </c>
      <c r="AC505">
        <v>31400</v>
      </c>
      <c r="AD505">
        <v>39100</v>
      </c>
      <c r="AE505">
        <v>51100</v>
      </c>
      <c r="AF505">
        <v>105500</v>
      </c>
      <c r="AG505" t="s">
        <v>479</v>
      </c>
      <c r="AH505" t="s">
        <v>479</v>
      </c>
      <c r="AI505" t="s">
        <v>479</v>
      </c>
      <c r="AJ505" t="s">
        <v>479</v>
      </c>
      <c r="AK505" t="s">
        <v>479</v>
      </c>
      <c r="AL505" t="s">
        <v>481</v>
      </c>
      <c r="AM505" t="s">
        <v>481</v>
      </c>
    </row>
    <row r="506" spans="1:39" x14ac:dyDescent="0.25">
      <c r="A506" t="s">
        <v>472</v>
      </c>
      <c r="B506" t="s">
        <v>598</v>
      </c>
      <c r="C506">
        <v>1</v>
      </c>
      <c r="D506" t="s">
        <v>405</v>
      </c>
      <c r="E506" t="s">
        <v>405</v>
      </c>
      <c r="F506">
        <v>10007162</v>
      </c>
      <c r="G506" t="s">
        <v>158</v>
      </c>
      <c r="H506" t="s">
        <v>482</v>
      </c>
      <c r="I506" t="s">
        <v>476</v>
      </c>
      <c r="J506" t="s">
        <v>385</v>
      </c>
      <c r="K506" t="s">
        <v>495</v>
      </c>
      <c r="L506" t="s">
        <v>41</v>
      </c>
      <c r="M506" t="s">
        <v>405</v>
      </c>
      <c r="N506" t="s">
        <v>405</v>
      </c>
      <c r="O506" t="s">
        <v>478</v>
      </c>
      <c r="P506" t="s">
        <v>3</v>
      </c>
      <c r="Q506">
        <v>25</v>
      </c>
      <c r="R506">
        <v>25</v>
      </c>
      <c r="S506">
        <v>25</v>
      </c>
      <c r="T506">
        <v>9.6</v>
      </c>
      <c r="U506">
        <v>26.9</v>
      </c>
      <c r="V506">
        <v>62.5</v>
      </c>
      <c r="W506">
        <v>62.5</v>
      </c>
      <c r="X506">
        <v>63.5</v>
      </c>
      <c r="Y506">
        <v>1</v>
      </c>
      <c r="Z506">
        <v>1</v>
      </c>
      <c r="AA506">
        <v>15</v>
      </c>
      <c r="AB506">
        <v>1500</v>
      </c>
      <c r="AC506">
        <v>11000</v>
      </c>
      <c r="AD506">
        <v>20100</v>
      </c>
      <c r="AE506">
        <v>24500</v>
      </c>
      <c r="AF506">
        <v>53700</v>
      </c>
      <c r="AG506" t="s">
        <v>479</v>
      </c>
      <c r="AH506" t="s">
        <v>479</v>
      </c>
      <c r="AI506" t="s">
        <v>479</v>
      </c>
      <c r="AJ506" t="s">
        <v>479</v>
      </c>
      <c r="AK506" t="s">
        <v>479</v>
      </c>
      <c r="AL506" t="s">
        <v>481</v>
      </c>
      <c r="AM506" t="s">
        <v>481</v>
      </c>
    </row>
    <row r="507" spans="1:39" x14ac:dyDescent="0.25">
      <c r="A507" t="s">
        <v>472</v>
      </c>
      <c r="B507" t="s">
        <v>473</v>
      </c>
      <c r="C507">
        <v>5</v>
      </c>
      <c r="D507" t="s">
        <v>405</v>
      </c>
      <c r="E507" t="s">
        <v>405</v>
      </c>
      <c r="F507">
        <v>10007786</v>
      </c>
      <c r="G507" t="s">
        <v>67</v>
      </c>
      <c r="H507" t="s">
        <v>482</v>
      </c>
      <c r="I507" t="s">
        <v>476</v>
      </c>
      <c r="J507" t="s">
        <v>385</v>
      </c>
      <c r="K507" t="s">
        <v>491</v>
      </c>
      <c r="L507" t="s">
        <v>61</v>
      </c>
      <c r="M507" t="s">
        <v>405</v>
      </c>
      <c r="N507" t="s">
        <v>405</v>
      </c>
      <c r="O507" t="s">
        <v>489</v>
      </c>
      <c r="P507" t="s">
        <v>50</v>
      </c>
      <c r="Q507">
        <v>15</v>
      </c>
      <c r="R507">
        <v>15</v>
      </c>
      <c r="S507">
        <v>15</v>
      </c>
      <c r="T507">
        <v>12.1</v>
      </c>
      <c r="U507" t="s">
        <v>487</v>
      </c>
      <c r="V507">
        <v>69.7</v>
      </c>
      <c r="W507">
        <v>87.9</v>
      </c>
      <c r="X507">
        <v>87.9</v>
      </c>
      <c r="Y507">
        <v>18.2</v>
      </c>
      <c r="Z507" t="s">
        <v>487</v>
      </c>
      <c r="AA507">
        <v>10</v>
      </c>
      <c r="AB507" t="s">
        <v>479</v>
      </c>
      <c r="AC507" t="s">
        <v>479</v>
      </c>
      <c r="AD507" t="s">
        <v>479</v>
      </c>
      <c r="AE507" t="s">
        <v>479</v>
      </c>
      <c r="AF507" t="s">
        <v>479</v>
      </c>
      <c r="AG507" t="s">
        <v>479</v>
      </c>
      <c r="AH507" t="s">
        <v>479</v>
      </c>
      <c r="AI507" t="s">
        <v>479</v>
      </c>
      <c r="AJ507" t="s">
        <v>479</v>
      </c>
      <c r="AK507" t="s">
        <v>479</v>
      </c>
      <c r="AL507" t="s">
        <v>481</v>
      </c>
      <c r="AM507" t="s">
        <v>481</v>
      </c>
    </row>
    <row r="508" spans="1:39" x14ac:dyDescent="0.25">
      <c r="A508" t="s">
        <v>472</v>
      </c>
      <c r="B508" t="s">
        <v>598</v>
      </c>
      <c r="C508">
        <v>1</v>
      </c>
      <c r="D508" t="s">
        <v>405</v>
      </c>
      <c r="E508" t="s">
        <v>405</v>
      </c>
      <c r="F508">
        <v>10007163</v>
      </c>
      <c r="G508" t="s">
        <v>57</v>
      </c>
      <c r="H508" t="s">
        <v>482</v>
      </c>
      <c r="I508" t="s">
        <v>476</v>
      </c>
      <c r="J508" t="s">
        <v>385</v>
      </c>
      <c r="K508" t="s">
        <v>521</v>
      </c>
      <c r="L508" t="s">
        <v>58</v>
      </c>
      <c r="M508" t="s">
        <v>405</v>
      </c>
      <c r="N508" t="s">
        <v>405</v>
      </c>
      <c r="O508" t="s">
        <v>478</v>
      </c>
      <c r="P508" t="s">
        <v>3</v>
      </c>
      <c r="Q508">
        <v>155</v>
      </c>
      <c r="R508">
        <v>155</v>
      </c>
      <c r="S508">
        <v>155</v>
      </c>
      <c r="T508">
        <v>6.7</v>
      </c>
      <c r="U508">
        <v>5.6</v>
      </c>
      <c r="V508">
        <v>77.400000000000006</v>
      </c>
      <c r="W508">
        <v>85.2</v>
      </c>
      <c r="X508">
        <v>87.8</v>
      </c>
      <c r="Y508">
        <v>10.4</v>
      </c>
      <c r="Z508">
        <v>2.6</v>
      </c>
      <c r="AA508">
        <v>115</v>
      </c>
      <c r="AB508">
        <v>5800</v>
      </c>
      <c r="AC508">
        <v>34300</v>
      </c>
      <c r="AD508">
        <v>43400</v>
      </c>
      <c r="AE508">
        <v>50700</v>
      </c>
      <c r="AF508">
        <v>102900</v>
      </c>
      <c r="AG508" t="s">
        <v>479</v>
      </c>
      <c r="AH508" t="s">
        <v>479</v>
      </c>
      <c r="AI508" t="s">
        <v>479</v>
      </c>
      <c r="AJ508" t="s">
        <v>479</v>
      </c>
      <c r="AK508" t="s">
        <v>479</v>
      </c>
      <c r="AL508" t="s">
        <v>481</v>
      </c>
      <c r="AM508" t="s">
        <v>481</v>
      </c>
    </row>
    <row r="509" spans="1:39" x14ac:dyDescent="0.25">
      <c r="A509" t="s">
        <v>472</v>
      </c>
      <c r="B509" t="s">
        <v>473</v>
      </c>
      <c r="C509">
        <v>5</v>
      </c>
      <c r="D509" t="s">
        <v>405</v>
      </c>
      <c r="E509" t="s">
        <v>405</v>
      </c>
      <c r="F509">
        <v>10007787</v>
      </c>
      <c r="G509" t="s">
        <v>599</v>
      </c>
      <c r="H509" t="s">
        <v>482</v>
      </c>
      <c r="I509" t="s">
        <v>476</v>
      </c>
      <c r="J509" t="s">
        <v>385</v>
      </c>
      <c r="K509" t="s">
        <v>499</v>
      </c>
      <c r="L509" t="s">
        <v>43</v>
      </c>
      <c r="M509" t="s">
        <v>405</v>
      </c>
      <c r="N509" t="s">
        <v>405</v>
      </c>
      <c r="O509" t="s">
        <v>486</v>
      </c>
      <c r="P509" t="s">
        <v>44</v>
      </c>
      <c r="Q509">
        <v>20</v>
      </c>
      <c r="R509">
        <v>20</v>
      </c>
      <c r="S509">
        <v>20</v>
      </c>
      <c r="T509">
        <v>11.1</v>
      </c>
      <c r="U509">
        <v>20.6</v>
      </c>
      <c r="V509">
        <v>34.9</v>
      </c>
      <c r="W509">
        <v>58.7</v>
      </c>
      <c r="X509">
        <v>68.3</v>
      </c>
      <c r="Y509">
        <v>33.299999999999997</v>
      </c>
      <c r="Z509">
        <v>9.5</v>
      </c>
      <c r="AA509">
        <v>5</v>
      </c>
      <c r="AB509" t="s">
        <v>479</v>
      </c>
      <c r="AC509" t="s">
        <v>479</v>
      </c>
      <c r="AD509" t="s">
        <v>479</v>
      </c>
      <c r="AE509" t="s">
        <v>479</v>
      </c>
      <c r="AF509" t="s">
        <v>479</v>
      </c>
      <c r="AG509" t="s">
        <v>479</v>
      </c>
      <c r="AH509" t="s">
        <v>479</v>
      </c>
      <c r="AI509" t="s">
        <v>479</v>
      </c>
      <c r="AJ509" t="s">
        <v>479</v>
      </c>
      <c r="AK509" t="s">
        <v>479</v>
      </c>
      <c r="AL509" t="s">
        <v>481</v>
      </c>
      <c r="AM509" t="s">
        <v>481</v>
      </c>
    </row>
    <row r="510" spans="1:39" x14ac:dyDescent="0.25">
      <c r="A510" t="s">
        <v>472</v>
      </c>
      <c r="B510" t="s">
        <v>473</v>
      </c>
      <c r="C510">
        <v>5</v>
      </c>
      <c r="D510" t="s">
        <v>405</v>
      </c>
      <c r="E510" t="s">
        <v>405</v>
      </c>
      <c r="F510">
        <v>10007787</v>
      </c>
      <c r="G510" t="s">
        <v>599</v>
      </c>
      <c r="H510" t="s">
        <v>482</v>
      </c>
      <c r="I510" t="s">
        <v>476</v>
      </c>
      <c r="J510" t="s">
        <v>385</v>
      </c>
      <c r="K510" t="s">
        <v>499</v>
      </c>
      <c r="L510" t="s">
        <v>43</v>
      </c>
      <c r="M510" t="s">
        <v>405</v>
      </c>
      <c r="N510" t="s">
        <v>405</v>
      </c>
      <c r="O510" t="s">
        <v>478</v>
      </c>
      <c r="P510" t="s">
        <v>3</v>
      </c>
      <c r="Q510">
        <v>5</v>
      </c>
      <c r="R510">
        <v>5</v>
      </c>
      <c r="S510">
        <v>5</v>
      </c>
      <c r="T510" t="s">
        <v>479</v>
      </c>
      <c r="U510" t="s">
        <v>479</v>
      </c>
      <c r="V510" t="s">
        <v>479</v>
      </c>
      <c r="W510" t="s">
        <v>479</v>
      </c>
      <c r="X510" t="s">
        <v>479</v>
      </c>
      <c r="Y510" t="s">
        <v>479</v>
      </c>
      <c r="Z510" t="s">
        <v>479</v>
      </c>
      <c r="AA510">
        <v>5</v>
      </c>
      <c r="AB510" t="s">
        <v>479</v>
      </c>
      <c r="AC510" t="s">
        <v>479</v>
      </c>
      <c r="AD510" t="s">
        <v>479</v>
      </c>
      <c r="AE510" t="s">
        <v>479</v>
      </c>
      <c r="AF510" t="s">
        <v>479</v>
      </c>
      <c r="AG510" t="s">
        <v>479</v>
      </c>
      <c r="AH510" t="s">
        <v>479</v>
      </c>
      <c r="AI510" t="s">
        <v>479</v>
      </c>
      <c r="AJ510" t="s">
        <v>479</v>
      </c>
      <c r="AK510" t="s">
        <v>479</v>
      </c>
      <c r="AL510" t="s">
        <v>481</v>
      </c>
      <c r="AM510" t="s">
        <v>481</v>
      </c>
    </row>
    <row r="511" spans="1:39" x14ac:dyDescent="0.25">
      <c r="A511" t="s">
        <v>472</v>
      </c>
      <c r="B511" t="s">
        <v>473</v>
      </c>
      <c r="C511">
        <v>5</v>
      </c>
      <c r="D511" t="s">
        <v>405</v>
      </c>
      <c r="E511" t="s">
        <v>405</v>
      </c>
      <c r="F511">
        <v>10007787</v>
      </c>
      <c r="G511" t="s">
        <v>599</v>
      </c>
      <c r="H511" t="s">
        <v>482</v>
      </c>
      <c r="I511" t="s">
        <v>476</v>
      </c>
      <c r="J511" t="s">
        <v>385</v>
      </c>
      <c r="K511" t="s">
        <v>499</v>
      </c>
      <c r="L511" t="s">
        <v>43</v>
      </c>
      <c r="M511" t="s">
        <v>405</v>
      </c>
      <c r="N511" t="s">
        <v>405</v>
      </c>
      <c r="O511" t="s">
        <v>488</v>
      </c>
      <c r="P511" t="s">
        <v>34</v>
      </c>
      <c r="Q511">
        <v>40</v>
      </c>
      <c r="R511">
        <v>40</v>
      </c>
      <c r="S511">
        <v>35</v>
      </c>
      <c r="T511">
        <v>12.9</v>
      </c>
      <c r="U511">
        <v>8.3000000000000007</v>
      </c>
      <c r="V511">
        <v>59.6</v>
      </c>
      <c r="W511">
        <v>67.900000000000006</v>
      </c>
      <c r="X511">
        <v>78.900000000000006</v>
      </c>
      <c r="Y511">
        <v>19.3</v>
      </c>
      <c r="Z511">
        <v>11</v>
      </c>
      <c r="AA511">
        <v>20</v>
      </c>
      <c r="AB511">
        <v>6200</v>
      </c>
      <c r="AC511">
        <v>30300</v>
      </c>
      <c r="AD511">
        <v>39100</v>
      </c>
      <c r="AE511">
        <v>75900</v>
      </c>
      <c r="AF511">
        <v>128500</v>
      </c>
      <c r="AG511" t="s">
        <v>479</v>
      </c>
      <c r="AH511" t="s">
        <v>479</v>
      </c>
      <c r="AI511" t="s">
        <v>479</v>
      </c>
      <c r="AJ511" t="s">
        <v>479</v>
      </c>
      <c r="AK511" t="s">
        <v>479</v>
      </c>
      <c r="AL511" t="s">
        <v>481</v>
      </c>
      <c r="AM511" t="s">
        <v>481</v>
      </c>
    </row>
    <row r="512" spans="1:39" x14ac:dyDescent="0.25">
      <c r="A512" t="s">
        <v>472</v>
      </c>
      <c r="B512" t="s">
        <v>473</v>
      </c>
      <c r="C512">
        <v>5</v>
      </c>
      <c r="D512" t="s">
        <v>405</v>
      </c>
      <c r="E512" t="s">
        <v>405</v>
      </c>
      <c r="F512">
        <v>10007788</v>
      </c>
      <c r="G512" t="s">
        <v>33</v>
      </c>
      <c r="H512" t="s">
        <v>482</v>
      </c>
      <c r="I512" t="s">
        <v>476</v>
      </c>
      <c r="J512" t="s">
        <v>385</v>
      </c>
      <c r="K512" t="s">
        <v>483</v>
      </c>
      <c r="L512" t="s">
        <v>484</v>
      </c>
      <c r="M512" t="s">
        <v>405</v>
      </c>
      <c r="N512" t="s">
        <v>405</v>
      </c>
      <c r="O512" t="s">
        <v>485</v>
      </c>
      <c r="P512" t="s">
        <v>47</v>
      </c>
      <c r="Q512">
        <v>160</v>
      </c>
      <c r="R512">
        <v>155</v>
      </c>
      <c r="S512">
        <v>155</v>
      </c>
      <c r="T512">
        <v>5.6</v>
      </c>
      <c r="U512">
        <v>3.6</v>
      </c>
      <c r="V512">
        <v>57.8</v>
      </c>
      <c r="W512">
        <v>80.7</v>
      </c>
      <c r="X512">
        <v>90.8</v>
      </c>
      <c r="Y512">
        <v>33</v>
      </c>
      <c r="Z512">
        <v>10.1</v>
      </c>
      <c r="AA512">
        <v>85</v>
      </c>
      <c r="AB512">
        <v>700</v>
      </c>
      <c r="AC512">
        <v>33900</v>
      </c>
      <c r="AD512">
        <v>46400</v>
      </c>
      <c r="AE512">
        <v>67900</v>
      </c>
      <c r="AF512">
        <v>573000</v>
      </c>
      <c r="AG512" t="s">
        <v>479</v>
      </c>
      <c r="AH512" t="s">
        <v>479</v>
      </c>
      <c r="AI512" t="s">
        <v>479</v>
      </c>
      <c r="AJ512" t="s">
        <v>479</v>
      </c>
      <c r="AK512" t="s">
        <v>479</v>
      </c>
      <c r="AL512" t="s">
        <v>481</v>
      </c>
      <c r="AM512" t="s">
        <v>481</v>
      </c>
    </row>
    <row r="513" spans="1:39" x14ac:dyDescent="0.25">
      <c r="A513" t="s">
        <v>472</v>
      </c>
      <c r="B513" t="s">
        <v>598</v>
      </c>
      <c r="C513">
        <v>1</v>
      </c>
      <c r="D513" t="s">
        <v>405</v>
      </c>
      <c r="E513" t="s">
        <v>405</v>
      </c>
      <c r="F513">
        <v>10007768</v>
      </c>
      <c r="G513" t="s">
        <v>70</v>
      </c>
      <c r="H513" t="s">
        <v>482</v>
      </c>
      <c r="I513" t="s">
        <v>476</v>
      </c>
      <c r="J513" t="s">
        <v>385</v>
      </c>
      <c r="K513" t="s">
        <v>477</v>
      </c>
      <c r="L513" t="s">
        <v>65</v>
      </c>
      <c r="M513" t="s">
        <v>405</v>
      </c>
      <c r="N513" t="s">
        <v>405</v>
      </c>
      <c r="O513" t="s">
        <v>478</v>
      </c>
      <c r="P513" t="s">
        <v>3</v>
      </c>
      <c r="Q513">
        <v>110</v>
      </c>
      <c r="R513">
        <v>110</v>
      </c>
      <c r="S513">
        <v>110</v>
      </c>
      <c r="T513">
        <v>3</v>
      </c>
      <c r="U513">
        <v>5.8</v>
      </c>
      <c r="V513">
        <v>75.099999999999994</v>
      </c>
      <c r="W513">
        <v>83.6</v>
      </c>
      <c r="X513">
        <v>91.2</v>
      </c>
      <c r="Y513">
        <v>16.100000000000001</v>
      </c>
      <c r="Z513">
        <v>7.6</v>
      </c>
      <c r="AA513">
        <v>80</v>
      </c>
      <c r="AB513">
        <v>2900</v>
      </c>
      <c r="AC513">
        <v>24500</v>
      </c>
      <c r="AD513">
        <v>31400</v>
      </c>
      <c r="AE513">
        <v>39100</v>
      </c>
      <c r="AF513">
        <v>50700</v>
      </c>
      <c r="AG513" t="s">
        <v>479</v>
      </c>
      <c r="AH513" t="s">
        <v>479</v>
      </c>
      <c r="AI513" t="s">
        <v>479</v>
      </c>
      <c r="AJ513" t="s">
        <v>479</v>
      </c>
      <c r="AK513" t="s">
        <v>479</v>
      </c>
      <c r="AL513" t="s">
        <v>481</v>
      </c>
      <c r="AM513" t="s">
        <v>481</v>
      </c>
    </row>
    <row r="514" spans="1:39" x14ac:dyDescent="0.25">
      <c r="A514" t="s">
        <v>472</v>
      </c>
      <c r="B514" t="s">
        <v>598</v>
      </c>
      <c r="C514">
        <v>1</v>
      </c>
      <c r="D514" t="s">
        <v>405</v>
      </c>
      <c r="E514" t="s">
        <v>405</v>
      </c>
      <c r="F514">
        <v>10007774</v>
      </c>
      <c r="G514" t="s">
        <v>42</v>
      </c>
      <c r="H514" t="s">
        <v>482</v>
      </c>
      <c r="I514" t="s">
        <v>476</v>
      </c>
      <c r="J514" t="s">
        <v>385</v>
      </c>
      <c r="K514" t="s">
        <v>499</v>
      </c>
      <c r="L514" t="s">
        <v>43</v>
      </c>
      <c r="M514" t="s">
        <v>405</v>
      </c>
      <c r="N514" t="s">
        <v>405</v>
      </c>
      <c r="O514" t="s">
        <v>478</v>
      </c>
      <c r="P514" t="s">
        <v>3</v>
      </c>
      <c r="Q514">
        <v>25</v>
      </c>
      <c r="R514">
        <v>25</v>
      </c>
      <c r="S514">
        <v>25</v>
      </c>
      <c r="T514">
        <v>10.199999999999999</v>
      </c>
      <c r="U514">
        <v>4.2</v>
      </c>
      <c r="V514">
        <v>55.8</v>
      </c>
      <c r="W514">
        <v>79.400000000000006</v>
      </c>
      <c r="X514">
        <v>85.6</v>
      </c>
      <c r="Y514">
        <v>29.9</v>
      </c>
      <c r="Z514">
        <v>6.3</v>
      </c>
      <c r="AA514">
        <v>15</v>
      </c>
      <c r="AB514">
        <v>35400</v>
      </c>
      <c r="AC514">
        <v>40500</v>
      </c>
      <c r="AD514">
        <v>58400</v>
      </c>
      <c r="AE514">
        <v>91600</v>
      </c>
      <c r="AF514">
        <v>308800</v>
      </c>
      <c r="AG514" t="s">
        <v>479</v>
      </c>
      <c r="AH514" t="s">
        <v>479</v>
      </c>
      <c r="AI514" t="s">
        <v>479</v>
      </c>
      <c r="AJ514" t="s">
        <v>479</v>
      </c>
      <c r="AK514" t="s">
        <v>479</v>
      </c>
      <c r="AL514" t="s">
        <v>481</v>
      </c>
      <c r="AM514" t="s">
        <v>481</v>
      </c>
    </row>
    <row r="515" spans="1:39" x14ac:dyDescent="0.25">
      <c r="A515" t="s">
        <v>472</v>
      </c>
      <c r="B515" t="s">
        <v>598</v>
      </c>
      <c r="C515">
        <v>1</v>
      </c>
      <c r="D515" t="s">
        <v>405</v>
      </c>
      <c r="E515" t="s">
        <v>405</v>
      </c>
      <c r="F515">
        <v>10007783</v>
      </c>
      <c r="G515" t="s">
        <v>66</v>
      </c>
      <c r="H515" t="s">
        <v>482</v>
      </c>
      <c r="I515" t="s">
        <v>529</v>
      </c>
      <c r="J515" t="s">
        <v>53</v>
      </c>
      <c r="K515" t="s">
        <v>530</v>
      </c>
      <c r="L515" t="s">
        <v>405</v>
      </c>
      <c r="M515" t="s">
        <v>405</v>
      </c>
      <c r="N515" t="s">
        <v>405</v>
      </c>
      <c r="O515" t="s">
        <v>478</v>
      </c>
      <c r="P515" t="s">
        <v>3</v>
      </c>
      <c r="Q515">
        <v>10</v>
      </c>
      <c r="R515">
        <v>10</v>
      </c>
      <c r="S515">
        <v>10</v>
      </c>
      <c r="T515">
        <v>13</v>
      </c>
      <c r="U515">
        <v>8.6999999999999993</v>
      </c>
      <c r="V515">
        <v>52.2</v>
      </c>
      <c r="W515">
        <v>60.9</v>
      </c>
      <c r="X515">
        <v>78.3</v>
      </c>
      <c r="Y515">
        <v>26.1</v>
      </c>
      <c r="Z515">
        <v>17.399999999999999</v>
      </c>
      <c r="AA515">
        <v>5</v>
      </c>
      <c r="AB515" t="s">
        <v>479</v>
      </c>
      <c r="AC515" t="s">
        <v>479</v>
      </c>
      <c r="AD515" t="s">
        <v>479</v>
      </c>
      <c r="AE515" t="s">
        <v>479</v>
      </c>
      <c r="AF515" t="s">
        <v>479</v>
      </c>
      <c r="AG515" t="s">
        <v>479</v>
      </c>
      <c r="AH515" t="s">
        <v>479</v>
      </c>
      <c r="AI515" t="s">
        <v>479</v>
      </c>
      <c r="AJ515" t="s">
        <v>479</v>
      </c>
      <c r="AK515" t="s">
        <v>479</v>
      </c>
      <c r="AL515" t="s">
        <v>481</v>
      </c>
      <c r="AM515" t="s">
        <v>481</v>
      </c>
    </row>
    <row r="516" spans="1:39" x14ac:dyDescent="0.25">
      <c r="A516" t="s">
        <v>472</v>
      </c>
      <c r="B516" t="s">
        <v>598</v>
      </c>
      <c r="C516">
        <v>1</v>
      </c>
      <c r="D516" t="s">
        <v>405</v>
      </c>
      <c r="E516" t="s">
        <v>405</v>
      </c>
      <c r="F516">
        <v>10007784</v>
      </c>
      <c r="G516" t="s">
        <v>40</v>
      </c>
      <c r="H516" t="s">
        <v>482</v>
      </c>
      <c r="I516" t="s">
        <v>476</v>
      </c>
      <c r="J516" t="s">
        <v>385</v>
      </c>
      <c r="K516" t="s">
        <v>495</v>
      </c>
      <c r="L516" t="s">
        <v>41</v>
      </c>
      <c r="M516" t="s">
        <v>405</v>
      </c>
      <c r="N516" t="s">
        <v>405</v>
      </c>
      <c r="O516" t="s">
        <v>478</v>
      </c>
      <c r="P516" t="s">
        <v>3</v>
      </c>
      <c r="Q516">
        <v>75</v>
      </c>
      <c r="R516">
        <v>70</v>
      </c>
      <c r="S516">
        <v>65</v>
      </c>
      <c r="T516">
        <v>3</v>
      </c>
      <c r="U516">
        <v>1.5</v>
      </c>
      <c r="V516">
        <v>75.3</v>
      </c>
      <c r="W516">
        <v>85</v>
      </c>
      <c r="X516">
        <v>95.5</v>
      </c>
      <c r="Y516">
        <v>20.2</v>
      </c>
      <c r="Z516">
        <v>10.5</v>
      </c>
      <c r="AA516">
        <v>50</v>
      </c>
      <c r="AB516">
        <v>6900</v>
      </c>
      <c r="AC516">
        <v>38700</v>
      </c>
      <c r="AD516">
        <v>45600</v>
      </c>
      <c r="AE516">
        <v>73700</v>
      </c>
      <c r="AF516">
        <v>181000</v>
      </c>
      <c r="AG516" t="s">
        <v>479</v>
      </c>
      <c r="AH516" t="s">
        <v>479</v>
      </c>
      <c r="AI516" t="s">
        <v>479</v>
      </c>
      <c r="AJ516" t="s">
        <v>479</v>
      </c>
      <c r="AK516" t="s">
        <v>479</v>
      </c>
      <c r="AL516" t="s">
        <v>481</v>
      </c>
      <c r="AM516" t="s">
        <v>481</v>
      </c>
    </row>
    <row r="517" spans="1:39" x14ac:dyDescent="0.25">
      <c r="A517" t="s">
        <v>472</v>
      </c>
      <c r="B517" t="s">
        <v>473</v>
      </c>
      <c r="C517">
        <v>5</v>
      </c>
      <c r="D517" t="s">
        <v>405</v>
      </c>
      <c r="E517" t="s">
        <v>405</v>
      </c>
      <c r="F517">
        <v>10007789</v>
      </c>
      <c r="G517" t="s">
        <v>600</v>
      </c>
      <c r="H517" t="s">
        <v>482</v>
      </c>
      <c r="I517" t="s">
        <v>476</v>
      </c>
      <c r="J517" t="s">
        <v>385</v>
      </c>
      <c r="K517" t="s">
        <v>483</v>
      </c>
      <c r="L517" t="s">
        <v>484</v>
      </c>
      <c r="M517" t="s">
        <v>405</v>
      </c>
      <c r="N517" t="s">
        <v>405</v>
      </c>
      <c r="O517" t="s">
        <v>485</v>
      </c>
      <c r="P517" t="s">
        <v>47</v>
      </c>
      <c r="Q517">
        <v>140</v>
      </c>
      <c r="R517">
        <v>140</v>
      </c>
      <c r="S517">
        <v>140</v>
      </c>
      <c r="T517">
        <v>7.2</v>
      </c>
      <c r="U517">
        <v>5.0999999999999996</v>
      </c>
      <c r="V517">
        <v>60.9</v>
      </c>
      <c r="W517">
        <v>77.5</v>
      </c>
      <c r="X517">
        <v>87.7</v>
      </c>
      <c r="Y517">
        <v>26.8</v>
      </c>
      <c r="Z517">
        <v>10.1</v>
      </c>
      <c r="AA517">
        <v>80</v>
      </c>
      <c r="AB517">
        <v>11700</v>
      </c>
      <c r="AC517">
        <v>24800</v>
      </c>
      <c r="AD517">
        <v>30300</v>
      </c>
      <c r="AE517">
        <v>38000</v>
      </c>
      <c r="AF517">
        <v>122600</v>
      </c>
      <c r="AG517" t="s">
        <v>479</v>
      </c>
      <c r="AH517" t="s">
        <v>479</v>
      </c>
      <c r="AI517" t="s">
        <v>479</v>
      </c>
      <c r="AJ517" t="s">
        <v>479</v>
      </c>
      <c r="AK517" t="s">
        <v>479</v>
      </c>
      <c r="AL517" t="s">
        <v>481</v>
      </c>
      <c r="AM517" t="s">
        <v>481</v>
      </c>
    </row>
    <row r="518" spans="1:39" x14ac:dyDescent="0.25">
      <c r="A518" t="s">
        <v>472</v>
      </c>
      <c r="B518" t="s">
        <v>473</v>
      </c>
      <c r="C518">
        <v>5</v>
      </c>
      <c r="D518" t="s">
        <v>405</v>
      </c>
      <c r="E518" t="s">
        <v>405</v>
      </c>
      <c r="F518">
        <v>10007789</v>
      </c>
      <c r="G518" t="s">
        <v>600</v>
      </c>
      <c r="H518" t="s">
        <v>482</v>
      </c>
      <c r="I518" t="s">
        <v>476</v>
      </c>
      <c r="J518" t="s">
        <v>385</v>
      </c>
      <c r="K518" t="s">
        <v>483</v>
      </c>
      <c r="L518" t="s">
        <v>484</v>
      </c>
      <c r="M518" t="s">
        <v>405</v>
      </c>
      <c r="N518" t="s">
        <v>405</v>
      </c>
      <c r="O518" t="s">
        <v>486</v>
      </c>
      <c r="P518" t="s">
        <v>44</v>
      </c>
      <c r="Q518">
        <v>75</v>
      </c>
      <c r="R518">
        <v>75</v>
      </c>
      <c r="S518">
        <v>75</v>
      </c>
      <c r="T518">
        <v>2.7</v>
      </c>
      <c r="U518">
        <v>1.4</v>
      </c>
      <c r="V518">
        <v>64.900000000000006</v>
      </c>
      <c r="W518">
        <v>91.9</v>
      </c>
      <c r="X518">
        <v>95.9</v>
      </c>
      <c r="Y518">
        <v>31.1</v>
      </c>
      <c r="Z518">
        <v>4.0999999999999996</v>
      </c>
      <c r="AA518">
        <v>45</v>
      </c>
      <c r="AB518">
        <v>12000</v>
      </c>
      <c r="AC518">
        <v>25900</v>
      </c>
      <c r="AD518">
        <v>30700</v>
      </c>
      <c r="AE518">
        <v>37600</v>
      </c>
      <c r="AF518">
        <v>61700</v>
      </c>
      <c r="AG518" t="s">
        <v>479</v>
      </c>
      <c r="AH518" t="s">
        <v>479</v>
      </c>
      <c r="AI518" t="s">
        <v>479</v>
      </c>
      <c r="AJ518" t="s">
        <v>479</v>
      </c>
      <c r="AK518" t="s">
        <v>479</v>
      </c>
      <c r="AL518" t="s">
        <v>481</v>
      </c>
      <c r="AM518" t="s">
        <v>481</v>
      </c>
    </row>
    <row r="519" spans="1:39" x14ac:dyDescent="0.25">
      <c r="A519" t="s">
        <v>472</v>
      </c>
      <c r="B519" t="s">
        <v>473</v>
      </c>
      <c r="C519">
        <v>5</v>
      </c>
      <c r="D519" t="s">
        <v>405</v>
      </c>
      <c r="E519" t="s">
        <v>405</v>
      </c>
      <c r="F519">
        <v>10007789</v>
      </c>
      <c r="G519" t="s">
        <v>600</v>
      </c>
      <c r="H519" t="s">
        <v>482</v>
      </c>
      <c r="I519" t="s">
        <v>476</v>
      </c>
      <c r="J519" t="s">
        <v>385</v>
      </c>
      <c r="K519" t="s">
        <v>483</v>
      </c>
      <c r="L519" t="s">
        <v>484</v>
      </c>
      <c r="M519" t="s">
        <v>405</v>
      </c>
      <c r="N519" t="s">
        <v>405</v>
      </c>
      <c r="O519" t="s">
        <v>478</v>
      </c>
      <c r="P519" t="s">
        <v>3</v>
      </c>
      <c r="Q519">
        <v>50</v>
      </c>
      <c r="R519">
        <v>50</v>
      </c>
      <c r="S519">
        <v>50</v>
      </c>
      <c r="T519">
        <v>9.8000000000000007</v>
      </c>
      <c r="U519">
        <v>3.9</v>
      </c>
      <c r="V519">
        <v>75.5</v>
      </c>
      <c r="W519">
        <v>84.3</v>
      </c>
      <c r="X519">
        <v>86.3</v>
      </c>
      <c r="Y519">
        <v>10.8</v>
      </c>
      <c r="Z519">
        <v>2</v>
      </c>
      <c r="AA519">
        <v>40</v>
      </c>
      <c r="AB519">
        <v>10600</v>
      </c>
      <c r="AC519">
        <v>41600</v>
      </c>
      <c r="AD519">
        <v>45300</v>
      </c>
      <c r="AE519">
        <v>60600</v>
      </c>
      <c r="AF519">
        <v>118600</v>
      </c>
      <c r="AG519" t="s">
        <v>479</v>
      </c>
      <c r="AH519" t="s">
        <v>479</v>
      </c>
      <c r="AI519" t="s">
        <v>479</v>
      </c>
      <c r="AJ519" t="s">
        <v>479</v>
      </c>
      <c r="AK519" t="s">
        <v>479</v>
      </c>
      <c r="AL519" t="s">
        <v>481</v>
      </c>
      <c r="AM519" t="s">
        <v>481</v>
      </c>
    </row>
    <row r="520" spans="1:39" x14ac:dyDescent="0.25">
      <c r="A520" t="s">
        <v>472</v>
      </c>
      <c r="B520" t="s">
        <v>473</v>
      </c>
      <c r="C520">
        <v>5</v>
      </c>
      <c r="D520" t="s">
        <v>405</v>
      </c>
      <c r="E520" t="s">
        <v>405</v>
      </c>
      <c r="F520">
        <v>10007789</v>
      </c>
      <c r="G520" t="s">
        <v>600</v>
      </c>
      <c r="H520" t="s">
        <v>482</v>
      </c>
      <c r="I520" t="s">
        <v>476</v>
      </c>
      <c r="J520" t="s">
        <v>385</v>
      </c>
      <c r="K520" t="s">
        <v>483</v>
      </c>
      <c r="L520" t="s">
        <v>484</v>
      </c>
      <c r="M520" t="s">
        <v>405</v>
      </c>
      <c r="N520" t="s">
        <v>405</v>
      </c>
      <c r="O520" t="s">
        <v>488</v>
      </c>
      <c r="P520" t="s">
        <v>34</v>
      </c>
      <c r="Q520">
        <v>75</v>
      </c>
      <c r="R520">
        <v>70</v>
      </c>
      <c r="S520">
        <v>70</v>
      </c>
      <c r="T520">
        <v>1.4</v>
      </c>
      <c r="U520">
        <v>6.7</v>
      </c>
      <c r="V520">
        <v>81.8</v>
      </c>
      <c r="W520">
        <v>91.9</v>
      </c>
      <c r="X520">
        <v>91.9</v>
      </c>
      <c r="Y520">
        <v>10</v>
      </c>
      <c r="Z520" t="s">
        <v>487</v>
      </c>
      <c r="AA520">
        <v>55</v>
      </c>
      <c r="AB520">
        <v>8400</v>
      </c>
      <c r="AC520">
        <v>28500</v>
      </c>
      <c r="AD520">
        <v>39100</v>
      </c>
      <c r="AE520">
        <v>50000</v>
      </c>
      <c r="AF520">
        <v>81000</v>
      </c>
      <c r="AG520" t="s">
        <v>479</v>
      </c>
      <c r="AH520" t="s">
        <v>479</v>
      </c>
      <c r="AI520" t="s">
        <v>479</v>
      </c>
      <c r="AJ520" t="s">
        <v>479</v>
      </c>
      <c r="AK520" t="s">
        <v>479</v>
      </c>
      <c r="AL520" t="s">
        <v>481</v>
      </c>
      <c r="AM520" t="s">
        <v>481</v>
      </c>
    </row>
    <row r="521" spans="1:39" x14ac:dyDescent="0.25">
      <c r="A521" t="s">
        <v>472</v>
      </c>
      <c r="B521" t="s">
        <v>473</v>
      </c>
      <c r="C521">
        <v>5</v>
      </c>
      <c r="D521" t="s">
        <v>405</v>
      </c>
      <c r="E521" t="s">
        <v>405</v>
      </c>
      <c r="F521">
        <v>10007790</v>
      </c>
      <c r="G521" t="s">
        <v>56</v>
      </c>
      <c r="H521" t="s">
        <v>482</v>
      </c>
      <c r="I521" t="s">
        <v>529</v>
      </c>
      <c r="J521" t="s">
        <v>53</v>
      </c>
      <c r="K521" t="s">
        <v>530</v>
      </c>
      <c r="L521" t="s">
        <v>405</v>
      </c>
      <c r="M521" t="s">
        <v>405</v>
      </c>
      <c r="N521" t="s">
        <v>405</v>
      </c>
      <c r="O521" t="s">
        <v>485</v>
      </c>
      <c r="P521" t="s">
        <v>47</v>
      </c>
      <c r="Q521">
        <v>270</v>
      </c>
      <c r="R521">
        <v>260</v>
      </c>
      <c r="S521">
        <v>260</v>
      </c>
      <c r="T521">
        <v>7.5</v>
      </c>
      <c r="U521">
        <v>7.9</v>
      </c>
      <c r="V521">
        <v>56.1</v>
      </c>
      <c r="W521">
        <v>76</v>
      </c>
      <c r="X521">
        <v>84.6</v>
      </c>
      <c r="Y521">
        <v>28.6</v>
      </c>
      <c r="Z521">
        <v>8.6</v>
      </c>
      <c r="AA521">
        <v>145</v>
      </c>
      <c r="AB521">
        <v>6200</v>
      </c>
      <c r="AC521">
        <v>27700</v>
      </c>
      <c r="AD521">
        <v>34700</v>
      </c>
      <c r="AE521">
        <v>45300</v>
      </c>
      <c r="AF521">
        <v>199300</v>
      </c>
      <c r="AG521" t="s">
        <v>479</v>
      </c>
      <c r="AH521" t="s">
        <v>479</v>
      </c>
      <c r="AI521" t="s">
        <v>479</v>
      </c>
      <c r="AJ521" t="s">
        <v>479</v>
      </c>
      <c r="AK521" t="s">
        <v>479</v>
      </c>
      <c r="AL521" t="s">
        <v>481</v>
      </c>
      <c r="AM521" t="s">
        <v>481</v>
      </c>
    </row>
    <row r="522" spans="1:39" x14ac:dyDescent="0.25">
      <c r="A522" t="s">
        <v>472</v>
      </c>
      <c r="B522" t="s">
        <v>598</v>
      </c>
      <c r="C522">
        <v>1</v>
      </c>
      <c r="D522" t="s">
        <v>405</v>
      </c>
      <c r="E522" t="s">
        <v>405</v>
      </c>
      <c r="F522">
        <v>10007786</v>
      </c>
      <c r="G522" t="s">
        <v>67</v>
      </c>
      <c r="H522" t="s">
        <v>482</v>
      </c>
      <c r="I522" t="s">
        <v>476</v>
      </c>
      <c r="J522" t="s">
        <v>385</v>
      </c>
      <c r="K522" t="s">
        <v>491</v>
      </c>
      <c r="L522" t="s">
        <v>61</v>
      </c>
      <c r="M522" t="s">
        <v>405</v>
      </c>
      <c r="N522" t="s">
        <v>405</v>
      </c>
      <c r="O522" t="s">
        <v>478</v>
      </c>
      <c r="P522" t="s">
        <v>3</v>
      </c>
      <c r="Q522">
        <v>75</v>
      </c>
      <c r="R522">
        <v>75</v>
      </c>
      <c r="S522">
        <v>75</v>
      </c>
      <c r="T522">
        <v>7.7</v>
      </c>
      <c r="U522">
        <v>4.7</v>
      </c>
      <c r="V522">
        <v>73.599999999999994</v>
      </c>
      <c r="W522">
        <v>80.900000000000006</v>
      </c>
      <c r="X522">
        <v>87.6</v>
      </c>
      <c r="Y522">
        <v>14</v>
      </c>
      <c r="Z522">
        <v>6.7</v>
      </c>
      <c r="AA522">
        <v>55</v>
      </c>
      <c r="AB522">
        <v>19700</v>
      </c>
      <c r="AC522">
        <v>32500</v>
      </c>
      <c r="AD522">
        <v>38300</v>
      </c>
      <c r="AE522">
        <v>46700</v>
      </c>
      <c r="AF522">
        <v>143100</v>
      </c>
      <c r="AG522" t="s">
        <v>479</v>
      </c>
      <c r="AH522" t="s">
        <v>479</v>
      </c>
      <c r="AI522" t="s">
        <v>479</v>
      </c>
      <c r="AJ522" t="s">
        <v>479</v>
      </c>
      <c r="AK522" t="s">
        <v>479</v>
      </c>
      <c r="AL522" t="s">
        <v>481</v>
      </c>
      <c r="AM522" t="s">
        <v>481</v>
      </c>
    </row>
    <row r="523" spans="1:39" x14ac:dyDescent="0.25">
      <c r="A523" t="s">
        <v>472</v>
      </c>
      <c r="B523" t="s">
        <v>598</v>
      </c>
      <c r="C523">
        <v>1</v>
      </c>
      <c r="D523" t="s">
        <v>405</v>
      </c>
      <c r="E523" t="s">
        <v>405</v>
      </c>
      <c r="F523">
        <v>10007788</v>
      </c>
      <c r="G523" t="s">
        <v>33</v>
      </c>
      <c r="H523" t="s">
        <v>482</v>
      </c>
      <c r="I523" t="s">
        <v>476</v>
      </c>
      <c r="J523" t="s">
        <v>385</v>
      </c>
      <c r="K523" t="s">
        <v>483</v>
      </c>
      <c r="L523" t="s">
        <v>484</v>
      </c>
      <c r="M523" t="s">
        <v>405</v>
      </c>
      <c r="N523" t="s">
        <v>405</v>
      </c>
      <c r="O523" t="s">
        <v>478</v>
      </c>
      <c r="P523" t="s">
        <v>3</v>
      </c>
      <c r="Q523">
        <v>60</v>
      </c>
      <c r="R523">
        <v>60</v>
      </c>
      <c r="S523">
        <v>60</v>
      </c>
      <c r="T523">
        <v>6.5</v>
      </c>
      <c r="U523">
        <v>4.8</v>
      </c>
      <c r="V523">
        <v>72.599999999999994</v>
      </c>
      <c r="W523">
        <v>83.9</v>
      </c>
      <c r="X523">
        <v>88.7</v>
      </c>
      <c r="Y523">
        <v>16.100000000000001</v>
      </c>
      <c r="Z523">
        <v>4.8</v>
      </c>
      <c r="AA523">
        <v>45</v>
      </c>
      <c r="AB523">
        <v>19300</v>
      </c>
      <c r="AC523">
        <v>41400</v>
      </c>
      <c r="AD523">
        <v>55500</v>
      </c>
      <c r="AE523">
        <v>94300</v>
      </c>
      <c r="AF523">
        <v>304400</v>
      </c>
      <c r="AG523" t="s">
        <v>479</v>
      </c>
      <c r="AH523" t="s">
        <v>479</v>
      </c>
      <c r="AI523" t="s">
        <v>479</v>
      </c>
      <c r="AJ523" t="s">
        <v>479</v>
      </c>
      <c r="AK523" t="s">
        <v>479</v>
      </c>
      <c r="AL523" t="s">
        <v>481</v>
      </c>
      <c r="AM523" t="s">
        <v>481</v>
      </c>
    </row>
    <row r="524" spans="1:39" x14ac:dyDescent="0.25">
      <c r="A524" t="s">
        <v>472</v>
      </c>
      <c r="B524" t="s">
        <v>598</v>
      </c>
      <c r="C524">
        <v>1</v>
      </c>
      <c r="D524" t="s">
        <v>405</v>
      </c>
      <c r="E524" t="s">
        <v>405</v>
      </c>
      <c r="F524">
        <v>10007790</v>
      </c>
      <c r="G524" t="s">
        <v>56</v>
      </c>
      <c r="H524" t="s">
        <v>482</v>
      </c>
      <c r="I524" t="s">
        <v>529</v>
      </c>
      <c r="J524" t="s">
        <v>53</v>
      </c>
      <c r="K524" t="s">
        <v>530</v>
      </c>
      <c r="L524" t="s">
        <v>405</v>
      </c>
      <c r="M524" t="s">
        <v>405</v>
      </c>
      <c r="N524" t="s">
        <v>405</v>
      </c>
      <c r="O524" t="s">
        <v>478</v>
      </c>
      <c r="P524" t="s">
        <v>3</v>
      </c>
      <c r="Q524">
        <v>80</v>
      </c>
      <c r="R524">
        <v>80</v>
      </c>
      <c r="S524">
        <v>80</v>
      </c>
      <c r="T524">
        <v>10.1</v>
      </c>
      <c r="U524">
        <v>4.8</v>
      </c>
      <c r="V524">
        <v>69.099999999999994</v>
      </c>
      <c r="W524">
        <v>79</v>
      </c>
      <c r="X524">
        <v>85.1</v>
      </c>
      <c r="Y524">
        <v>16</v>
      </c>
      <c r="Z524">
        <v>6.1</v>
      </c>
      <c r="AA524">
        <v>55</v>
      </c>
      <c r="AB524">
        <v>5500</v>
      </c>
      <c r="AC524">
        <v>28100</v>
      </c>
      <c r="AD524">
        <v>35000</v>
      </c>
      <c r="AE524">
        <v>43100</v>
      </c>
      <c r="AF524">
        <v>95300</v>
      </c>
      <c r="AG524" t="s">
        <v>479</v>
      </c>
      <c r="AH524" t="s">
        <v>479</v>
      </c>
      <c r="AI524" t="s">
        <v>479</v>
      </c>
      <c r="AJ524" t="s">
        <v>479</v>
      </c>
      <c r="AK524" t="s">
        <v>479</v>
      </c>
      <c r="AL524" t="s">
        <v>481</v>
      </c>
      <c r="AM524" t="s">
        <v>481</v>
      </c>
    </row>
    <row r="525" spans="1:39" x14ac:dyDescent="0.25">
      <c r="A525" t="s">
        <v>472</v>
      </c>
      <c r="B525" t="s">
        <v>598</v>
      </c>
      <c r="C525">
        <v>1</v>
      </c>
      <c r="D525" t="s">
        <v>405</v>
      </c>
      <c r="E525" t="s">
        <v>405</v>
      </c>
      <c r="F525">
        <v>10007791</v>
      </c>
      <c r="G525" t="s">
        <v>136</v>
      </c>
      <c r="H525" t="s">
        <v>482</v>
      </c>
      <c r="I525" t="s">
        <v>476</v>
      </c>
      <c r="J525" t="s">
        <v>385</v>
      </c>
      <c r="K525" t="s">
        <v>483</v>
      </c>
      <c r="L525" t="s">
        <v>484</v>
      </c>
      <c r="M525" t="s">
        <v>405</v>
      </c>
      <c r="N525" t="s">
        <v>405</v>
      </c>
      <c r="O525" t="s">
        <v>478</v>
      </c>
      <c r="P525" t="s">
        <v>3</v>
      </c>
      <c r="Q525">
        <v>130</v>
      </c>
      <c r="R525">
        <v>130</v>
      </c>
      <c r="S525">
        <v>125</v>
      </c>
      <c r="T525">
        <v>1.4</v>
      </c>
      <c r="U525">
        <v>12.1</v>
      </c>
      <c r="V525">
        <v>71.099999999999994</v>
      </c>
      <c r="W525">
        <v>82.7</v>
      </c>
      <c r="X525">
        <v>86.4</v>
      </c>
      <c r="Y525">
        <v>15.3</v>
      </c>
      <c r="Z525">
        <v>3.7</v>
      </c>
      <c r="AA525">
        <v>90</v>
      </c>
      <c r="AB525">
        <v>1500</v>
      </c>
      <c r="AC525">
        <v>25900</v>
      </c>
      <c r="AD525">
        <v>32800</v>
      </c>
      <c r="AE525">
        <v>44900</v>
      </c>
      <c r="AF525">
        <v>73000</v>
      </c>
      <c r="AG525" t="s">
        <v>479</v>
      </c>
      <c r="AH525" t="s">
        <v>479</v>
      </c>
      <c r="AI525" t="s">
        <v>479</v>
      </c>
      <c r="AJ525" t="s">
        <v>479</v>
      </c>
      <c r="AK525" t="s">
        <v>479</v>
      </c>
      <c r="AL525" t="s">
        <v>481</v>
      </c>
      <c r="AM525" t="s">
        <v>481</v>
      </c>
    </row>
    <row r="526" spans="1:39" x14ac:dyDescent="0.25">
      <c r="A526" t="s">
        <v>472</v>
      </c>
      <c r="B526" t="s">
        <v>473</v>
      </c>
      <c r="C526">
        <v>5</v>
      </c>
      <c r="D526" t="s">
        <v>405</v>
      </c>
      <c r="E526" t="s">
        <v>405</v>
      </c>
      <c r="F526">
        <v>10007790</v>
      </c>
      <c r="G526" t="s">
        <v>56</v>
      </c>
      <c r="H526" t="s">
        <v>482</v>
      </c>
      <c r="I526" t="s">
        <v>529</v>
      </c>
      <c r="J526" t="s">
        <v>53</v>
      </c>
      <c r="K526" t="s">
        <v>530</v>
      </c>
      <c r="L526" t="s">
        <v>405</v>
      </c>
      <c r="M526" t="s">
        <v>405</v>
      </c>
      <c r="N526" t="s">
        <v>405</v>
      </c>
      <c r="O526" t="s">
        <v>489</v>
      </c>
      <c r="P526" t="s">
        <v>50</v>
      </c>
      <c r="Q526">
        <v>205</v>
      </c>
      <c r="R526">
        <v>195</v>
      </c>
      <c r="S526">
        <v>195</v>
      </c>
      <c r="T526">
        <v>6.7</v>
      </c>
      <c r="U526">
        <v>5.0999999999999996</v>
      </c>
      <c r="V526">
        <v>78.5</v>
      </c>
      <c r="W526">
        <v>86.2</v>
      </c>
      <c r="X526">
        <v>88.2</v>
      </c>
      <c r="Y526">
        <v>9.6999999999999993</v>
      </c>
      <c r="Z526">
        <v>2.1</v>
      </c>
      <c r="AA526">
        <v>145</v>
      </c>
      <c r="AB526">
        <v>1100</v>
      </c>
      <c r="AC526">
        <v>18200</v>
      </c>
      <c r="AD526">
        <v>26800</v>
      </c>
      <c r="AE526">
        <v>36100</v>
      </c>
      <c r="AF526">
        <v>83200</v>
      </c>
      <c r="AG526" t="s">
        <v>479</v>
      </c>
      <c r="AH526" t="s">
        <v>479</v>
      </c>
      <c r="AI526" t="s">
        <v>479</v>
      </c>
      <c r="AJ526" t="s">
        <v>479</v>
      </c>
      <c r="AK526" t="s">
        <v>479</v>
      </c>
      <c r="AL526" t="s">
        <v>481</v>
      </c>
      <c r="AM526" t="s">
        <v>481</v>
      </c>
    </row>
    <row r="527" spans="1:39" x14ac:dyDescent="0.25">
      <c r="A527" t="s">
        <v>472</v>
      </c>
      <c r="B527" t="s">
        <v>598</v>
      </c>
      <c r="C527">
        <v>1</v>
      </c>
      <c r="D527" t="s">
        <v>405</v>
      </c>
      <c r="E527" t="s">
        <v>405</v>
      </c>
      <c r="F527">
        <v>10007792</v>
      </c>
      <c r="G527" t="s">
        <v>98</v>
      </c>
      <c r="H527" t="s">
        <v>482</v>
      </c>
      <c r="I527" t="s">
        <v>476</v>
      </c>
      <c r="J527" t="s">
        <v>385</v>
      </c>
      <c r="K527" t="s">
        <v>491</v>
      </c>
      <c r="L527" t="s">
        <v>61</v>
      </c>
      <c r="M527" t="s">
        <v>405</v>
      </c>
      <c r="N527" t="s">
        <v>405</v>
      </c>
      <c r="O527" t="s">
        <v>478</v>
      </c>
      <c r="P527" t="s">
        <v>3</v>
      </c>
      <c r="Q527">
        <v>85</v>
      </c>
      <c r="R527">
        <v>80</v>
      </c>
      <c r="S527">
        <v>80</v>
      </c>
      <c r="T527" t="s">
        <v>487</v>
      </c>
      <c r="U527">
        <v>7.9</v>
      </c>
      <c r="V527">
        <v>76.400000000000006</v>
      </c>
      <c r="W527">
        <v>87.9</v>
      </c>
      <c r="X527">
        <v>92.1</v>
      </c>
      <c r="Y527">
        <v>15.8</v>
      </c>
      <c r="Z527">
        <v>4.2</v>
      </c>
      <c r="AA527">
        <v>60</v>
      </c>
      <c r="AB527">
        <v>13900</v>
      </c>
      <c r="AC527">
        <v>31000</v>
      </c>
      <c r="AD527">
        <v>38900</v>
      </c>
      <c r="AE527">
        <v>52900</v>
      </c>
      <c r="AF527">
        <v>77000</v>
      </c>
      <c r="AG527" t="s">
        <v>479</v>
      </c>
      <c r="AH527" t="s">
        <v>479</v>
      </c>
      <c r="AI527" t="s">
        <v>479</v>
      </c>
      <c r="AJ527" t="s">
        <v>479</v>
      </c>
      <c r="AK527" t="s">
        <v>479</v>
      </c>
      <c r="AL527" t="s">
        <v>481</v>
      </c>
      <c r="AM527" t="s">
        <v>481</v>
      </c>
    </row>
    <row r="528" spans="1:39" x14ac:dyDescent="0.25">
      <c r="A528" t="s">
        <v>472</v>
      </c>
      <c r="B528" t="s">
        <v>473</v>
      </c>
      <c r="C528">
        <v>5</v>
      </c>
      <c r="D528" t="s">
        <v>405</v>
      </c>
      <c r="E528" t="s">
        <v>405</v>
      </c>
      <c r="F528">
        <v>10007791</v>
      </c>
      <c r="G528" t="s">
        <v>136</v>
      </c>
      <c r="H528" t="s">
        <v>482</v>
      </c>
      <c r="I528" t="s">
        <v>476</v>
      </c>
      <c r="J528" t="s">
        <v>385</v>
      </c>
      <c r="K528" t="s">
        <v>483</v>
      </c>
      <c r="L528" t="s">
        <v>484</v>
      </c>
      <c r="M528" t="s">
        <v>405</v>
      </c>
      <c r="N528" t="s">
        <v>405</v>
      </c>
      <c r="O528" t="s">
        <v>485</v>
      </c>
      <c r="P528" t="s">
        <v>47</v>
      </c>
      <c r="Q528">
        <v>90</v>
      </c>
      <c r="R528">
        <v>85</v>
      </c>
      <c r="S528">
        <v>85</v>
      </c>
      <c r="T528">
        <v>4.8</v>
      </c>
      <c r="U528">
        <v>3.6</v>
      </c>
      <c r="V528">
        <v>77.400000000000006</v>
      </c>
      <c r="W528">
        <v>86.9</v>
      </c>
      <c r="X528">
        <v>91.7</v>
      </c>
      <c r="Y528">
        <v>14.3</v>
      </c>
      <c r="Z528">
        <v>4.8</v>
      </c>
      <c r="AA528">
        <v>65</v>
      </c>
      <c r="AB528">
        <v>5100</v>
      </c>
      <c r="AC528">
        <v>26300</v>
      </c>
      <c r="AD528">
        <v>30300</v>
      </c>
      <c r="AE528">
        <v>40200</v>
      </c>
      <c r="AF528">
        <v>84000</v>
      </c>
      <c r="AG528" t="s">
        <v>479</v>
      </c>
      <c r="AH528" t="s">
        <v>479</v>
      </c>
      <c r="AI528" t="s">
        <v>479</v>
      </c>
      <c r="AJ528" t="s">
        <v>479</v>
      </c>
      <c r="AK528" t="s">
        <v>479</v>
      </c>
      <c r="AL528" t="s">
        <v>481</v>
      </c>
      <c r="AM528" t="s">
        <v>481</v>
      </c>
    </row>
    <row r="529" spans="1:39" x14ac:dyDescent="0.25">
      <c r="A529" t="s">
        <v>472</v>
      </c>
      <c r="B529" t="s">
        <v>598</v>
      </c>
      <c r="C529">
        <v>1</v>
      </c>
      <c r="D529" t="s">
        <v>405</v>
      </c>
      <c r="E529" t="s">
        <v>405</v>
      </c>
      <c r="F529">
        <v>10007803</v>
      </c>
      <c r="G529" t="s">
        <v>580</v>
      </c>
      <c r="H529" t="s">
        <v>482</v>
      </c>
      <c r="I529" t="s">
        <v>529</v>
      </c>
      <c r="J529" t="s">
        <v>53</v>
      </c>
      <c r="K529" t="s">
        <v>530</v>
      </c>
      <c r="L529" t="s">
        <v>405</v>
      </c>
      <c r="M529" t="s">
        <v>405</v>
      </c>
      <c r="N529" t="s">
        <v>405</v>
      </c>
      <c r="O529" t="s">
        <v>478</v>
      </c>
      <c r="P529" t="s">
        <v>3</v>
      </c>
      <c r="Q529">
        <v>45</v>
      </c>
      <c r="R529">
        <v>45</v>
      </c>
      <c r="S529">
        <v>45</v>
      </c>
      <c r="T529">
        <v>9.6</v>
      </c>
      <c r="U529">
        <v>2.1</v>
      </c>
      <c r="V529">
        <v>76.599999999999994</v>
      </c>
      <c r="W529">
        <v>84</v>
      </c>
      <c r="X529">
        <v>88.3</v>
      </c>
      <c r="Y529">
        <v>11.7</v>
      </c>
      <c r="Z529">
        <v>4.3</v>
      </c>
      <c r="AA529">
        <v>35</v>
      </c>
      <c r="AB529">
        <v>16400</v>
      </c>
      <c r="AC529">
        <v>33900</v>
      </c>
      <c r="AD529">
        <v>40500</v>
      </c>
      <c r="AE529">
        <v>48500</v>
      </c>
      <c r="AF529">
        <v>72300</v>
      </c>
      <c r="AG529" t="s">
        <v>479</v>
      </c>
      <c r="AH529" t="s">
        <v>479</v>
      </c>
      <c r="AI529" t="s">
        <v>479</v>
      </c>
      <c r="AJ529" t="s">
        <v>479</v>
      </c>
      <c r="AK529" t="s">
        <v>479</v>
      </c>
      <c r="AL529" t="s">
        <v>481</v>
      </c>
      <c r="AM529" t="s">
        <v>481</v>
      </c>
    </row>
    <row r="530" spans="1:39" x14ac:dyDescent="0.25">
      <c r="A530" t="s">
        <v>472</v>
      </c>
      <c r="B530" t="s">
        <v>598</v>
      </c>
      <c r="C530">
        <v>1</v>
      </c>
      <c r="D530" t="s">
        <v>405</v>
      </c>
      <c r="E530" t="s">
        <v>405</v>
      </c>
      <c r="F530">
        <v>10007805</v>
      </c>
      <c r="G530" t="s">
        <v>581</v>
      </c>
      <c r="H530" t="s">
        <v>482</v>
      </c>
      <c r="I530" t="s">
        <v>529</v>
      </c>
      <c r="J530" t="s">
        <v>53</v>
      </c>
      <c r="K530" t="s">
        <v>530</v>
      </c>
      <c r="L530" t="s">
        <v>405</v>
      </c>
      <c r="M530" t="s">
        <v>405</v>
      </c>
      <c r="N530" t="s">
        <v>405</v>
      </c>
      <c r="O530" t="s">
        <v>478</v>
      </c>
      <c r="P530" t="s">
        <v>3</v>
      </c>
      <c r="Q530">
        <v>80</v>
      </c>
      <c r="R530">
        <v>80</v>
      </c>
      <c r="S530">
        <v>80</v>
      </c>
      <c r="T530">
        <v>8.9</v>
      </c>
      <c r="U530">
        <v>8.1999999999999993</v>
      </c>
      <c r="V530">
        <v>63.9</v>
      </c>
      <c r="W530">
        <v>73.400000000000006</v>
      </c>
      <c r="X530">
        <v>82.9</v>
      </c>
      <c r="Y530">
        <v>19</v>
      </c>
      <c r="Z530">
        <v>9.5</v>
      </c>
      <c r="AA530">
        <v>50</v>
      </c>
      <c r="AB530">
        <v>3600</v>
      </c>
      <c r="AC530">
        <v>24500</v>
      </c>
      <c r="AD530">
        <v>31800</v>
      </c>
      <c r="AE530">
        <v>39400</v>
      </c>
      <c r="AF530">
        <v>67500</v>
      </c>
      <c r="AG530" t="s">
        <v>479</v>
      </c>
      <c r="AH530" t="s">
        <v>479</v>
      </c>
      <c r="AI530" t="s">
        <v>479</v>
      </c>
      <c r="AJ530" t="s">
        <v>479</v>
      </c>
      <c r="AK530" t="s">
        <v>479</v>
      </c>
      <c r="AL530" t="s">
        <v>481</v>
      </c>
      <c r="AM530" t="s">
        <v>481</v>
      </c>
    </row>
    <row r="531" spans="1:39" x14ac:dyDescent="0.25">
      <c r="A531" t="s">
        <v>472</v>
      </c>
      <c r="B531" t="s">
        <v>598</v>
      </c>
      <c r="C531">
        <v>1</v>
      </c>
      <c r="D531" t="s">
        <v>405</v>
      </c>
      <c r="E531" t="s">
        <v>405</v>
      </c>
      <c r="F531">
        <v>10007850</v>
      </c>
      <c r="G531" t="s">
        <v>94</v>
      </c>
      <c r="H531" t="s">
        <v>482</v>
      </c>
      <c r="I531" t="s">
        <v>476</v>
      </c>
      <c r="J531" t="s">
        <v>385</v>
      </c>
      <c r="K531" t="s">
        <v>491</v>
      </c>
      <c r="L531" t="s">
        <v>61</v>
      </c>
      <c r="M531" t="s">
        <v>405</v>
      </c>
      <c r="N531" t="s">
        <v>405</v>
      </c>
      <c r="O531" t="s">
        <v>478</v>
      </c>
      <c r="P531" t="s">
        <v>3</v>
      </c>
      <c r="Q531">
        <v>90</v>
      </c>
      <c r="R531">
        <v>90</v>
      </c>
      <c r="S531">
        <v>90</v>
      </c>
      <c r="T531">
        <v>6.9</v>
      </c>
      <c r="U531">
        <v>6.8</v>
      </c>
      <c r="V531">
        <v>73.900000000000006</v>
      </c>
      <c r="W531">
        <v>81.8</v>
      </c>
      <c r="X531">
        <v>86.3</v>
      </c>
      <c r="Y531">
        <v>12.4</v>
      </c>
      <c r="Z531">
        <v>4.5</v>
      </c>
      <c r="AA531">
        <v>65</v>
      </c>
      <c r="AB531">
        <v>1500</v>
      </c>
      <c r="AC531">
        <v>29900</v>
      </c>
      <c r="AD531">
        <v>36500</v>
      </c>
      <c r="AE531">
        <v>44900</v>
      </c>
      <c r="AF531">
        <v>93100</v>
      </c>
      <c r="AG531" t="s">
        <v>479</v>
      </c>
      <c r="AH531" t="s">
        <v>479</v>
      </c>
      <c r="AI531" t="s">
        <v>479</v>
      </c>
      <c r="AJ531" t="s">
        <v>479</v>
      </c>
      <c r="AK531" t="s">
        <v>479</v>
      </c>
      <c r="AL531" t="s">
        <v>481</v>
      </c>
      <c r="AM531" t="s">
        <v>481</v>
      </c>
    </row>
    <row r="532" spans="1:39" x14ac:dyDescent="0.25">
      <c r="A532" t="s">
        <v>472</v>
      </c>
      <c r="B532" t="s">
        <v>473</v>
      </c>
      <c r="C532">
        <v>5</v>
      </c>
      <c r="D532" t="s">
        <v>405</v>
      </c>
      <c r="E532" t="s">
        <v>405</v>
      </c>
      <c r="F532">
        <v>10004063</v>
      </c>
      <c r="G532" t="s">
        <v>45</v>
      </c>
      <c r="H532" t="s">
        <v>482</v>
      </c>
      <c r="I532" t="s">
        <v>476</v>
      </c>
      <c r="J532" t="s">
        <v>385</v>
      </c>
      <c r="K532" t="s">
        <v>495</v>
      </c>
      <c r="L532" t="s">
        <v>41</v>
      </c>
      <c r="M532" t="s">
        <v>405</v>
      </c>
      <c r="N532" t="s">
        <v>405</v>
      </c>
      <c r="O532" t="s">
        <v>488</v>
      </c>
      <c r="P532" t="s">
        <v>34</v>
      </c>
      <c r="Q532">
        <v>90</v>
      </c>
      <c r="R532">
        <v>85</v>
      </c>
      <c r="S532">
        <v>85</v>
      </c>
      <c r="T532">
        <v>5.8</v>
      </c>
      <c r="U532">
        <v>3.5</v>
      </c>
      <c r="V532">
        <v>80.2</v>
      </c>
      <c r="W532">
        <v>88.4</v>
      </c>
      <c r="X532">
        <v>90.7</v>
      </c>
      <c r="Y532">
        <v>10.5</v>
      </c>
      <c r="Z532">
        <v>2.2999999999999998</v>
      </c>
      <c r="AA532">
        <v>65</v>
      </c>
      <c r="AB532">
        <v>3400</v>
      </c>
      <c r="AC532">
        <v>48900</v>
      </c>
      <c r="AD532">
        <v>79200</v>
      </c>
      <c r="AE532">
        <v>121200</v>
      </c>
      <c r="AF532">
        <v>211000</v>
      </c>
      <c r="AG532" t="s">
        <v>479</v>
      </c>
      <c r="AH532" t="s">
        <v>479</v>
      </c>
      <c r="AI532" t="s">
        <v>479</v>
      </c>
      <c r="AJ532" t="s">
        <v>479</v>
      </c>
      <c r="AK532" t="s">
        <v>479</v>
      </c>
      <c r="AL532" t="s">
        <v>481</v>
      </c>
      <c r="AM532" t="s">
        <v>481</v>
      </c>
    </row>
    <row r="533" spans="1:39" x14ac:dyDescent="0.25">
      <c r="A533" t="s">
        <v>472</v>
      </c>
      <c r="B533" t="s">
        <v>473</v>
      </c>
      <c r="C533">
        <v>5</v>
      </c>
      <c r="D533" t="s">
        <v>405</v>
      </c>
      <c r="E533" t="s">
        <v>405</v>
      </c>
      <c r="F533">
        <v>10007791</v>
      </c>
      <c r="G533" t="s">
        <v>136</v>
      </c>
      <c r="H533" t="s">
        <v>482</v>
      </c>
      <c r="I533" t="s">
        <v>476</v>
      </c>
      <c r="J533" t="s">
        <v>385</v>
      </c>
      <c r="K533" t="s">
        <v>483</v>
      </c>
      <c r="L533" t="s">
        <v>484</v>
      </c>
      <c r="M533" t="s">
        <v>405</v>
      </c>
      <c r="N533" t="s">
        <v>405</v>
      </c>
      <c r="O533" t="s">
        <v>489</v>
      </c>
      <c r="P533" t="s">
        <v>50</v>
      </c>
      <c r="Q533">
        <v>50</v>
      </c>
      <c r="R533">
        <v>50</v>
      </c>
      <c r="S533">
        <v>50</v>
      </c>
      <c r="T533">
        <v>11.2</v>
      </c>
      <c r="U533">
        <v>16.3</v>
      </c>
      <c r="V533">
        <v>68.400000000000006</v>
      </c>
      <c r="W533">
        <v>72.400000000000006</v>
      </c>
      <c r="X533">
        <v>72.400000000000006</v>
      </c>
      <c r="Y533">
        <v>4.0999999999999996</v>
      </c>
      <c r="Z533" t="s">
        <v>487</v>
      </c>
      <c r="AA533">
        <v>30</v>
      </c>
      <c r="AB533">
        <v>400</v>
      </c>
      <c r="AC533">
        <v>13900</v>
      </c>
      <c r="AD533">
        <v>21200</v>
      </c>
      <c r="AE533">
        <v>24500</v>
      </c>
      <c r="AF533">
        <v>85000</v>
      </c>
      <c r="AG533" t="s">
        <v>479</v>
      </c>
      <c r="AH533" t="s">
        <v>479</v>
      </c>
      <c r="AI533" t="s">
        <v>479</v>
      </c>
      <c r="AJ533" t="s">
        <v>479</v>
      </c>
      <c r="AK533" t="s">
        <v>479</v>
      </c>
      <c r="AL533" t="s">
        <v>481</v>
      </c>
      <c r="AM533" t="s">
        <v>481</v>
      </c>
    </row>
    <row r="534" spans="1:39" x14ac:dyDescent="0.25">
      <c r="A534" t="s">
        <v>472</v>
      </c>
      <c r="B534" t="s">
        <v>473</v>
      </c>
      <c r="C534">
        <v>5</v>
      </c>
      <c r="D534" t="s">
        <v>405</v>
      </c>
      <c r="E534" t="s">
        <v>405</v>
      </c>
      <c r="F534">
        <v>10007143</v>
      </c>
      <c r="G534" t="s">
        <v>48</v>
      </c>
      <c r="H534" t="s">
        <v>482</v>
      </c>
      <c r="I534" t="s">
        <v>476</v>
      </c>
      <c r="J534" t="s">
        <v>385</v>
      </c>
      <c r="K534" t="s">
        <v>513</v>
      </c>
      <c r="L534" t="s">
        <v>49</v>
      </c>
      <c r="M534" t="s">
        <v>405</v>
      </c>
      <c r="N534" t="s">
        <v>405</v>
      </c>
      <c r="O534" t="s">
        <v>488</v>
      </c>
      <c r="P534" t="s">
        <v>34</v>
      </c>
      <c r="Q534">
        <v>140</v>
      </c>
      <c r="R534">
        <v>130</v>
      </c>
      <c r="S534">
        <v>130</v>
      </c>
      <c r="T534">
        <v>6.8</v>
      </c>
      <c r="U534">
        <v>2.2999999999999998</v>
      </c>
      <c r="V534">
        <v>82.6</v>
      </c>
      <c r="W534">
        <v>89.4</v>
      </c>
      <c r="X534">
        <v>90.9</v>
      </c>
      <c r="Y534">
        <v>8.3000000000000007</v>
      </c>
      <c r="Z534">
        <v>1.5</v>
      </c>
      <c r="AA534">
        <v>110</v>
      </c>
      <c r="AB534">
        <v>13100</v>
      </c>
      <c r="AC534">
        <v>37400</v>
      </c>
      <c r="AD534">
        <v>57500</v>
      </c>
      <c r="AE534">
        <v>85900</v>
      </c>
      <c r="AF534">
        <v>194700</v>
      </c>
      <c r="AG534" t="s">
        <v>479</v>
      </c>
      <c r="AH534" t="s">
        <v>479</v>
      </c>
      <c r="AI534" t="s">
        <v>479</v>
      </c>
      <c r="AJ534" t="s">
        <v>479</v>
      </c>
      <c r="AK534" t="s">
        <v>479</v>
      </c>
      <c r="AL534" t="s">
        <v>481</v>
      </c>
      <c r="AM534" t="s">
        <v>481</v>
      </c>
    </row>
    <row r="535" spans="1:39" x14ac:dyDescent="0.25">
      <c r="A535" t="s">
        <v>472</v>
      </c>
      <c r="B535" t="s">
        <v>473</v>
      </c>
      <c r="C535">
        <v>5</v>
      </c>
      <c r="D535" t="s">
        <v>405</v>
      </c>
      <c r="E535" t="s">
        <v>405</v>
      </c>
      <c r="F535">
        <v>10007792</v>
      </c>
      <c r="G535" t="s">
        <v>98</v>
      </c>
      <c r="H535" t="s">
        <v>482</v>
      </c>
      <c r="I535" t="s">
        <v>476</v>
      </c>
      <c r="J535" t="s">
        <v>385</v>
      </c>
      <c r="K535" t="s">
        <v>491</v>
      </c>
      <c r="L535" t="s">
        <v>61</v>
      </c>
      <c r="M535" t="s">
        <v>405</v>
      </c>
      <c r="N535" t="s">
        <v>405</v>
      </c>
      <c r="O535" t="s">
        <v>485</v>
      </c>
      <c r="P535" t="s">
        <v>47</v>
      </c>
      <c r="Q535">
        <v>345</v>
      </c>
      <c r="R535">
        <v>330</v>
      </c>
      <c r="S535">
        <v>325</v>
      </c>
      <c r="T535">
        <v>5.0999999999999996</v>
      </c>
      <c r="U535">
        <v>5.4</v>
      </c>
      <c r="V535">
        <v>68.400000000000006</v>
      </c>
      <c r="W535">
        <v>83.9</v>
      </c>
      <c r="X535">
        <v>89.6</v>
      </c>
      <c r="Y535">
        <v>21.2</v>
      </c>
      <c r="Z535">
        <v>5.7</v>
      </c>
      <c r="AA535">
        <v>220</v>
      </c>
      <c r="AB535">
        <v>1200</v>
      </c>
      <c r="AC535">
        <v>24100</v>
      </c>
      <c r="AD535">
        <v>30700</v>
      </c>
      <c r="AE535">
        <v>36900</v>
      </c>
      <c r="AF535">
        <v>139800</v>
      </c>
      <c r="AG535" t="s">
        <v>479</v>
      </c>
      <c r="AH535" t="s">
        <v>479</v>
      </c>
      <c r="AI535" t="s">
        <v>479</v>
      </c>
      <c r="AJ535" t="s">
        <v>479</v>
      </c>
      <c r="AK535" t="s">
        <v>479</v>
      </c>
      <c r="AL535" t="s">
        <v>481</v>
      </c>
      <c r="AM535" t="s">
        <v>481</v>
      </c>
    </row>
    <row r="536" spans="1:39" x14ac:dyDescent="0.25">
      <c r="A536" t="s">
        <v>472</v>
      </c>
      <c r="B536" t="s">
        <v>473</v>
      </c>
      <c r="C536">
        <v>5</v>
      </c>
      <c r="D536" t="s">
        <v>405</v>
      </c>
      <c r="E536" t="s">
        <v>405</v>
      </c>
      <c r="F536">
        <v>10007157</v>
      </c>
      <c r="G536" t="s">
        <v>120</v>
      </c>
      <c r="H536" t="s">
        <v>482</v>
      </c>
      <c r="I536" t="s">
        <v>476</v>
      </c>
      <c r="J536" t="s">
        <v>385</v>
      </c>
      <c r="K536" t="s">
        <v>493</v>
      </c>
      <c r="L536" t="s">
        <v>55</v>
      </c>
      <c r="M536" t="s">
        <v>405</v>
      </c>
      <c r="N536" t="s">
        <v>405</v>
      </c>
      <c r="O536" t="s">
        <v>488</v>
      </c>
      <c r="P536" t="s">
        <v>34</v>
      </c>
      <c r="Q536">
        <v>210</v>
      </c>
      <c r="R536">
        <v>205</v>
      </c>
      <c r="S536">
        <v>205</v>
      </c>
      <c r="T536">
        <v>4.5</v>
      </c>
      <c r="U536">
        <v>2.9</v>
      </c>
      <c r="V536">
        <v>80.7</v>
      </c>
      <c r="W536">
        <v>91.5</v>
      </c>
      <c r="X536">
        <v>92.6</v>
      </c>
      <c r="Y536">
        <v>11.8</v>
      </c>
      <c r="Z536">
        <v>1.1000000000000001</v>
      </c>
      <c r="AA536">
        <v>165</v>
      </c>
      <c r="AB536">
        <v>1100</v>
      </c>
      <c r="AC536">
        <v>27400</v>
      </c>
      <c r="AD536">
        <v>37200</v>
      </c>
      <c r="AE536">
        <v>51500</v>
      </c>
      <c r="AF536">
        <v>194900</v>
      </c>
      <c r="AG536" t="s">
        <v>479</v>
      </c>
      <c r="AH536" t="s">
        <v>479</v>
      </c>
      <c r="AI536" t="s">
        <v>479</v>
      </c>
      <c r="AJ536" t="s">
        <v>479</v>
      </c>
      <c r="AK536" t="s">
        <v>479</v>
      </c>
      <c r="AL536" t="s">
        <v>481</v>
      </c>
      <c r="AM536" t="s">
        <v>481</v>
      </c>
    </row>
    <row r="537" spans="1:39" x14ac:dyDescent="0.25">
      <c r="A537" t="s">
        <v>472</v>
      </c>
      <c r="B537" t="s">
        <v>473</v>
      </c>
      <c r="C537">
        <v>5</v>
      </c>
      <c r="D537" t="s">
        <v>405</v>
      </c>
      <c r="E537" t="s">
        <v>405</v>
      </c>
      <c r="F537">
        <v>10007158</v>
      </c>
      <c r="G537" t="s">
        <v>68</v>
      </c>
      <c r="H537" t="s">
        <v>482</v>
      </c>
      <c r="I537" t="s">
        <v>476</v>
      </c>
      <c r="J537" t="s">
        <v>385</v>
      </c>
      <c r="K537" t="s">
        <v>499</v>
      </c>
      <c r="L537" t="s">
        <v>43</v>
      </c>
      <c r="M537" t="s">
        <v>405</v>
      </c>
      <c r="N537" t="s">
        <v>405</v>
      </c>
      <c r="O537" t="s">
        <v>488</v>
      </c>
      <c r="P537" t="s">
        <v>34</v>
      </c>
      <c r="Q537">
        <v>115</v>
      </c>
      <c r="R537">
        <v>115</v>
      </c>
      <c r="S537">
        <v>110</v>
      </c>
      <c r="T537">
        <v>2.7</v>
      </c>
      <c r="U537">
        <v>3.6</v>
      </c>
      <c r="V537">
        <v>83.9</v>
      </c>
      <c r="W537">
        <v>93.8</v>
      </c>
      <c r="X537">
        <v>93.8</v>
      </c>
      <c r="Y537">
        <v>9.8000000000000007</v>
      </c>
      <c r="Z537" t="s">
        <v>487</v>
      </c>
      <c r="AA537">
        <v>90</v>
      </c>
      <c r="AB537">
        <v>15700</v>
      </c>
      <c r="AC537">
        <v>28800</v>
      </c>
      <c r="AD537">
        <v>40500</v>
      </c>
      <c r="AE537">
        <v>56200</v>
      </c>
      <c r="AF537">
        <v>178800</v>
      </c>
      <c r="AG537" t="s">
        <v>479</v>
      </c>
      <c r="AH537" t="s">
        <v>479</v>
      </c>
      <c r="AI537" t="s">
        <v>479</v>
      </c>
      <c r="AJ537" t="s">
        <v>479</v>
      </c>
      <c r="AK537" t="s">
        <v>479</v>
      </c>
      <c r="AL537" t="s">
        <v>481</v>
      </c>
      <c r="AM537" t="s">
        <v>481</v>
      </c>
    </row>
    <row r="538" spans="1:39" x14ac:dyDescent="0.25">
      <c r="A538" t="s">
        <v>472</v>
      </c>
      <c r="B538" t="s">
        <v>473</v>
      </c>
      <c r="C538">
        <v>5</v>
      </c>
      <c r="D538" t="s">
        <v>405</v>
      </c>
      <c r="E538" t="s">
        <v>405</v>
      </c>
      <c r="F538">
        <v>10007163</v>
      </c>
      <c r="G538" t="s">
        <v>57</v>
      </c>
      <c r="H538" t="s">
        <v>482</v>
      </c>
      <c r="I538" t="s">
        <v>476</v>
      </c>
      <c r="J538" t="s">
        <v>385</v>
      </c>
      <c r="K538" t="s">
        <v>521</v>
      </c>
      <c r="L538" t="s">
        <v>58</v>
      </c>
      <c r="M538" t="s">
        <v>405</v>
      </c>
      <c r="N538" t="s">
        <v>405</v>
      </c>
      <c r="O538" t="s">
        <v>488</v>
      </c>
      <c r="P538" t="s">
        <v>34</v>
      </c>
      <c r="Q538">
        <v>125</v>
      </c>
      <c r="R538">
        <v>120</v>
      </c>
      <c r="S538">
        <v>120</v>
      </c>
      <c r="T538">
        <v>3.8</v>
      </c>
      <c r="U538">
        <v>1.3</v>
      </c>
      <c r="V538">
        <v>82.8</v>
      </c>
      <c r="W538">
        <v>95</v>
      </c>
      <c r="X538">
        <v>95</v>
      </c>
      <c r="Y538">
        <v>12.2</v>
      </c>
      <c r="Z538" t="s">
        <v>487</v>
      </c>
      <c r="AA538">
        <v>100</v>
      </c>
      <c r="AB538">
        <v>4700</v>
      </c>
      <c r="AC538">
        <v>32100</v>
      </c>
      <c r="AD538">
        <v>50400</v>
      </c>
      <c r="AE538">
        <v>64600</v>
      </c>
      <c r="AF538">
        <v>174800</v>
      </c>
      <c r="AG538" t="s">
        <v>479</v>
      </c>
      <c r="AH538" t="s">
        <v>479</v>
      </c>
      <c r="AI538" t="s">
        <v>479</v>
      </c>
      <c r="AJ538" t="s">
        <v>479</v>
      </c>
      <c r="AK538" t="s">
        <v>479</v>
      </c>
      <c r="AL538" t="s">
        <v>481</v>
      </c>
      <c r="AM538" t="s">
        <v>481</v>
      </c>
    </row>
    <row r="539" spans="1:39" x14ac:dyDescent="0.25">
      <c r="A539" t="s">
        <v>472</v>
      </c>
      <c r="B539" t="s">
        <v>473</v>
      </c>
      <c r="C539">
        <v>5</v>
      </c>
      <c r="D539" t="s">
        <v>405</v>
      </c>
      <c r="E539" t="s">
        <v>405</v>
      </c>
      <c r="F539">
        <v>10007768</v>
      </c>
      <c r="G539" t="s">
        <v>70</v>
      </c>
      <c r="H539" t="s">
        <v>482</v>
      </c>
      <c r="I539" t="s">
        <v>476</v>
      </c>
      <c r="J539" t="s">
        <v>385</v>
      </c>
      <c r="K539" t="s">
        <v>477</v>
      </c>
      <c r="L539" t="s">
        <v>65</v>
      </c>
      <c r="M539" t="s">
        <v>405</v>
      </c>
      <c r="N539" t="s">
        <v>405</v>
      </c>
      <c r="O539" t="s">
        <v>488</v>
      </c>
      <c r="P539" t="s">
        <v>34</v>
      </c>
      <c r="Q539">
        <v>110</v>
      </c>
      <c r="R539">
        <v>110</v>
      </c>
      <c r="S539">
        <v>110</v>
      </c>
      <c r="T539">
        <v>4.4000000000000004</v>
      </c>
      <c r="U539">
        <v>4.4000000000000004</v>
      </c>
      <c r="V539">
        <v>76.7</v>
      </c>
      <c r="W539">
        <v>88</v>
      </c>
      <c r="X539">
        <v>91.2</v>
      </c>
      <c r="Y539">
        <v>14.6</v>
      </c>
      <c r="Z539">
        <v>3.2</v>
      </c>
      <c r="AA539">
        <v>80</v>
      </c>
      <c r="AB539">
        <v>8800</v>
      </c>
      <c r="AC539">
        <v>26600</v>
      </c>
      <c r="AD539">
        <v>35100</v>
      </c>
      <c r="AE539">
        <v>48200</v>
      </c>
      <c r="AF539">
        <v>129600</v>
      </c>
      <c r="AG539" t="s">
        <v>479</v>
      </c>
      <c r="AH539" t="s">
        <v>479</v>
      </c>
      <c r="AI539" t="s">
        <v>479</v>
      </c>
      <c r="AJ539" t="s">
        <v>479</v>
      </c>
      <c r="AK539" t="s">
        <v>479</v>
      </c>
      <c r="AL539" t="s">
        <v>481</v>
      </c>
      <c r="AM539" t="s">
        <v>481</v>
      </c>
    </row>
    <row r="540" spans="1:39" x14ac:dyDescent="0.25">
      <c r="A540" t="s">
        <v>472</v>
      </c>
      <c r="B540" t="s">
        <v>473</v>
      </c>
      <c r="C540">
        <v>5</v>
      </c>
      <c r="D540" t="s">
        <v>405</v>
      </c>
      <c r="E540" t="s">
        <v>405</v>
      </c>
      <c r="F540">
        <v>10007792</v>
      </c>
      <c r="G540" t="s">
        <v>98</v>
      </c>
      <c r="H540" t="s">
        <v>482</v>
      </c>
      <c r="I540" t="s">
        <v>476</v>
      </c>
      <c r="J540" t="s">
        <v>385</v>
      </c>
      <c r="K540" t="s">
        <v>491</v>
      </c>
      <c r="L540" t="s">
        <v>61</v>
      </c>
      <c r="M540" t="s">
        <v>405</v>
      </c>
      <c r="N540" t="s">
        <v>405</v>
      </c>
      <c r="O540" t="s">
        <v>489</v>
      </c>
      <c r="P540" t="s">
        <v>50</v>
      </c>
      <c r="Q540">
        <v>10</v>
      </c>
      <c r="R540">
        <v>10</v>
      </c>
      <c r="S540">
        <v>10</v>
      </c>
      <c r="T540" t="s">
        <v>487</v>
      </c>
      <c r="U540">
        <v>8.6999999999999993</v>
      </c>
      <c r="V540">
        <v>91.3</v>
      </c>
      <c r="W540">
        <v>91.3</v>
      </c>
      <c r="X540">
        <v>91.3</v>
      </c>
      <c r="Y540" t="s">
        <v>487</v>
      </c>
      <c r="Z540" t="s">
        <v>487</v>
      </c>
      <c r="AA540">
        <v>10</v>
      </c>
      <c r="AB540" t="s">
        <v>479</v>
      </c>
      <c r="AC540" t="s">
        <v>479</v>
      </c>
      <c r="AD540" t="s">
        <v>479</v>
      </c>
      <c r="AE540" t="s">
        <v>479</v>
      </c>
      <c r="AF540" t="s">
        <v>479</v>
      </c>
      <c r="AG540" t="s">
        <v>479</v>
      </c>
      <c r="AH540" t="s">
        <v>479</v>
      </c>
      <c r="AI540" t="s">
        <v>479</v>
      </c>
      <c r="AJ540" t="s">
        <v>479</v>
      </c>
      <c r="AK540" t="s">
        <v>479</v>
      </c>
      <c r="AL540" t="s">
        <v>481</v>
      </c>
      <c r="AM540" t="s">
        <v>481</v>
      </c>
    </row>
    <row r="541" spans="1:39" x14ac:dyDescent="0.25">
      <c r="A541" t="s">
        <v>472</v>
      </c>
      <c r="B541" t="s">
        <v>473</v>
      </c>
      <c r="C541">
        <v>5</v>
      </c>
      <c r="D541" t="s">
        <v>405</v>
      </c>
      <c r="E541" t="s">
        <v>405</v>
      </c>
      <c r="F541">
        <v>10007774</v>
      </c>
      <c r="G541" t="s">
        <v>42</v>
      </c>
      <c r="H541" t="s">
        <v>482</v>
      </c>
      <c r="I541" t="s">
        <v>476</v>
      </c>
      <c r="J541" t="s">
        <v>385</v>
      </c>
      <c r="K541" t="s">
        <v>499</v>
      </c>
      <c r="L541" t="s">
        <v>43</v>
      </c>
      <c r="M541" t="s">
        <v>405</v>
      </c>
      <c r="N541" t="s">
        <v>405</v>
      </c>
      <c r="O541" t="s">
        <v>488</v>
      </c>
      <c r="P541" t="s">
        <v>34</v>
      </c>
      <c r="Q541">
        <v>165</v>
      </c>
      <c r="R541">
        <v>160</v>
      </c>
      <c r="S541">
        <v>160</v>
      </c>
      <c r="T541">
        <v>5.7</v>
      </c>
      <c r="U541">
        <v>4.4000000000000004</v>
      </c>
      <c r="V541">
        <v>82.3</v>
      </c>
      <c r="W541">
        <v>89.2</v>
      </c>
      <c r="X541">
        <v>89.9</v>
      </c>
      <c r="Y541">
        <v>7.6</v>
      </c>
      <c r="Z541">
        <v>0.6</v>
      </c>
      <c r="AA541">
        <v>125</v>
      </c>
      <c r="AB541">
        <v>3600</v>
      </c>
      <c r="AC541">
        <v>49600</v>
      </c>
      <c r="AD541">
        <v>85800</v>
      </c>
      <c r="AE541">
        <v>124800</v>
      </c>
      <c r="AF541">
        <v>291000</v>
      </c>
      <c r="AG541" t="s">
        <v>479</v>
      </c>
      <c r="AH541" t="s">
        <v>479</v>
      </c>
      <c r="AI541" t="s">
        <v>479</v>
      </c>
      <c r="AJ541" t="s">
        <v>479</v>
      </c>
      <c r="AK541" t="s">
        <v>479</v>
      </c>
      <c r="AL541" t="s">
        <v>481</v>
      </c>
      <c r="AM541" t="s">
        <v>481</v>
      </c>
    </row>
    <row r="542" spans="1:39" x14ac:dyDescent="0.25">
      <c r="A542" t="s">
        <v>472</v>
      </c>
      <c r="B542" t="s">
        <v>473</v>
      </c>
      <c r="C542">
        <v>5</v>
      </c>
      <c r="D542" t="s">
        <v>405</v>
      </c>
      <c r="E542" t="s">
        <v>405</v>
      </c>
      <c r="F542">
        <v>10007793</v>
      </c>
      <c r="G542" t="s">
        <v>69</v>
      </c>
      <c r="H542" t="s">
        <v>482</v>
      </c>
      <c r="I542" t="s">
        <v>601</v>
      </c>
      <c r="J542" t="s">
        <v>63</v>
      </c>
      <c r="K542" t="s">
        <v>602</v>
      </c>
      <c r="L542" t="s">
        <v>405</v>
      </c>
      <c r="M542" t="s">
        <v>405</v>
      </c>
      <c r="N542" t="s">
        <v>405</v>
      </c>
      <c r="O542" t="s">
        <v>485</v>
      </c>
      <c r="P542" t="s">
        <v>47</v>
      </c>
      <c r="Q542">
        <v>55</v>
      </c>
      <c r="R542">
        <v>55</v>
      </c>
      <c r="S542">
        <v>55</v>
      </c>
      <c r="T542">
        <v>1.9</v>
      </c>
      <c r="U542">
        <v>5.6</v>
      </c>
      <c r="V542">
        <v>77.7</v>
      </c>
      <c r="W542">
        <v>92.6</v>
      </c>
      <c r="X542">
        <v>92.6</v>
      </c>
      <c r="Y542">
        <v>14.8</v>
      </c>
      <c r="Z542" t="s">
        <v>487</v>
      </c>
      <c r="AA542">
        <v>40</v>
      </c>
      <c r="AB542">
        <v>4000</v>
      </c>
      <c r="AC542">
        <v>20400</v>
      </c>
      <c r="AD542">
        <v>26600</v>
      </c>
      <c r="AE542">
        <v>33500</v>
      </c>
      <c r="AF542">
        <v>63100</v>
      </c>
      <c r="AG542" t="s">
        <v>479</v>
      </c>
      <c r="AH542" t="s">
        <v>479</v>
      </c>
      <c r="AI542" t="s">
        <v>479</v>
      </c>
      <c r="AJ542" t="s">
        <v>479</v>
      </c>
      <c r="AK542" t="s">
        <v>479</v>
      </c>
      <c r="AL542" t="s">
        <v>481</v>
      </c>
      <c r="AM542" t="s">
        <v>481</v>
      </c>
    </row>
    <row r="543" spans="1:39" x14ac:dyDescent="0.25">
      <c r="A543" t="s">
        <v>472</v>
      </c>
      <c r="B543" t="s">
        <v>473</v>
      </c>
      <c r="C543">
        <v>5</v>
      </c>
      <c r="D543" t="s">
        <v>405</v>
      </c>
      <c r="E543" t="s">
        <v>405</v>
      </c>
      <c r="F543">
        <v>10007793</v>
      </c>
      <c r="G543" t="s">
        <v>69</v>
      </c>
      <c r="H543" t="s">
        <v>482</v>
      </c>
      <c r="I543" t="s">
        <v>601</v>
      </c>
      <c r="J543" t="s">
        <v>63</v>
      </c>
      <c r="K543" t="s">
        <v>602</v>
      </c>
      <c r="L543" t="s">
        <v>405</v>
      </c>
      <c r="M543" t="s">
        <v>405</v>
      </c>
      <c r="N543" t="s">
        <v>405</v>
      </c>
      <c r="O543" t="s">
        <v>486</v>
      </c>
      <c r="P543" t="s">
        <v>44</v>
      </c>
      <c r="Q543">
        <v>135</v>
      </c>
      <c r="R543">
        <v>135</v>
      </c>
      <c r="S543">
        <v>135</v>
      </c>
      <c r="T543">
        <v>2.5</v>
      </c>
      <c r="U543">
        <v>3.5</v>
      </c>
      <c r="V543">
        <v>72</v>
      </c>
      <c r="W543">
        <v>89.6</v>
      </c>
      <c r="X543">
        <v>94.1</v>
      </c>
      <c r="Y543">
        <v>22</v>
      </c>
      <c r="Z543">
        <v>4.5</v>
      </c>
      <c r="AA543">
        <v>95</v>
      </c>
      <c r="AB543">
        <v>1000</v>
      </c>
      <c r="AC543">
        <v>19700</v>
      </c>
      <c r="AD543">
        <v>24800</v>
      </c>
      <c r="AE543">
        <v>27400</v>
      </c>
      <c r="AF543">
        <v>46700</v>
      </c>
      <c r="AG543" t="s">
        <v>479</v>
      </c>
      <c r="AH543" t="s">
        <v>479</v>
      </c>
      <c r="AI543" t="s">
        <v>479</v>
      </c>
      <c r="AJ543" t="s">
        <v>479</v>
      </c>
      <c r="AK543" t="s">
        <v>479</v>
      </c>
      <c r="AL543" t="s">
        <v>481</v>
      </c>
      <c r="AM543" t="s">
        <v>481</v>
      </c>
    </row>
    <row r="544" spans="1:39" x14ac:dyDescent="0.25">
      <c r="A544" t="s">
        <v>472</v>
      </c>
      <c r="B544" t="s">
        <v>473</v>
      </c>
      <c r="C544">
        <v>5</v>
      </c>
      <c r="D544" t="s">
        <v>405</v>
      </c>
      <c r="E544" t="s">
        <v>405</v>
      </c>
      <c r="F544">
        <v>10007793</v>
      </c>
      <c r="G544" t="s">
        <v>69</v>
      </c>
      <c r="H544" t="s">
        <v>482</v>
      </c>
      <c r="I544" t="s">
        <v>601</v>
      </c>
      <c r="J544" t="s">
        <v>63</v>
      </c>
      <c r="K544" t="s">
        <v>602</v>
      </c>
      <c r="L544" t="s">
        <v>405</v>
      </c>
      <c r="M544" t="s">
        <v>405</v>
      </c>
      <c r="N544" t="s">
        <v>405</v>
      </c>
      <c r="O544" t="s">
        <v>478</v>
      </c>
      <c r="P544" t="s">
        <v>3</v>
      </c>
      <c r="Q544">
        <v>225</v>
      </c>
      <c r="R544">
        <v>225</v>
      </c>
      <c r="S544">
        <v>220</v>
      </c>
      <c r="T544">
        <v>5.4</v>
      </c>
      <c r="U544">
        <v>8.6</v>
      </c>
      <c r="V544">
        <v>82.4</v>
      </c>
      <c r="W544">
        <v>85.5</v>
      </c>
      <c r="X544">
        <v>86</v>
      </c>
      <c r="Y544">
        <v>3.6</v>
      </c>
      <c r="Z544">
        <v>0.5</v>
      </c>
      <c r="AA544">
        <v>175</v>
      </c>
      <c r="AB544">
        <v>700</v>
      </c>
      <c r="AC544">
        <v>24800</v>
      </c>
      <c r="AD544">
        <v>33000</v>
      </c>
      <c r="AE544">
        <v>41600</v>
      </c>
      <c r="AF544">
        <v>143400</v>
      </c>
      <c r="AG544" t="s">
        <v>479</v>
      </c>
      <c r="AH544" t="s">
        <v>479</v>
      </c>
      <c r="AI544" t="s">
        <v>479</v>
      </c>
      <c r="AJ544" t="s">
        <v>479</v>
      </c>
      <c r="AK544" t="s">
        <v>479</v>
      </c>
      <c r="AL544" t="s">
        <v>481</v>
      </c>
      <c r="AM544" t="s">
        <v>481</v>
      </c>
    </row>
    <row r="545" spans="1:39" x14ac:dyDescent="0.25">
      <c r="A545" t="s">
        <v>472</v>
      </c>
      <c r="B545" t="s">
        <v>473</v>
      </c>
      <c r="C545">
        <v>5</v>
      </c>
      <c r="D545" t="s">
        <v>405</v>
      </c>
      <c r="E545" t="s">
        <v>405</v>
      </c>
      <c r="F545">
        <v>10007793</v>
      </c>
      <c r="G545" t="s">
        <v>69</v>
      </c>
      <c r="H545" t="s">
        <v>482</v>
      </c>
      <c r="I545" t="s">
        <v>601</v>
      </c>
      <c r="J545" t="s">
        <v>63</v>
      </c>
      <c r="K545" t="s">
        <v>602</v>
      </c>
      <c r="L545" t="s">
        <v>405</v>
      </c>
      <c r="M545" t="s">
        <v>405</v>
      </c>
      <c r="N545" t="s">
        <v>405</v>
      </c>
      <c r="O545" t="s">
        <v>488</v>
      </c>
      <c r="P545" t="s">
        <v>34</v>
      </c>
      <c r="Q545">
        <v>100</v>
      </c>
      <c r="R545">
        <v>95</v>
      </c>
      <c r="S545">
        <v>95</v>
      </c>
      <c r="T545" t="s">
        <v>487</v>
      </c>
      <c r="U545">
        <v>9</v>
      </c>
      <c r="V545">
        <v>79.5</v>
      </c>
      <c r="W545">
        <v>88.9</v>
      </c>
      <c r="X545">
        <v>91</v>
      </c>
      <c r="Y545">
        <v>11.5</v>
      </c>
      <c r="Z545">
        <v>2.1</v>
      </c>
      <c r="AA545">
        <v>75</v>
      </c>
      <c r="AB545">
        <v>1100</v>
      </c>
      <c r="AC545">
        <v>20400</v>
      </c>
      <c r="AD545">
        <v>24100</v>
      </c>
      <c r="AE545">
        <v>30500</v>
      </c>
      <c r="AF545">
        <v>69000</v>
      </c>
      <c r="AG545" t="s">
        <v>479</v>
      </c>
      <c r="AH545" t="s">
        <v>479</v>
      </c>
      <c r="AI545" t="s">
        <v>479</v>
      </c>
      <c r="AJ545" t="s">
        <v>479</v>
      </c>
      <c r="AK545" t="s">
        <v>479</v>
      </c>
      <c r="AL545" t="s">
        <v>481</v>
      </c>
      <c r="AM545" t="s">
        <v>481</v>
      </c>
    </row>
    <row r="546" spans="1:39" x14ac:dyDescent="0.25">
      <c r="A546" t="s">
        <v>472</v>
      </c>
      <c r="B546" t="s">
        <v>473</v>
      </c>
      <c r="C546">
        <v>5</v>
      </c>
      <c r="D546" t="s">
        <v>405</v>
      </c>
      <c r="E546" t="s">
        <v>405</v>
      </c>
      <c r="F546">
        <v>10007793</v>
      </c>
      <c r="G546" t="s">
        <v>69</v>
      </c>
      <c r="H546" t="s">
        <v>482</v>
      </c>
      <c r="I546" t="s">
        <v>601</v>
      </c>
      <c r="J546" t="s">
        <v>63</v>
      </c>
      <c r="K546" t="s">
        <v>602</v>
      </c>
      <c r="L546" t="s">
        <v>405</v>
      </c>
      <c r="M546" t="s">
        <v>405</v>
      </c>
      <c r="N546" t="s">
        <v>405</v>
      </c>
      <c r="O546" t="s">
        <v>489</v>
      </c>
      <c r="P546" t="s">
        <v>50</v>
      </c>
      <c r="Q546">
        <v>435</v>
      </c>
      <c r="R546">
        <v>430</v>
      </c>
      <c r="S546">
        <v>430</v>
      </c>
      <c r="T546">
        <v>4.9000000000000004</v>
      </c>
      <c r="U546">
        <v>10.1</v>
      </c>
      <c r="V546">
        <v>78.2</v>
      </c>
      <c r="W546">
        <v>83.9</v>
      </c>
      <c r="X546">
        <v>85</v>
      </c>
      <c r="Y546">
        <v>6.8</v>
      </c>
      <c r="Z546">
        <v>1.2</v>
      </c>
      <c r="AA546">
        <v>325</v>
      </c>
      <c r="AB546">
        <v>400</v>
      </c>
      <c r="AC546">
        <v>18600</v>
      </c>
      <c r="AD546">
        <v>24500</v>
      </c>
      <c r="AE546">
        <v>29200</v>
      </c>
      <c r="AF546">
        <v>104800</v>
      </c>
      <c r="AG546" t="s">
        <v>479</v>
      </c>
      <c r="AH546" t="s">
        <v>479</v>
      </c>
      <c r="AI546" t="s">
        <v>479</v>
      </c>
      <c r="AJ546" t="s">
        <v>479</v>
      </c>
      <c r="AK546" t="s">
        <v>479</v>
      </c>
      <c r="AL546" t="s">
        <v>481</v>
      </c>
      <c r="AM546" t="s">
        <v>481</v>
      </c>
    </row>
    <row r="547" spans="1:39" x14ac:dyDescent="0.25">
      <c r="A547" t="s">
        <v>472</v>
      </c>
      <c r="B547" t="s">
        <v>473</v>
      </c>
      <c r="C547">
        <v>5</v>
      </c>
      <c r="D547" t="s">
        <v>405</v>
      </c>
      <c r="E547" t="s">
        <v>405</v>
      </c>
      <c r="F547">
        <v>10007794</v>
      </c>
      <c r="G547" t="s">
        <v>52</v>
      </c>
      <c r="H547" t="s">
        <v>482</v>
      </c>
      <c r="I547" t="s">
        <v>529</v>
      </c>
      <c r="J547" t="s">
        <v>53</v>
      </c>
      <c r="K547" t="s">
        <v>530</v>
      </c>
      <c r="L547" t="s">
        <v>405</v>
      </c>
      <c r="M547" t="s">
        <v>405</v>
      </c>
      <c r="N547" t="s">
        <v>405</v>
      </c>
      <c r="O547" t="s">
        <v>485</v>
      </c>
      <c r="P547" t="s">
        <v>47</v>
      </c>
      <c r="Q547">
        <v>220</v>
      </c>
      <c r="R547">
        <v>215</v>
      </c>
      <c r="S547">
        <v>215</v>
      </c>
      <c r="T547">
        <v>4.5999999999999996</v>
      </c>
      <c r="U547">
        <v>7.7</v>
      </c>
      <c r="V547">
        <v>56.9</v>
      </c>
      <c r="W547">
        <v>78.900000000000006</v>
      </c>
      <c r="X547">
        <v>87.7</v>
      </c>
      <c r="Y547">
        <v>30.7</v>
      </c>
      <c r="Z547">
        <v>8.8000000000000007</v>
      </c>
      <c r="AA547">
        <v>120</v>
      </c>
      <c r="AB547">
        <v>300</v>
      </c>
      <c r="AC547">
        <v>23700</v>
      </c>
      <c r="AD547">
        <v>30300</v>
      </c>
      <c r="AE547">
        <v>39800</v>
      </c>
      <c r="AF547">
        <v>90900</v>
      </c>
      <c r="AG547" t="s">
        <v>479</v>
      </c>
      <c r="AH547" t="s">
        <v>479</v>
      </c>
      <c r="AI547" t="s">
        <v>479</v>
      </c>
      <c r="AJ547" t="s">
        <v>479</v>
      </c>
      <c r="AK547" t="s">
        <v>479</v>
      </c>
      <c r="AL547" t="s">
        <v>481</v>
      </c>
      <c r="AM547" t="s">
        <v>481</v>
      </c>
    </row>
    <row r="548" spans="1:39" x14ac:dyDescent="0.25">
      <c r="A548" t="s">
        <v>472</v>
      </c>
      <c r="B548" t="s">
        <v>473</v>
      </c>
      <c r="C548">
        <v>5</v>
      </c>
      <c r="D548" t="s">
        <v>405</v>
      </c>
      <c r="E548" t="s">
        <v>405</v>
      </c>
      <c r="F548">
        <v>10007794</v>
      </c>
      <c r="G548" t="s">
        <v>52</v>
      </c>
      <c r="H548" t="s">
        <v>482</v>
      </c>
      <c r="I548" t="s">
        <v>529</v>
      </c>
      <c r="J548" t="s">
        <v>53</v>
      </c>
      <c r="K548" t="s">
        <v>530</v>
      </c>
      <c r="L548" t="s">
        <v>405</v>
      </c>
      <c r="M548" t="s">
        <v>405</v>
      </c>
      <c r="N548" t="s">
        <v>405</v>
      </c>
      <c r="O548" t="s">
        <v>486</v>
      </c>
      <c r="P548" t="s">
        <v>44</v>
      </c>
      <c r="Q548">
        <v>90</v>
      </c>
      <c r="R548">
        <v>90</v>
      </c>
      <c r="S548">
        <v>90</v>
      </c>
      <c r="T548">
        <v>4.5</v>
      </c>
      <c r="U548">
        <v>4.5</v>
      </c>
      <c r="V548">
        <v>59.1</v>
      </c>
      <c r="W548">
        <v>86.4</v>
      </c>
      <c r="X548">
        <v>90.9</v>
      </c>
      <c r="Y548">
        <v>31.8</v>
      </c>
      <c r="Z548">
        <v>4.5</v>
      </c>
      <c r="AA548">
        <v>50</v>
      </c>
      <c r="AB548">
        <v>9500</v>
      </c>
      <c r="AC548">
        <v>22600</v>
      </c>
      <c r="AD548">
        <v>31200</v>
      </c>
      <c r="AE548">
        <v>37600</v>
      </c>
      <c r="AF548">
        <v>68300</v>
      </c>
      <c r="AG548" t="s">
        <v>479</v>
      </c>
      <c r="AH548" t="s">
        <v>479</v>
      </c>
      <c r="AI548" t="s">
        <v>479</v>
      </c>
      <c r="AJ548" t="s">
        <v>479</v>
      </c>
      <c r="AK548" t="s">
        <v>479</v>
      </c>
      <c r="AL548" t="s">
        <v>481</v>
      </c>
      <c r="AM548" t="s">
        <v>481</v>
      </c>
    </row>
    <row r="549" spans="1:39" x14ac:dyDescent="0.25">
      <c r="A549" t="s">
        <v>472</v>
      </c>
      <c r="B549" t="s">
        <v>473</v>
      </c>
      <c r="C549">
        <v>5</v>
      </c>
      <c r="D549" t="s">
        <v>405</v>
      </c>
      <c r="E549" t="s">
        <v>405</v>
      </c>
      <c r="F549">
        <v>10007794</v>
      </c>
      <c r="G549" t="s">
        <v>52</v>
      </c>
      <c r="H549" t="s">
        <v>482</v>
      </c>
      <c r="I549" t="s">
        <v>529</v>
      </c>
      <c r="J549" t="s">
        <v>53</v>
      </c>
      <c r="K549" t="s">
        <v>530</v>
      </c>
      <c r="L549" t="s">
        <v>405</v>
      </c>
      <c r="M549" t="s">
        <v>405</v>
      </c>
      <c r="N549" t="s">
        <v>405</v>
      </c>
      <c r="O549" t="s">
        <v>478</v>
      </c>
      <c r="P549" t="s">
        <v>3</v>
      </c>
      <c r="Q549">
        <v>65</v>
      </c>
      <c r="R549">
        <v>65</v>
      </c>
      <c r="S549">
        <v>65</v>
      </c>
      <c r="T549">
        <v>6.2</v>
      </c>
      <c r="U549">
        <v>10.4</v>
      </c>
      <c r="V549">
        <v>71.7</v>
      </c>
      <c r="W549">
        <v>83.4</v>
      </c>
      <c r="X549">
        <v>83.4</v>
      </c>
      <c r="Y549">
        <v>11.7</v>
      </c>
      <c r="Z549" t="s">
        <v>487</v>
      </c>
      <c r="AA549">
        <v>45</v>
      </c>
      <c r="AB549">
        <v>7100</v>
      </c>
      <c r="AC549">
        <v>29200</v>
      </c>
      <c r="AD549">
        <v>47800</v>
      </c>
      <c r="AE549">
        <v>63900</v>
      </c>
      <c r="AF549">
        <v>162400</v>
      </c>
      <c r="AG549" t="s">
        <v>479</v>
      </c>
      <c r="AH549" t="s">
        <v>479</v>
      </c>
      <c r="AI549" t="s">
        <v>479</v>
      </c>
      <c r="AJ549" t="s">
        <v>479</v>
      </c>
      <c r="AK549" t="s">
        <v>479</v>
      </c>
      <c r="AL549" t="s">
        <v>481</v>
      </c>
      <c r="AM549" t="s">
        <v>481</v>
      </c>
    </row>
    <row r="550" spans="1:39" x14ac:dyDescent="0.25">
      <c r="A550" t="s">
        <v>472</v>
      </c>
      <c r="B550" t="s">
        <v>473</v>
      </c>
      <c r="C550">
        <v>5</v>
      </c>
      <c r="D550" t="s">
        <v>405</v>
      </c>
      <c r="E550" t="s">
        <v>405</v>
      </c>
      <c r="F550">
        <v>10007794</v>
      </c>
      <c r="G550" t="s">
        <v>52</v>
      </c>
      <c r="H550" t="s">
        <v>482</v>
      </c>
      <c r="I550" t="s">
        <v>529</v>
      </c>
      <c r="J550" t="s">
        <v>53</v>
      </c>
      <c r="K550" t="s">
        <v>530</v>
      </c>
      <c r="L550" t="s">
        <v>405</v>
      </c>
      <c r="M550" t="s">
        <v>405</v>
      </c>
      <c r="N550" t="s">
        <v>405</v>
      </c>
      <c r="O550" t="s">
        <v>488</v>
      </c>
      <c r="P550" t="s">
        <v>34</v>
      </c>
      <c r="Q550">
        <v>175</v>
      </c>
      <c r="R550">
        <v>170</v>
      </c>
      <c r="S550">
        <v>170</v>
      </c>
      <c r="T550">
        <v>7.7</v>
      </c>
      <c r="U550">
        <v>5.6</v>
      </c>
      <c r="V550">
        <v>77.8</v>
      </c>
      <c r="W550">
        <v>85.1</v>
      </c>
      <c r="X550">
        <v>86.6</v>
      </c>
      <c r="Y550">
        <v>8.8000000000000007</v>
      </c>
      <c r="Z550">
        <v>1.6</v>
      </c>
      <c r="AA550">
        <v>130</v>
      </c>
      <c r="AB550">
        <v>15700</v>
      </c>
      <c r="AC550">
        <v>31400</v>
      </c>
      <c r="AD550">
        <v>40500</v>
      </c>
      <c r="AE550">
        <v>53700</v>
      </c>
      <c r="AF550">
        <v>170800</v>
      </c>
      <c r="AG550" t="s">
        <v>479</v>
      </c>
      <c r="AH550" t="s">
        <v>479</v>
      </c>
      <c r="AI550" t="s">
        <v>479</v>
      </c>
      <c r="AJ550" t="s">
        <v>479</v>
      </c>
      <c r="AK550" t="s">
        <v>479</v>
      </c>
      <c r="AL550" t="s">
        <v>481</v>
      </c>
      <c r="AM550" t="s">
        <v>481</v>
      </c>
    </row>
    <row r="551" spans="1:39" x14ac:dyDescent="0.25">
      <c r="A551" t="s">
        <v>472</v>
      </c>
      <c r="B551" t="s">
        <v>473</v>
      </c>
      <c r="C551">
        <v>5</v>
      </c>
      <c r="D551" t="s">
        <v>405</v>
      </c>
      <c r="E551" t="s">
        <v>405</v>
      </c>
      <c r="F551">
        <v>10007794</v>
      </c>
      <c r="G551" t="s">
        <v>52</v>
      </c>
      <c r="H551" t="s">
        <v>482</v>
      </c>
      <c r="I551" t="s">
        <v>529</v>
      </c>
      <c r="J551" t="s">
        <v>53</v>
      </c>
      <c r="K551" t="s">
        <v>530</v>
      </c>
      <c r="L551" t="s">
        <v>405</v>
      </c>
      <c r="M551" t="s">
        <v>405</v>
      </c>
      <c r="N551" t="s">
        <v>405</v>
      </c>
      <c r="O551" t="s">
        <v>489</v>
      </c>
      <c r="P551" t="s">
        <v>50</v>
      </c>
      <c r="Q551">
        <v>20</v>
      </c>
      <c r="R551">
        <v>20</v>
      </c>
      <c r="S551">
        <v>20</v>
      </c>
      <c r="T551">
        <v>10.199999999999999</v>
      </c>
      <c r="U551">
        <v>8.5</v>
      </c>
      <c r="V551">
        <v>76.3</v>
      </c>
      <c r="W551">
        <v>76.3</v>
      </c>
      <c r="X551">
        <v>81.400000000000006</v>
      </c>
      <c r="Y551">
        <v>5.0999999999999996</v>
      </c>
      <c r="Z551">
        <v>5.0999999999999996</v>
      </c>
      <c r="AA551">
        <v>15</v>
      </c>
      <c r="AB551">
        <v>6200</v>
      </c>
      <c r="AC551">
        <v>24500</v>
      </c>
      <c r="AD551">
        <v>30300</v>
      </c>
      <c r="AE551">
        <v>39100</v>
      </c>
      <c r="AF551">
        <v>89400</v>
      </c>
      <c r="AG551" t="s">
        <v>479</v>
      </c>
      <c r="AH551" t="s">
        <v>479</v>
      </c>
      <c r="AI551" t="s">
        <v>479</v>
      </c>
      <c r="AJ551" t="s">
        <v>479</v>
      </c>
      <c r="AK551" t="s">
        <v>479</v>
      </c>
      <c r="AL551" t="s">
        <v>481</v>
      </c>
      <c r="AM551" t="s">
        <v>481</v>
      </c>
    </row>
    <row r="552" spans="1:39" x14ac:dyDescent="0.25">
      <c r="A552" t="s">
        <v>472</v>
      </c>
      <c r="B552" t="s">
        <v>473</v>
      </c>
      <c r="C552">
        <v>5</v>
      </c>
      <c r="D552" t="s">
        <v>405</v>
      </c>
      <c r="E552" t="s">
        <v>405</v>
      </c>
      <c r="F552">
        <v>10007795</v>
      </c>
      <c r="G552" t="s">
        <v>157</v>
      </c>
      <c r="H552" t="s">
        <v>482</v>
      </c>
      <c r="I552" t="s">
        <v>476</v>
      </c>
      <c r="J552" t="s">
        <v>385</v>
      </c>
      <c r="K552" t="s">
        <v>493</v>
      </c>
      <c r="L552" t="s">
        <v>55</v>
      </c>
      <c r="M552" t="s">
        <v>405</v>
      </c>
      <c r="N552" t="s">
        <v>405</v>
      </c>
      <c r="O552" t="s">
        <v>485</v>
      </c>
      <c r="P552" t="s">
        <v>47</v>
      </c>
      <c r="Q552">
        <v>315</v>
      </c>
      <c r="R552">
        <v>295</v>
      </c>
      <c r="S552">
        <v>295</v>
      </c>
      <c r="T552">
        <v>5.0999999999999996</v>
      </c>
      <c r="U552">
        <v>5.5</v>
      </c>
      <c r="V552">
        <v>65.599999999999994</v>
      </c>
      <c r="W552">
        <v>83.4</v>
      </c>
      <c r="X552">
        <v>89.4</v>
      </c>
      <c r="Y552">
        <v>23.8</v>
      </c>
      <c r="Z552">
        <v>6</v>
      </c>
      <c r="AA552">
        <v>190</v>
      </c>
      <c r="AB552">
        <v>4700</v>
      </c>
      <c r="AC552">
        <v>27400</v>
      </c>
      <c r="AD552">
        <v>33900</v>
      </c>
      <c r="AE552">
        <v>46400</v>
      </c>
      <c r="AF552">
        <v>179900</v>
      </c>
      <c r="AG552" t="s">
        <v>479</v>
      </c>
      <c r="AH552" t="s">
        <v>479</v>
      </c>
      <c r="AI552" t="s">
        <v>479</v>
      </c>
      <c r="AJ552" t="s">
        <v>479</v>
      </c>
      <c r="AK552" t="s">
        <v>479</v>
      </c>
      <c r="AL552" t="s">
        <v>481</v>
      </c>
      <c r="AM552" t="s">
        <v>481</v>
      </c>
    </row>
    <row r="553" spans="1:39" x14ac:dyDescent="0.25">
      <c r="A553" t="s">
        <v>472</v>
      </c>
      <c r="B553" t="s">
        <v>473</v>
      </c>
      <c r="C553">
        <v>5</v>
      </c>
      <c r="D553" t="s">
        <v>405</v>
      </c>
      <c r="E553" t="s">
        <v>405</v>
      </c>
      <c r="F553">
        <v>10007795</v>
      </c>
      <c r="G553" t="s">
        <v>157</v>
      </c>
      <c r="H553" t="s">
        <v>482</v>
      </c>
      <c r="I553" t="s">
        <v>476</v>
      </c>
      <c r="J553" t="s">
        <v>385</v>
      </c>
      <c r="K553" t="s">
        <v>493</v>
      </c>
      <c r="L553" t="s">
        <v>55</v>
      </c>
      <c r="M553" t="s">
        <v>405</v>
      </c>
      <c r="N553" t="s">
        <v>405</v>
      </c>
      <c r="O553" t="s">
        <v>486</v>
      </c>
      <c r="P553" t="s">
        <v>44</v>
      </c>
      <c r="Q553">
        <v>155</v>
      </c>
      <c r="R553">
        <v>150</v>
      </c>
      <c r="S553">
        <v>150</v>
      </c>
      <c r="T553">
        <v>2</v>
      </c>
      <c r="U553">
        <v>4</v>
      </c>
      <c r="V553">
        <v>67.5</v>
      </c>
      <c r="W553">
        <v>90.1</v>
      </c>
      <c r="X553">
        <v>94</v>
      </c>
      <c r="Y553">
        <v>26.5</v>
      </c>
      <c r="Z553">
        <v>4</v>
      </c>
      <c r="AA553">
        <v>100</v>
      </c>
      <c r="AB553">
        <v>7300</v>
      </c>
      <c r="AC553">
        <v>27400</v>
      </c>
      <c r="AD553">
        <v>34300</v>
      </c>
      <c r="AE553">
        <v>44900</v>
      </c>
      <c r="AF553">
        <v>131800</v>
      </c>
      <c r="AG553" t="s">
        <v>479</v>
      </c>
      <c r="AH553" t="s">
        <v>479</v>
      </c>
      <c r="AI553" t="s">
        <v>479</v>
      </c>
      <c r="AJ553" t="s">
        <v>479</v>
      </c>
      <c r="AK553" t="s">
        <v>479</v>
      </c>
      <c r="AL553" t="s">
        <v>481</v>
      </c>
      <c r="AM553" t="s">
        <v>481</v>
      </c>
    </row>
    <row r="554" spans="1:39" x14ac:dyDescent="0.25">
      <c r="A554" t="s">
        <v>472</v>
      </c>
      <c r="B554" t="s">
        <v>473</v>
      </c>
      <c r="C554">
        <v>5</v>
      </c>
      <c r="D554" t="s">
        <v>405</v>
      </c>
      <c r="E554" t="s">
        <v>405</v>
      </c>
      <c r="F554">
        <v>10007795</v>
      </c>
      <c r="G554" t="s">
        <v>157</v>
      </c>
      <c r="H554" t="s">
        <v>482</v>
      </c>
      <c r="I554" t="s">
        <v>476</v>
      </c>
      <c r="J554" t="s">
        <v>385</v>
      </c>
      <c r="K554" t="s">
        <v>493</v>
      </c>
      <c r="L554" t="s">
        <v>55</v>
      </c>
      <c r="M554" t="s">
        <v>405</v>
      </c>
      <c r="N554" t="s">
        <v>405</v>
      </c>
      <c r="O554" t="s">
        <v>478</v>
      </c>
      <c r="P554" t="s">
        <v>3</v>
      </c>
      <c r="Q554">
        <v>35</v>
      </c>
      <c r="R554">
        <v>35</v>
      </c>
      <c r="S554">
        <v>35</v>
      </c>
      <c r="T554">
        <v>5.6</v>
      </c>
      <c r="U554">
        <v>2.8</v>
      </c>
      <c r="V554">
        <v>88.9</v>
      </c>
      <c r="W554">
        <v>88.9</v>
      </c>
      <c r="X554">
        <v>91.7</v>
      </c>
      <c r="Y554">
        <v>2.8</v>
      </c>
      <c r="Z554">
        <v>2.8</v>
      </c>
      <c r="AA554">
        <v>30</v>
      </c>
      <c r="AB554">
        <v>5100</v>
      </c>
      <c r="AC554">
        <v>31000</v>
      </c>
      <c r="AD554">
        <v>42500</v>
      </c>
      <c r="AE554">
        <v>56600</v>
      </c>
      <c r="AF554">
        <v>123700</v>
      </c>
      <c r="AG554" t="s">
        <v>479</v>
      </c>
      <c r="AH554" t="s">
        <v>479</v>
      </c>
      <c r="AI554" t="s">
        <v>479</v>
      </c>
      <c r="AJ554" t="s">
        <v>479</v>
      </c>
      <c r="AK554" t="s">
        <v>479</v>
      </c>
      <c r="AL554" t="s">
        <v>481</v>
      </c>
      <c r="AM554" t="s">
        <v>481</v>
      </c>
    </row>
    <row r="555" spans="1:39" x14ac:dyDescent="0.25">
      <c r="A555" t="s">
        <v>472</v>
      </c>
      <c r="B555" t="s">
        <v>473</v>
      </c>
      <c r="C555">
        <v>5</v>
      </c>
      <c r="D555" t="s">
        <v>405</v>
      </c>
      <c r="E555" t="s">
        <v>405</v>
      </c>
      <c r="F555">
        <v>10007795</v>
      </c>
      <c r="G555" t="s">
        <v>157</v>
      </c>
      <c r="H555" t="s">
        <v>482</v>
      </c>
      <c r="I555" t="s">
        <v>476</v>
      </c>
      <c r="J555" t="s">
        <v>385</v>
      </c>
      <c r="K555" t="s">
        <v>493</v>
      </c>
      <c r="L555" t="s">
        <v>55</v>
      </c>
      <c r="M555" t="s">
        <v>405</v>
      </c>
      <c r="N555" t="s">
        <v>405</v>
      </c>
      <c r="O555" t="s">
        <v>488</v>
      </c>
      <c r="P555" t="s">
        <v>34</v>
      </c>
      <c r="Q555">
        <v>175</v>
      </c>
      <c r="R555">
        <v>170</v>
      </c>
      <c r="S555">
        <v>170</v>
      </c>
      <c r="T555">
        <v>3.3</v>
      </c>
      <c r="U555">
        <v>4</v>
      </c>
      <c r="V555">
        <v>83</v>
      </c>
      <c r="W555">
        <v>91.6</v>
      </c>
      <c r="X555">
        <v>92.7</v>
      </c>
      <c r="Y555">
        <v>9.6999999999999993</v>
      </c>
      <c r="Z555">
        <v>1.2</v>
      </c>
      <c r="AA555">
        <v>140</v>
      </c>
      <c r="AB555">
        <v>4400</v>
      </c>
      <c r="AC555">
        <v>29200</v>
      </c>
      <c r="AD555">
        <v>36100</v>
      </c>
      <c r="AE555">
        <v>51100</v>
      </c>
      <c r="AF555">
        <v>118600</v>
      </c>
      <c r="AG555" t="s">
        <v>479</v>
      </c>
      <c r="AH555" t="s">
        <v>479</v>
      </c>
      <c r="AI555" t="s">
        <v>479</v>
      </c>
      <c r="AJ555" t="s">
        <v>479</v>
      </c>
      <c r="AK555" t="s">
        <v>479</v>
      </c>
      <c r="AL555" t="s">
        <v>481</v>
      </c>
      <c r="AM555" t="s">
        <v>481</v>
      </c>
    </row>
    <row r="556" spans="1:39" x14ac:dyDescent="0.25">
      <c r="A556" t="s">
        <v>472</v>
      </c>
      <c r="B556" t="s">
        <v>473</v>
      </c>
      <c r="C556">
        <v>5</v>
      </c>
      <c r="D556" t="s">
        <v>405</v>
      </c>
      <c r="E556" t="s">
        <v>405</v>
      </c>
      <c r="F556">
        <v>10007795</v>
      </c>
      <c r="G556" t="s">
        <v>157</v>
      </c>
      <c r="H556" t="s">
        <v>482</v>
      </c>
      <c r="I556" t="s">
        <v>476</v>
      </c>
      <c r="J556" t="s">
        <v>385</v>
      </c>
      <c r="K556" t="s">
        <v>493</v>
      </c>
      <c r="L556" t="s">
        <v>55</v>
      </c>
      <c r="M556" t="s">
        <v>405</v>
      </c>
      <c r="N556" t="s">
        <v>405</v>
      </c>
      <c r="O556" t="s">
        <v>489</v>
      </c>
      <c r="P556" t="s">
        <v>50</v>
      </c>
      <c r="Q556">
        <v>215</v>
      </c>
      <c r="R556">
        <v>205</v>
      </c>
      <c r="S556">
        <v>205</v>
      </c>
      <c r="T556">
        <v>5.4</v>
      </c>
      <c r="U556">
        <v>5.0999999999999996</v>
      </c>
      <c r="V556">
        <v>84.9</v>
      </c>
      <c r="W556">
        <v>88.6</v>
      </c>
      <c r="X556">
        <v>89.5</v>
      </c>
      <c r="Y556">
        <v>4.5999999999999996</v>
      </c>
      <c r="Z556">
        <v>1</v>
      </c>
      <c r="AA556">
        <v>170</v>
      </c>
      <c r="AB556">
        <v>1100</v>
      </c>
      <c r="AC556">
        <v>24800</v>
      </c>
      <c r="AD556">
        <v>30700</v>
      </c>
      <c r="AE556">
        <v>38300</v>
      </c>
      <c r="AF556">
        <v>109100</v>
      </c>
      <c r="AG556" t="s">
        <v>479</v>
      </c>
      <c r="AH556" t="s">
        <v>479</v>
      </c>
      <c r="AI556" t="s">
        <v>479</v>
      </c>
      <c r="AJ556" t="s">
        <v>479</v>
      </c>
      <c r="AK556" t="s">
        <v>479</v>
      </c>
      <c r="AL556" t="s">
        <v>481</v>
      </c>
      <c r="AM556" t="s">
        <v>481</v>
      </c>
    </row>
    <row r="557" spans="1:39" x14ac:dyDescent="0.25">
      <c r="A557" t="s">
        <v>472</v>
      </c>
      <c r="B557" t="s">
        <v>473</v>
      </c>
      <c r="C557">
        <v>5</v>
      </c>
      <c r="D557" t="s">
        <v>405</v>
      </c>
      <c r="E557" t="s">
        <v>405</v>
      </c>
      <c r="F557">
        <v>10007796</v>
      </c>
      <c r="G557" t="s">
        <v>603</v>
      </c>
      <c r="H557" t="s">
        <v>482</v>
      </c>
      <c r="I557" t="s">
        <v>476</v>
      </c>
      <c r="J557" t="s">
        <v>385</v>
      </c>
      <c r="K557" t="s">
        <v>508</v>
      </c>
      <c r="L557" t="s">
        <v>75</v>
      </c>
      <c r="M557" t="s">
        <v>405</v>
      </c>
      <c r="N557" t="s">
        <v>405</v>
      </c>
      <c r="O557" t="s">
        <v>485</v>
      </c>
      <c r="P557" t="s">
        <v>47</v>
      </c>
      <c r="Q557">
        <v>200</v>
      </c>
      <c r="R557">
        <v>195</v>
      </c>
      <c r="S557">
        <v>195</v>
      </c>
      <c r="T557">
        <v>0.5</v>
      </c>
      <c r="U557">
        <v>1.5</v>
      </c>
      <c r="V557">
        <v>61.9</v>
      </c>
      <c r="W557">
        <v>92.8</v>
      </c>
      <c r="X557">
        <v>97.9</v>
      </c>
      <c r="Y557">
        <v>36</v>
      </c>
      <c r="Z557">
        <v>5.0999999999999996</v>
      </c>
      <c r="AA557">
        <v>120</v>
      </c>
      <c r="AB557">
        <v>5400</v>
      </c>
      <c r="AC557">
        <v>28100</v>
      </c>
      <c r="AD557">
        <v>37600</v>
      </c>
      <c r="AE557">
        <v>48200</v>
      </c>
      <c r="AF557">
        <v>89100</v>
      </c>
      <c r="AG557" t="s">
        <v>479</v>
      </c>
      <c r="AH557" t="s">
        <v>479</v>
      </c>
      <c r="AI557" t="s">
        <v>479</v>
      </c>
      <c r="AJ557" t="s">
        <v>479</v>
      </c>
      <c r="AK557" t="s">
        <v>479</v>
      </c>
      <c r="AL557" t="s">
        <v>481</v>
      </c>
      <c r="AM557" t="s">
        <v>481</v>
      </c>
    </row>
    <row r="558" spans="1:39" x14ac:dyDescent="0.25">
      <c r="A558" t="s">
        <v>472</v>
      </c>
      <c r="B558" t="s">
        <v>473</v>
      </c>
      <c r="C558">
        <v>5</v>
      </c>
      <c r="D558" t="s">
        <v>405</v>
      </c>
      <c r="E558" t="s">
        <v>405</v>
      </c>
      <c r="F558">
        <v>10007796</v>
      </c>
      <c r="G558" t="s">
        <v>603</v>
      </c>
      <c r="H558" t="s">
        <v>482</v>
      </c>
      <c r="I558" t="s">
        <v>476</v>
      </c>
      <c r="J558" t="s">
        <v>385</v>
      </c>
      <c r="K558" t="s">
        <v>508</v>
      </c>
      <c r="L558" t="s">
        <v>75</v>
      </c>
      <c r="M558" t="s">
        <v>405</v>
      </c>
      <c r="N558" t="s">
        <v>405</v>
      </c>
      <c r="O558" t="s">
        <v>486</v>
      </c>
      <c r="P558" t="s">
        <v>44</v>
      </c>
      <c r="Q558">
        <v>160</v>
      </c>
      <c r="R558">
        <v>160</v>
      </c>
      <c r="S558">
        <v>160</v>
      </c>
      <c r="T558">
        <v>1.9</v>
      </c>
      <c r="U558">
        <v>8.5</v>
      </c>
      <c r="V558">
        <v>68.099999999999994</v>
      </c>
      <c r="W558">
        <v>86.5</v>
      </c>
      <c r="X558">
        <v>89.6</v>
      </c>
      <c r="Y558">
        <v>21.6</v>
      </c>
      <c r="Z558">
        <v>3.2</v>
      </c>
      <c r="AA558">
        <v>105</v>
      </c>
      <c r="AB558">
        <v>4700</v>
      </c>
      <c r="AC558">
        <v>26600</v>
      </c>
      <c r="AD558">
        <v>31000</v>
      </c>
      <c r="AE558">
        <v>37600</v>
      </c>
      <c r="AF558">
        <v>86500</v>
      </c>
      <c r="AG558" t="s">
        <v>479</v>
      </c>
      <c r="AH558" t="s">
        <v>479</v>
      </c>
      <c r="AI558" t="s">
        <v>479</v>
      </c>
      <c r="AJ558" t="s">
        <v>479</v>
      </c>
      <c r="AK558" t="s">
        <v>479</v>
      </c>
      <c r="AL558" t="s">
        <v>481</v>
      </c>
      <c r="AM558" t="s">
        <v>481</v>
      </c>
    </row>
    <row r="559" spans="1:39" x14ac:dyDescent="0.25">
      <c r="A559" t="s">
        <v>472</v>
      </c>
      <c r="B559" t="s">
        <v>473</v>
      </c>
      <c r="C559">
        <v>5</v>
      </c>
      <c r="D559" t="s">
        <v>405</v>
      </c>
      <c r="E559" t="s">
        <v>405</v>
      </c>
      <c r="F559">
        <v>10007796</v>
      </c>
      <c r="G559" t="s">
        <v>603</v>
      </c>
      <c r="H559" t="s">
        <v>482</v>
      </c>
      <c r="I559" t="s">
        <v>476</v>
      </c>
      <c r="J559" t="s">
        <v>385</v>
      </c>
      <c r="K559" t="s">
        <v>508</v>
      </c>
      <c r="L559" t="s">
        <v>75</v>
      </c>
      <c r="M559" t="s">
        <v>405</v>
      </c>
      <c r="N559" t="s">
        <v>405</v>
      </c>
      <c r="O559" t="s">
        <v>478</v>
      </c>
      <c r="P559" t="s">
        <v>3</v>
      </c>
      <c r="Q559">
        <v>60</v>
      </c>
      <c r="R559">
        <v>60</v>
      </c>
      <c r="S559">
        <v>60</v>
      </c>
      <c r="T559">
        <v>6.8</v>
      </c>
      <c r="U559">
        <v>1.7</v>
      </c>
      <c r="V559">
        <v>89.3</v>
      </c>
      <c r="W559">
        <v>91.5</v>
      </c>
      <c r="X559">
        <v>91.5</v>
      </c>
      <c r="Y559">
        <v>2.2999999999999998</v>
      </c>
      <c r="Z559" t="s">
        <v>487</v>
      </c>
      <c r="AA559">
        <v>50</v>
      </c>
      <c r="AB559">
        <v>8400</v>
      </c>
      <c r="AC559">
        <v>39100</v>
      </c>
      <c r="AD559">
        <v>55100</v>
      </c>
      <c r="AE559">
        <v>68600</v>
      </c>
      <c r="AF559">
        <v>142400</v>
      </c>
      <c r="AG559" t="s">
        <v>479</v>
      </c>
      <c r="AH559" t="s">
        <v>479</v>
      </c>
      <c r="AI559" t="s">
        <v>479</v>
      </c>
      <c r="AJ559" t="s">
        <v>479</v>
      </c>
      <c r="AK559" t="s">
        <v>479</v>
      </c>
      <c r="AL559" t="s">
        <v>481</v>
      </c>
      <c r="AM559" t="s">
        <v>481</v>
      </c>
    </row>
    <row r="560" spans="1:39" x14ac:dyDescent="0.25">
      <c r="A560" t="s">
        <v>472</v>
      </c>
      <c r="B560" t="s">
        <v>473</v>
      </c>
      <c r="C560">
        <v>5</v>
      </c>
      <c r="D560" t="s">
        <v>405</v>
      </c>
      <c r="E560" t="s">
        <v>405</v>
      </c>
      <c r="F560">
        <v>10007796</v>
      </c>
      <c r="G560" t="s">
        <v>603</v>
      </c>
      <c r="H560" t="s">
        <v>482</v>
      </c>
      <c r="I560" t="s">
        <v>476</v>
      </c>
      <c r="J560" t="s">
        <v>385</v>
      </c>
      <c r="K560" t="s">
        <v>508</v>
      </c>
      <c r="L560" t="s">
        <v>75</v>
      </c>
      <c r="M560" t="s">
        <v>405</v>
      </c>
      <c r="N560" t="s">
        <v>405</v>
      </c>
      <c r="O560" t="s">
        <v>488</v>
      </c>
      <c r="P560" t="s">
        <v>34</v>
      </c>
      <c r="Q560">
        <v>160</v>
      </c>
      <c r="R560">
        <v>155</v>
      </c>
      <c r="S560">
        <v>155</v>
      </c>
      <c r="T560">
        <v>3.2</v>
      </c>
      <c r="U560">
        <v>5.0999999999999996</v>
      </c>
      <c r="V560">
        <v>78.5</v>
      </c>
      <c r="W560">
        <v>91.1</v>
      </c>
      <c r="X560">
        <v>91.7</v>
      </c>
      <c r="Y560">
        <v>13.2</v>
      </c>
      <c r="Z560">
        <v>0.6</v>
      </c>
      <c r="AA560">
        <v>120</v>
      </c>
      <c r="AB560">
        <v>5600</v>
      </c>
      <c r="AC560">
        <v>25900</v>
      </c>
      <c r="AD560">
        <v>36900</v>
      </c>
      <c r="AE560">
        <v>50700</v>
      </c>
      <c r="AF560">
        <v>138000</v>
      </c>
      <c r="AG560" t="s">
        <v>479</v>
      </c>
      <c r="AH560" t="s">
        <v>479</v>
      </c>
      <c r="AI560" t="s">
        <v>479</v>
      </c>
      <c r="AJ560" t="s">
        <v>479</v>
      </c>
      <c r="AK560" t="s">
        <v>479</v>
      </c>
      <c r="AL560" t="s">
        <v>481</v>
      </c>
      <c r="AM560" t="s">
        <v>481</v>
      </c>
    </row>
    <row r="561" spans="1:39" x14ac:dyDescent="0.25">
      <c r="A561" t="s">
        <v>472</v>
      </c>
      <c r="B561" t="s">
        <v>473</v>
      </c>
      <c r="C561">
        <v>5</v>
      </c>
      <c r="D561" t="s">
        <v>405</v>
      </c>
      <c r="E561" t="s">
        <v>405</v>
      </c>
      <c r="F561">
        <v>10007798</v>
      </c>
      <c r="G561" t="s">
        <v>122</v>
      </c>
      <c r="H561" t="s">
        <v>482</v>
      </c>
      <c r="I561" t="s">
        <v>476</v>
      </c>
      <c r="J561" t="s">
        <v>385</v>
      </c>
      <c r="K561" t="s">
        <v>477</v>
      </c>
      <c r="L561" t="s">
        <v>65</v>
      </c>
      <c r="M561" t="s">
        <v>405</v>
      </c>
      <c r="N561" t="s">
        <v>405</v>
      </c>
      <c r="O561" t="s">
        <v>485</v>
      </c>
      <c r="P561" t="s">
        <v>47</v>
      </c>
      <c r="Q561">
        <v>275</v>
      </c>
      <c r="R561">
        <v>255</v>
      </c>
      <c r="S561">
        <v>255</v>
      </c>
      <c r="T561">
        <v>4.8</v>
      </c>
      <c r="U561">
        <v>3.9</v>
      </c>
      <c r="V561">
        <v>67.400000000000006</v>
      </c>
      <c r="W561">
        <v>88.2</v>
      </c>
      <c r="X561">
        <v>91.3</v>
      </c>
      <c r="Y561">
        <v>24</v>
      </c>
      <c r="Z561">
        <v>3.1</v>
      </c>
      <c r="AA561">
        <v>165</v>
      </c>
      <c r="AB561">
        <v>4000</v>
      </c>
      <c r="AC561">
        <v>28800</v>
      </c>
      <c r="AD561">
        <v>35000</v>
      </c>
      <c r="AE561">
        <v>44900</v>
      </c>
      <c r="AF561">
        <v>271200</v>
      </c>
      <c r="AG561" t="s">
        <v>479</v>
      </c>
      <c r="AH561" t="s">
        <v>479</v>
      </c>
      <c r="AI561" t="s">
        <v>479</v>
      </c>
      <c r="AJ561" t="s">
        <v>479</v>
      </c>
      <c r="AK561" t="s">
        <v>479</v>
      </c>
      <c r="AL561" t="s">
        <v>481</v>
      </c>
      <c r="AM561" t="s">
        <v>481</v>
      </c>
    </row>
    <row r="562" spans="1:39" x14ac:dyDescent="0.25">
      <c r="A562" t="s">
        <v>472</v>
      </c>
      <c r="B562" t="s">
        <v>473</v>
      </c>
      <c r="C562">
        <v>5</v>
      </c>
      <c r="D562" t="s">
        <v>405</v>
      </c>
      <c r="E562" t="s">
        <v>405</v>
      </c>
      <c r="F562">
        <v>10007798</v>
      </c>
      <c r="G562" t="s">
        <v>122</v>
      </c>
      <c r="H562" t="s">
        <v>482</v>
      </c>
      <c r="I562" t="s">
        <v>476</v>
      </c>
      <c r="J562" t="s">
        <v>385</v>
      </c>
      <c r="K562" t="s">
        <v>477</v>
      </c>
      <c r="L562" t="s">
        <v>65</v>
      </c>
      <c r="M562" t="s">
        <v>405</v>
      </c>
      <c r="N562" t="s">
        <v>405</v>
      </c>
      <c r="O562" t="s">
        <v>486</v>
      </c>
      <c r="P562" t="s">
        <v>44</v>
      </c>
      <c r="Q562">
        <v>200</v>
      </c>
      <c r="R562">
        <v>195</v>
      </c>
      <c r="S562">
        <v>195</v>
      </c>
      <c r="T562">
        <v>3.6</v>
      </c>
      <c r="U562">
        <v>5.0999999999999996</v>
      </c>
      <c r="V562">
        <v>73.5</v>
      </c>
      <c r="W562">
        <v>87.8</v>
      </c>
      <c r="X562">
        <v>91.3</v>
      </c>
      <c r="Y562">
        <v>17.899999999999999</v>
      </c>
      <c r="Z562">
        <v>3.6</v>
      </c>
      <c r="AA562">
        <v>145</v>
      </c>
      <c r="AB562">
        <v>1100</v>
      </c>
      <c r="AC562">
        <v>25200</v>
      </c>
      <c r="AD562">
        <v>30300</v>
      </c>
      <c r="AE562">
        <v>37200</v>
      </c>
      <c r="AF562">
        <v>86100</v>
      </c>
      <c r="AG562" t="s">
        <v>479</v>
      </c>
      <c r="AH562" t="s">
        <v>479</v>
      </c>
      <c r="AI562" t="s">
        <v>479</v>
      </c>
      <c r="AJ562" t="s">
        <v>479</v>
      </c>
      <c r="AK562" t="s">
        <v>479</v>
      </c>
      <c r="AL562" t="s">
        <v>481</v>
      </c>
      <c r="AM562" t="s">
        <v>481</v>
      </c>
    </row>
    <row r="563" spans="1:39" x14ac:dyDescent="0.25">
      <c r="A563" t="s">
        <v>472</v>
      </c>
      <c r="B563" t="s">
        <v>473</v>
      </c>
      <c r="C563">
        <v>5</v>
      </c>
      <c r="D563" t="s">
        <v>405</v>
      </c>
      <c r="E563" t="s">
        <v>405</v>
      </c>
      <c r="F563">
        <v>10007798</v>
      </c>
      <c r="G563" t="s">
        <v>122</v>
      </c>
      <c r="H563" t="s">
        <v>482</v>
      </c>
      <c r="I563" t="s">
        <v>476</v>
      </c>
      <c r="J563" t="s">
        <v>385</v>
      </c>
      <c r="K563" t="s">
        <v>477</v>
      </c>
      <c r="L563" t="s">
        <v>65</v>
      </c>
      <c r="M563" t="s">
        <v>405</v>
      </c>
      <c r="N563" t="s">
        <v>405</v>
      </c>
      <c r="O563" t="s">
        <v>478</v>
      </c>
      <c r="P563" t="s">
        <v>3</v>
      </c>
      <c r="Q563">
        <v>80</v>
      </c>
      <c r="R563">
        <v>80</v>
      </c>
      <c r="S563">
        <v>80</v>
      </c>
      <c r="T563">
        <v>6.9</v>
      </c>
      <c r="U563">
        <v>8.1999999999999993</v>
      </c>
      <c r="V563">
        <v>81.8</v>
      </c>
      <c r="W563">
        <v>84.9</v>
      </c>
      <c r="X563">
        <v>84.9</v>
      </c>
      <c r="Y563">
        <v>3.1</v>
      </c>
      <c r="Z563" t="s">
        <v>487</v>
      </c>
      <c r="AA563">
        <v>65</v>
      </c>
      <c r="AB563">
        <v>8800</v>
      </c>
      <c r="AC563">
        <v>48200</v>
      </c>
      <c r="AD563">
        <v>62400</v>
      </c>
      <c r="AE563">
        <v>89100</v>
      </c>
      <c r="AF563">
        <v>188600</v>
      </c>
      <c r="AG563" t="s">
        <v>479</v>
      </c>
      <c r="AH563" t="s">
        <v>479</v>
      </c>
      <c r="AI563" t="s">
        <v>479</v>
      </c>
      <c r="AJ563" t="s">
        <v>479</v>
      </c>
      <c r="AK563" t="s">
        <v>479</v>
      </c>
      <c r="AL563" t="s">
        <v>481</v>
      </c>
      <c r="AM563" t="s">
        <v>481</v>
      </c>
    </row>
    <row r="564" spans="1:39" x14ac:dyDescent="0.25">
      <c r="A564" t="s">
        <v>472</v>
      </c>
      <c r="B564" t="s">
        <v>473</v>
      </c>
      <c r="C564">
        <v>5</v>
      </c>
      <c r="D564" t="s">
        <v>405</v>
      </c>
      <c r="E564" t="s">
        <v>405</v>
      </c>
      <c r="F564">
        <v>10007798</v>
      </c>
      <c r="G564" t="s">
        <v>122</v>
      </c>
      <c r="H564" t="s">
        <v>482</v>
      </c>
      <c r="I564" t="s">
        <v>476</v>
      </c>
      <c r="J564" t="s">
        <v>385</v>
      </c>
      <c r="K564" t="s">
        <v>477</v>
      </c>
      <c r="L564" t="s">
        <v>65</v>
      </c>
      <c r="M564" t="s">
        <v>405</v>
      </c>
      <c r="N564" t="s">
        <v>405</v>
      </c>
      <c r="O564" t="s">
        <v>488</v>
      </c>
      <c r="P564" t="s">
        <v>34</v>
      </c>
      <c r="Q564">
        <v>190</v>
      </c>
      <c r="R564">
        <v>190</v>
      </c>
      <c r="S564">
        <v>185</v>
      </c>
      <c r="T564">
        <v>2.1</v>
      </c>
      <c r="U564">
        <v>7.7</v>
      </c>
      <c r="V564">
        <v>78.2</v>
      </c>
      <c r="W564">
        <v>88</v>
      </c>
      <c r="X564">
        <v>90.2</v>
      </c>
      <c r="Y564">
        <v>12</v>
      </c>
      <c r="Z564">
        <v>2.1</v>
      </c>
      <c r="AA564">
        <v>145</v>
      </c>
      <c r="AB564">
        <v>2900</v>
      </c>
      <c r="AC564">
        <v>25600</v>
      </c>
      <c r="AD564">
        <v>33600</v>
      </c>
      <c r="AE564">
        <v>44500</v>
      </c>
      <c r="AF564">
        <v>173400</v>
      </c>
      <c r="AG564" t="s">
        <v>479</v>
      </c>
      <c r="AH564" t="s">
        <v>479</v>
      </c>
      <c r="AI564" t="s">
        <v>479</v>
      </c>
      <c r="AJ564" t="s">
        <v>479</v>
      </c>
      <c r="AK564" t="s">
        <v>479</v>
      </c>
      <c r="AL564" t="s">
        <v>481</v>
      </c>
      <c r="AM564" t="s">
        <v>481</v>
      </c>
    </row>
    <row r="565" spans="1:39" x14ac:dyDescent="0.25">
      <c r="A565" t="s">
        <v>472</v>
      </c>
      <c r="B565" t="s">
        <v>473</v>
      </c>
      <c r="C565">
        <v>5</v>
      </c>
      <c r="D565" t="s">
        <v>405</v>
      </c>
      <c r="E565" t="s">
        <v>405</v>
      </c>
      <c r="F565">
        <v>10007798</v>
      </c>
      <c r="G565" t="s">
        <v>122</v>
      </c>
      <c r="H565" t="s">
        <v>482</v>
      </c>
      <c r="I565" t="s">
        <v>476</v>
      </c>
      <c r="J565" t="s">
        <v>385</v>
      </c>
      <c r="K565" t="s">
        <v>477</v>
      </c>
      <c r="L565" t="s">
        <v>65</v>
      </c>
      <c r="M565" t="s">
        <v>405</v>
      </c>
      <c r="N565" t="s">
        <v>405</v>
      </c>
      <c r="O565" t="s">
        <v>489</v>
      </c>
      <c r="P565" t="s">
        <v>50</v>
      </c>
      <c r="Q565">
        <v>20</v>
      </c>
      <c r="R565">
        <v>20</v>
      </c>
      <c r="S565">
        <v>20</v>
      </c>
      <c r="T565">
        <v>3.2</v>
      </c>
      <c r="U565">
        <v>13.5</v>
      </c>
      <c r="V565">
        <v>69.8</v>
      </c>
      <c r="W565">
        <v>80.900000000000006</v>
      </c>
      <c r="X565">
        <v>83.3</v>
      </c>
      <c r="Y565">
        <v>13.5</v>
      </c>
      <c r="Z565">
        <v>2.4</v>
      </c>
      <c r="AA565">
        <v>15</v>
      </c>
      <c r="AB565">
        <v>4700</v>
      </c>
      <c r="AC565">
        <v>26300</v>
      </c>
      <c r="AD565">
        <v>30300</v>
      </c>
      <c r="AE565">
        <v>41200</v>
      </c>
      <c r="AF565">
        <v>54000</v>
      </c>
      <c r="AG565" t="s">
        <v>479</v>
      </c>
      <c r="AH565" t="s">
        <v>479</v>
      </c>
      <c r="AI565" t="s">
        <v>479</v>
      </c>
      <c r="AJ565" t="s">
        <v>479</v>
      </c>
      <c r="AK565" t="s">
        <v>479</v>
      </c>
      <c r="AL565" t="s">
        <v>481</v>
      </c>
      <c r="AM565" t="s">
        <v>481</v>
      </c>
    </row>
    <row r="566" spans="1:39" x14ac:dyDescent="0.25">
      <c r="A566" t="s">
        <v>472</v>
      </c>
      <c r="B566" t="s">
        <v>473</v>
      </c>
      <c r="C566">
        <v>5</v>
      </c>
      <c r="D566" t="s">
        <v>405</v>
      </c>
      <c r="E566" t="s">
        <v>405</v>
      </c>
      <c r="F566">
        <v>10007799</v>
      </c>
      <c r="G566" t="s">
        <v>144</v>
      </c>
      <c r="H566" t="s">
        <v>482</v>
      </c>
      <c r="I566" t="s">
        <v>476</v>
      </c>
      <c r="J566" t="s">
        <v>385</v>
      </c>
      <c r="K566" t="s">
        <v>513</v>
      </c>
      <c r="L566" t="s">
        <v>49</v>
      </c>
      <c r="M566" t="s">
        <v>405</v>
      </c>
      <c r="N566" t="s">
        <v>405</v>
      </c>
      <c r="O566" t="s">
        <v>485</v>
      </c>
      <c r="P566" t="s">
        <v>47</v>
      </c>
      <c r="Q566">
        <v>230</v>
      </c>
      <c r="R566">
        <v>225</v>
      </c>
      <c r="S566">
        <v>225</v>
      </c>
      <c r="T566">
        <v>3.6</v>
      </c>
      <c r="U566">
        <v>5.4</v>
      </c>
      <c r="V566">
        <v>74.099999999999994</v>
      </c>
      <c r="W566">
        <v>87.9</v>
      </c>
      <c r="X566">
        <v>91.1</v>
      </c>
      <c r="Y566">
        <v>17</v>
      </c>
      <c r="Z566">
        <v>3.1</v>
      </c>
      <c r="AA566">
        <v>165</v>
      </c>
      <c r="AB566">
        <v>700</v>
      </c>
      <c r="AC566">
        <v>24800</v>
      </c>
      <c r="AD566">
        <v>29700</v>
      </c>
      <c r="AE566">
        <v>36500</v>
      </c>
      <c r="AF566">
        <v>87200</v>
      </c>
      <c r="AG566" t="s">
        <v>479</v>
      </c>
      <c r="AH566" t="s">
        <v>479</v>
      </c>
      <c r="AI566" t="s">
        <v>479</v>
      </c>
      <c r="AJ566" t="s">
        <v>479</v>
      </c>
      <c r="AK566" t="s">
        <v>479</v>
      </c>
      <c r="AL566" t="s">
        <v>481</v>
      </c>
      <c r="AM566" t="s">
        <v>481</v>
      </c>
    </row>
    <row r="567" spans="1:39" x14ac:dyDescent="0.25">
      <c r="A567" t="s">
        <v>472</v>
      </c>
      <c r="B567" t="s">
        <v>473</v>
      </c>
      <c r="C567">
        <v>5</v>
      </c>
      <c r="D567" t="s">
        <v>405</v>
      </c>
      <c r="E567" t="s">
        <v>405</v>
      </c>
      <c r="F567">
        <v>10007799</v>
      </c>
      <c r="G567" t="s">
        <v>144</v>
      </c>
      <c r="H567" t="s">
        <v>482</v>
      </c>
      <c r="I567" t="s">
        <v>476</v>
      </c>
      <c r="J567" t="s">
        <v>385</v>
      </c>
      <c r="K567" t="s">
        <v>513</v>
      </c>
      <c r="L567" t="s">
        <v>49</v>
      </c>
      <c r="M567" t="s">
        <v>405</v>
      </c>
      <c r="N567" t="s">
        <v>405</v>
      </c>
      <c r="O567" t="s">
        <v>486</v>
      </c>
      <c r="P567" t="s">
        <v>44</v>
      </c>
      <c r="Q567">
        <v>115</v>
      </c>
      <c r="R567">
        <v>115</v>
      </c>
      <c r="S567">
        <v>115</v>
      </c>
      <c r="T567">
        <v>2.1</v>
      </c>
      <c r="U567">
        <v>6.2</v>
      </c>
      <c r="V567">
        <v>67.400000000000006</v>
      </c>
      <c r="W567">
        <v>89.4</v>
      </c>
      <c r="X567">
        <v>91.7</v>
      </c>
      <c r="Y567">
        <v>24.3</v>
      </c>
      <c r="Z567">
        <v>2.4</v>
      </c>
      <c r="AA567">
        <v>75</v>
      </c>
      <c r="AB567">
        <v>5500</v>
      </c>
      <c r="AC567">
        <v>27000</v>
      </c>
      <c r="AD567">
        <v>32800</v>
      </c>
      <c r="AE567">
        <v>40200</v>
      </c>
      <c r="AF567">
        <v>146000</v>
      </c>
      <c r="AG567" t="s">
        <v>479</v>
      </c>
      <c r="AH567" t="s">
        <v>479</v>
      </c>
      <c r="AI567" t="s">
        <v>479</v>
      </c>
      <c r="AJ567" t="s">
        <v>479</v>
      </c>
      <c r="AK567" t="s">
        <v>479</v>
      </c>
      <c r="AL567" t="s">
        <v>481</v>
      </c>
      <c r="AM567" t="s">
        <v>481</v>
      </c>
    </row>
    <row r="568" spans="1:39" x14ac:dyDescent="0.25">
      <c r="A568" t="s">
        <v>472</v>
      </c>
      <c r="B568" t="s">
        <v>473</v>
      </c>
      <c r="C568">
        <v>5</v>
      </c>
      <c r="D568" t="s">
        <v>405</v>
      </c>
      <c r="E568" t="s">
        <v>405</v>
      </c>
      <c r="F568">
        <v>10007799</v>
      </c>
      <c r="G568" t="s">
        <v>144</v>
      </c>
      <c r="H568" t="s">
        <v>482</v>
      </c>
      <c r="I568" t="s">
        <v>476</v>
      </c>
      <c r="J568" t="s">
        <v>385</v>
      </c>
      <c r="K568" t="s">
        <v>513</v>
      </c>
      <c r="L568" t="s">
        <v>49</v>
      </c>
      <c r="M568" t="s">
        <v>405</v>
      </c>
      <c r="N568" t="s">
        <v>405</v>
      </c>
      <c r="O568" t="s">
        <v>478</v>
      </c>
      <c r="P568" t="s">
        <v>3</v>
      </c>
      <c r="Q568">
        <v>130</v>
      </c>
      <c r="R568">
        <v>130</v>
      </c>
      <c r="S568">
        <v>130</v>
      </c>
      <c r="T568">
        <v>6.2</v>
      </c>
      <c r="U568">
        <v>7.7</v>
      </c>
      <c r="V568">
        <v>78</v>
      </c>
      <c r="W568">
        <v>86.1</v>
      </c>
      <c r="X568">
        <v>86.1</v>
      </c>
      <c r="Y568">
        <v>8.1</v>
      </c>
      <c r="Z568" t="s">
        <v>487</v>
      </c>
      <c r="AA568">
        <v>100</v>
      </c>
      <c r="AB568">
        <v>11000</v>
      </c>
      <c r="AC568">
        <v>36100</v>
      </c>
      <c r="AD568">
        <v>44300</v>
      </c>
      <c r="AE568">
        <v>61700</v>
      </c>
      <c r="AF568">
        <v>113900</v>
      </c>
      <c r="AG568" t="s">
        <v>479</v>
      </c>
      <c r="AH568" t="s">
        <v>479</v>
      </c>
      <c r="AI568" t="s">
        <v>479</v>
      </c>
      <c r="AJ568" t="s">
        <v>479</v>
      </c>
      <c r="AK568" t="s">
        <v>479</v>
      </c>
      <c r="AL568" t="s">
        <v>481</v>
      </c>
      <c r="AM568" t="s">
        <v>481</v>
      </c>
    </row>
    <row r="569" spans="1:39" x14ac:dyDescent="0.25">
      <c r="A569" t="s">
        <v>472</v>
      </c>
      <c r="B569" t="s">
        <v>473</v>
      </c>
      <c r="C569">
        <v>5</v>
      </c>
      <c r="D569" t="s">
        <v>405</v>
      </c>
      <c r="E569" t="s">
        <v>405</v>
      </c>
      <c r="F569">
        <v>10007799</v>
      </c>
      <c r="G569" t="s">
        <v>144</v>
      </c>
      <c r="H569" t="s">
        <v>482</v>
      </c>
      <c r="I569" t="s">
        <v>476</v>
      </c>
      <c r="J569" t="s">
        <v>385</v>
      </c>
      <c r="K569" t="s">
        <v>513</v>
      </c>
      <c r="L569" t="s">
        <v>49</v>
      </c>
      <c r="M569" t="s">
        <v>405</v>
      </c>
      <c r="N569" t="s">
        <v>405</v>
      </c>
      <c r="O569" t="s">
        <v>488</v>
      </c>
      <c r="P569" t="s">
        <v>34</v>
      </c>
      <c r="Q569">
        <v>135</v>
      </c>
      <c r="R569">
        <v>135</v>
      </c>
      <c r="S569">
        <v>130</v>
      </c>
      <c r="T569">
        <v>4.5</v>
      </c>
      <c r="U569">
        <v>3.8</v>
      </c>
      <c r="V569">
        <v>80.3</v>
      </c>
      <c r="W569">
        <v>90.2</v>
      </c>
      <c r="X569">
        <v>91.7</v>
      </c>
      <c r="Y569">
        <v>11.4</v>
      </c>
      <c r="Z569">
        <v>1.5</v>
      </c>
      <c r="AA569">
        <v>105</v>
      </c>
      <c r="AB569">
        <v>1800</v>
      </c>
      <c r="AC569">
        <v>31300</v>
      </c>
      <c r="AD569">
        <v>41800</v>
      </c>
      <c r="AE569">
        <v>53900</v>
      </c>
      <c r="AF569">
        <v>207000</v>
      </c>
      <c r="AG569" t="s">
        <v>479</v>
      </c>
      <c r="AH569" t="s">
        <v>479</v>
      </c>
      <c r="AI569" t="s">
        <v>479</v>
      </c>
      <c r="AJ569" t="s">
        <v>479</v>
      </c>
      <c r="AK569" t="s">
        <v>479</v>
      </c>
      <c r="AL569" t="s">
        <v>481</v>
      </c>
      <c r="AM569" t="s">
        <v>481</v>
      </c>
    </row>
    <row r="570" spans="1:39" x14ac:dyDescent="0.25">
      <c r="A570" t="s">
        <v>472</v>
      </c>
      <c r="B570" t="s">
        <v>473</v>
      </c>
      <c r="C570">
        <v>5</v>
      </c>
      <c r="D570" t="s">
        <v>405</v>
      </c>
      <c r="E570" t="s">
        <v>405</v>
      </c>
      <c r="F570">
        <v>10007799</v>
      </c>
      <c r="G570" t="s">
        <v>144</v>
      </c>
      <c r="H570" t="s">
        <v>482</v>
      </c>
      <c r="I570" t="s">
        <v>476</v>
      </c>
      <c r="J570" t="s">
        <v>385</v>
      </c>
      <c r="K570" t="s">
        <v>513</v>
      </c>
      <c r="L570" t="s">
        <v>49</v>
      </c>
      <c r="M570" t="s">
        <v>405</v>
      </c>
      <c r="N570" t="s">
        <v>405</v>
      </c>
      <c r="O570" t="s">
        <v>489</v>
      </c>
      <c r="P570" t="s">
        <v>50</v>
      </c>
      <c r="Q570">
        <v>60</v>
      </c>
      <c r="R570">
        <v>55</v>
      </c>
      <c r="S570">
        <v>55</v>
      </c>
      <c r="T570">
        <v>7.3</v>
      </c>
      <c r="U570">
        <v>12.7</v>
      </c>
      <c r="V570">
        <v>65.5</v>
      </c>
      <c r="W570">
        <v>78.2</v>
      </c>
      <c r="X570">
        <v>80</v>
      </c>
      <c r="Y570">
        <v>14.5</v>
      </c>
      <c r="Z570">
        <v>1.8</v>
      </c>
      <c r="AA570">
        <v>35</v>
      </c>
      <c r="AB570">
        <v>9300</v>
      </c>
      <c r="AC570">
        <v>15700</v>
      </c>
      <c r="AD570">
        <v>28300</v>
      </c>
      <c r="AE570">
        <v>36500</v>
      </c>
      <c r="AF570">
        <v>87200</v>
      </c>
      <c r="AG570" t="s">
        <v>479</v>
      </c>
      <c r="AH570" t="s">
        <v>479</v>
      </c>
      <c r="AI570" t="s">
        <v>479</v>
      </c>
      <c r="AJ570" t="s">
        <v>479</v>
      </c>
      <c r="AK570" t="s">
        <v>479</v>
      </c>
      <c r="AL570" t="s">
        <v>481</v>
      </c>
      <c r="AM570" t="s">
        <v>481</v>
      </c>
    </row>
    <row r="571" spans="1:39" x14ac:dyDescent="0.25">
      <c r="A571" t="s">
        <v>472</v>
      </c>
      <c r="B571" t="s">
        <v>473</v>
      </c>
      <c r="C571">
        <v>5</v>
      </c>
      <c r="D571" t="s">
        <v>405</v>
      </c>
      <c r="E571" t="s">
        <v>405</v>
      </c>
      <c r="F571">
        <v>10007800</v>
      </c>
      <c r="G571" t="s">
        <v>90</v>
      </c>
      <c r="H571" t="s">
        <v>482</v>
      </c>
      <c r="I571" t="s">
        <v>529</v>
      </c>
      <c r="J571" t="s">
        <v>53</v>
      </c>
      <c r="K571" t="s">
        <v>530</v>
      </c>
      <c r="L571" t="s">
        <v>405</v>
      </c>
      <c r="M571" t="s">
        <v>405</v>
      </c>
      <c r="N571" t="s">
        <v>405</v>
      </c>
      <c r="O571" t="s">
        <v>485</v>
      </c>
      <c r="P571" t="s">
        <v>47</v>
      </c>
      <c r="Q571">
        <v>115</v>
      </c>
      <c r="R571">
        <v>115</v>
      </c>
      <c r="S571">
        <v>115</v>
      </c>
      <c r="T571">
        <v>3.1</v>
      </c>
      <c r="U571">
        <v>9.6</v>
      </c>
      <c r="V571">
        <v>65.900000000000006</v>
      </c>
      <c r="W571">
        <v>83.4</v>
      </c>
      <c r="X571">
        <v>87.3</v>
      </c>
      <c r="Y571">
        <v>21.4</v>
      </c>
      <c r="Z571">
        <v>3.9</v>
      </c>
      <c r="AA571">
        <v>75</v>
      </c>
      <c r="AB571">
        <v>3600</v>
      </c>
      <c r="AC571">
        <v>21900</v>
      </c>
      <c r="AD571">
        <v>26600</v>
      </c>
      <c r="AE571">
        <v>29900</v>
      </c>
      <c r="AF571">
        <v>51100</v>
      </c>
      <c r="AG571" t="s">
        <v>479</v>
      </c>
      <c r="AH571" t="s">
        <v>479</v>
      </c>
      <c r="AI571" t="s">
        <v>479</v>
      </c>
      <c r="AJ571" t="s">
        <v>479</v>
      </c>
      <c r="AK571" t="s">
        <v>479</v>
      </c>
      <c r="AL571" t="s">
        <v>481</v>
      </c>
      <c r="AM571" t="s">
        <v>481</v>
      </c>
    </row>
    <row r="572" spans="1:39" x14ac:dyDescent="0.25">
      <c r="A572" t="s">
        <v>472</v>
      </c>
      <c r="B572" t="s">
        <v>473</v>
      </c>
      <c r="C572">
        <v>5</v>
      </c>
      <c r="D572" t="s">
        <v>405</v>
      </c>
      <c r="E572" t="s">
        <v>405</v>
      </c>
      <c r="F572">
        <v>10007800</v>
      </c>
      <c r="G572" t="s">
        <v>90</v>
      </c>
      <c r="H572" t="s">
        <v>482</v>
      </c>
      <c r="I572" t="s">
        <v>529</v>
      </c>
      <c r="J572" t="s">
        <v>53</v>
      </c>
      <c r="K572" t="s">
        <v>530</v>
      </c>
      <c r="L572" t="s">
        <v>405</v>
      </c>
      <c r="M572" t="s">
        <v>405</v>
      </c>
      <c r="N572" t="s">
        <v>405</v>
      </c>
      <c r="O572" t="s">
        <v>486</v>
      </c>
      <c r="P572" t="s">
        <v>44</v>
      </c>
      <c r="Q572">
        <v>155</v>
      </c>
      <c r="R572">
        <v>155</v>
      </c>
      <c r="S572">
        <v>150</v>
      </c>
      <c r="T572">
        <v>5.3</v>
      </c>
      <c r="U572">
        <v>8.6</v>
      </c>
      <c r="V572">
        <v>71.099999999999994</v>
      </c>
      <c r="W572">
        <v>82.9</v>
      </c>
      <c r="X572">
        <v>86.2</v>
      </c>
      <c r="Y572">
        <v>15.1</v>
      </c>
      <c r="Z572">
        <v>3.3</v>
      </c>
      <c r="AA572">
        <v>105</v>
      </c>
      <c r="AB572">
        <v>700</v>
      </c>
      <c r="AC572">
        <v>19300</v>
      </c>
      <c r="AD572">
        <v>24500</v>
      </c>
      <c r="AE572">
        <v>29600</v>
      </c>
      <c r="AF572">
        <v>46400</v>
      </c>
      <c r="AG572" t="s">
        <v>479</v>
      </c>
      <c r="AH572" t="s">
        <v>479</v>
      </c>
      <c r="AI572" t="s">
        <v>479</v>
      </c>
      <c r="AJ572" t="s">
        <v>479</v>
      </c>
      <c r="AK572" t="s">
        <v>479</v>
      </c>
      <c r="AL572" t="s">
        <v>481</v>
      </c>
      <c r="AM572" t="s">
        <v>481</v>
      </c>
    </row>
    <row r="573" spans="1:39" x14ac:dyDescent="0.25">
      <c r="A573" t="s">
        <v>472</v>
      </c>
      <c r="B573" t="s">
        <v>473</v>
      </c>
      <c r="C573">
        <v>5</v>
      </c>
      <c r="D573" t="s">
        <v>405</v>
      </c>
      <c r="E573" t="s">
        <v>405</v>
      </c>
      <c r="F573">
        <v>10007800</v>
      </c>
      <c r="G573" t="s">
        <v>90</v>
      </c>
      <c r="H573" t="s">
        <v>482</v>
      </c>
      <c r="I573" t="s">
        <v>529</v>
      </c>
      <c r="J573" t="s">
        <v>53</v>
      </c>
      <c r="K573" t="s">
        <v>530</v>
      </c>
      <c r="L573" t="s">
        <v>405</v>
      </c>
      <c r="M573" t="s">
        <v>405</v>
      </c>
      <c r="N573" t="s">
        <v>405</v>
      </c>
      <c r="O573" t="s">
        <v>478</v>
      </c>
      <c r="P573" t="s">
        <v>3</v>
      </c>
      <c r="Q573">
        <v>405</v>
      </c>
      <c r="R573">
        <v>405</v>
      </c>
      <c r="S573">
        <v>400</v>
      </c>
      <c r="T573">
        <v>5</v>
      </c>
      <c r="U573">
        <v>11.4</v>
      </c>
      <c r="V573">
        <v>78.3</v>
      </c>
      <c r="W573">
        <v>83</v>
      </c>
      <c r="X573">
        <v>83.6</v>
      </c>
      <c r="Y573">
        <v>5.4</v>
      </c>
      <c r="Z573">
        <v>0.6</v>
      </c>
      <c r="AA573">
        <v>305</v>
      </c>
      <c r="AB573">
        <v>700</v>
      </c>
      <c r="AC573">
        <v>21200</v>
      </c>
      <c r="AD573">
        <v>27700</v>
      </c>
      <c r="AE573">
        <v>37200</v>
      </c>
      <c r="AF573">
        <v>223400</v>
      </c>
      <c r="AG573" t="s">
        <v>479</v>
      </c>
      <c r="AH573" t="s">
        <v>479</v>
      </c>
      <c r="AI573" t="s">
        <v>479</v>
      </c>
      <c r="AJ573" t="s">
        <v>479</v>
      </c>
      <c r="AK573" t="s">
        <v>479</v>
      </c>
      <c r="AL573" t="s">
        <v>481</v>
      </c>
      <c r="AM573" t="s">
        <v>481</v>
      </c>
    </row>
    <row r="574" spans="1:39" x14ac:dyDescent="0.25">
      <c r="A574" t="s">
        <v>472</v>
      </c>
      <c r="B574" t="s">
        <v>473</v>
      </c>
      <c r="C574">
        <v>5</v>
      </c>
      <c r="D574" t="s">
        <v>405</v>
      </c>
      <c r="E574" t="s">
        <v>405</v>
      </c>
      <c r="F574">
        <v>10007800</v>
      </c>
      <c r="G574" t="s">
        <v>90</v>
      </c>
      <c r="H574" t="s">
        <v>482</v>
      </c>
      <c r="I574" t="s">
        <v>529</v>
      </c>
      <c r="J574" t="s">
        <v>53</v>
      </c>
      <c r="K574" t="s">
        <v>530</v>
      </c>
      <c r="L574" t="s">
        <v>405</v>
      </c>
      <c r="M574" t="s">
        <v>405</v>
      </c>
      <c r="N574" t="s">
        <v>405</v>
      </c>
      <c r="O574" t="s">
        <v>488</v>
      </c>
      <c r="P574" t="s">
        <v>34</v>
      </c>
      <c r="Q574">
        <v>165</v>
      </c>
      <c r="R574">
        <v>165</v>
      </c>
      <c r="S574">
        <v>165</v>
      </c>
      <c r="T574">
        <v>4.3</v>
      </c>
      <c r="U574">
        <v>4.9000000000000004</v>
      </c>
      <c r="V574">
        <v>81.7</v>
      </c>
      <c r="W574">
        <v>89</v>
      </c>
      <c r="X574">
        <v>90.9</v>
      </c>
      <c r="Y574">
        <v>9.1</v>
      </c>
      <c r="Z574">
        <v>1.8</v>
      </c>
      <c r="AA574">
        <v>130</v>
      </c>
      <c r="AB574">
        <v>5800</v>
      </c>
      <c r="AC574">
        <v>22300</v>
      </c>
      <c r="AD574">
        <v>27400</v>
      </c>
      <c r="AE574">
        <v>33200</v>
      </c>
      <c r="AF574">
        <v>105100</v>
      </c>
      <c r="AG574" t="s">
        <v>479</v>
      </c>
      <c r="AH574" t="s">
        <v>479</v>
      </c>
      <c r="AI574" t="s">
        <v>479</v>
      </c>
      <c r="AJ574" t="s">
        <v>479</v>
      </c>
      <c r="AK574" t="s">
        <v>479</v>
      </c>
      <c r="AL574" t="s">
        <v>481</v>
      </c>
      <c r="AM574" t="s">
        <v>481</v>
      </c>
    </row>
    <row r="575" spans="1:39" x14ac:dyDescent="0.25">
      <c r="A575" t="s">
        <v>472</v>
      </c>
      <c r="B575" t="s">
        <v>473</v>
      </c>
      <c r="C575">
        <v>5</v>
      </c>
      <c r="D575" t="s">
        <v>405</v>
      </c>
      <c r="E575" t="s">
        <v>405</v>
      </c>
      <c r="F575">
        <v>10007800</v>
      </c>
      <c r="G575" t="s">
        <v>90</v>
      </c>
      <c r="H575" t="s">
        <v>482</v>
      </c>
      <c r="I575" t="s">
        <v>529</v>
      </c>
      <c r="J575" t="s">
        <v>53</v>
      </c>
      <c r="K575" t="s">
        <v>530</v>
      </c>
      <c r="L575" t="s">
        <v>405</v>
      </c>
      <c r="M575" t="s">
        <v>405</v>
      </c>
      <c r="N575" t="s">
        <v>405</v>
      </c>
      <c r="O575" t="s">
        <v>489</v>
      </c>
      <c r="P575" t="s">
        <v>50</v>
      </c>
      <c r="Q575">
        <v>90</v>
      </c>
      <c r="R575">
        <v>90</v>
      </c>
      <c r="S575">
        <v>90</v>
      </c>
      <c r="T575" t="s">
        <v>487</v>
      </c>
      <c r="U575">
        <v>12.3</v>
      </c>
      <c r="V575">
        <v>77.7</v>
      </c>
      <c r="W575">
        <v>86.6</v>
      </c>
      <c r="X575">
        <v>87.7</v>
      </c>
      <c r="Y575">
        <v>10.1</v>
      </c>
      <c r="Z575">
        <v>1.1000000000000001</v>
      </c>
      <c r="AA575">
        <v>65</v>
      </c>
      <c r="AB575">
        <v>800</v>
      </c>
      <c r="AC575">
        <v>17200</v>
      </c>
      <c r="AD575">
        <v>23000</v>
      </c>
      <c r="AE575">
        <v>27700</v>
      </c>
      <c r="AF575">
        <v>58800</v>
      </c>
      <c r="AG575" t="s">
        <v>479</v>
      </c>
      <c r="AH575" t="s">
        <v>479</v>
      </c>
      <c r="AI575" t="s">
        <v>479</v>
      </c>
      <c r="AJ575" t="s">
        <v>479</v>
      </c>
      <c r="AK575" t="s">
        <v>479</v>
      </c>
      <c r="AL575" t="s">
        <v>481</v>
      </c>
      <c r="AM575" t="s">
        <v>481</v>
      </c>
    </row>
    <row r="576" spans="1:39" x14ac:dyDescent="0.25">
      <c r="A576" t="s">
        <v>472</v>
      </c>
      <c r="B576" t="s">
        <v>473</v>
      </c>
      <c r="C576">
        <v>5</v>
      </c>
      <c r="D576" t="s">
        <v>405</v>
      </c>
      <c r="E576" t="s">
        <v>405</v>
      </c>
      <c r="F576">
        <v>10007801</v>
      </c>
      <c r="G576" t="s">
        <v>130</v>
      </c>
      <c r="H576" t="s">
        <v>482</v>
      </c>
      <c r="I576" t="s">
        <v>476</v>
      </c>
      <c r="J576" t="s">
        <v>385</v>
      </c>
      <c r="K576" t="s">
        <v>491</v>
      </c>
      <c r="L576" t="s">
        <v>61</v>
      </c>
      <c r="M576" t="s">
        <v>405</v>
      </c>
      <c r="N576" t="s">
        <v>405</v>
      </c>
      <c r="O576" t="s">
        <v>485</v>
      </c>
      <c r="P576" t="s">
        <v>47</v>
      </c>
      <c r="Q576">
        <v>160</v>
      </c>
      <c r="R576">
        <v>155</v>
      </c>
      <c r="S576">
        <v>155</v>
      </c>
      <c r="T576">
        <v>4.2</v>
      </c>
      <c r="U576">
        <v>5.2</v>
      </c>
      <c r="V576">
        <v>74.3</v>
      </c>
      <c r="W576">
        <v>88.4</v>
      </c>
      <c r="X576">
        <v>90.6</v>
      </c>
      <c r="Y576">
        <v>16.399999999999999</v>
      </c>
      <c r="Z576">
        <v>2.2999999999999998</v>
      </c>
      <c r="AA576">
        <v>115</v>
      </c>
      <c r="AB576">
        <v>3300</v>
      </c>
      <c r="AC576">
        <v>23400</v>
      </c>
      <c r="AD576">
        <v>28100</v>
      </c>
      <c r="AE576">
        <v>34300</v>
      </c>
      <c r="AF576">
        <v>71900</v>
      </c>
      <c r="AG576" t="s">
        <v>479</v>
      </c>
      <c r="AH576" t="s">
        <v>479</v>
      </c>
      <c r="AI576" t="s">
        <v>479</v>
      </c>
      <c r="AJ576" t="s">
        <v>479</v>
      </c>
      <c r="AK576" t="s">
        <v>479</v>
      </c>
      <c r="AL576" t="s">
        <v>481</v>
      </c>
      <c r="AM576" t="s">
        <v>481</v>
      </c>
    </row>
    <row r="577" spans="1:39" x14ac:dyDescent="0.25">
      <c r="A577" t="s">
        <v>472</v>
      </c>
      <c r="B577" t="s">
        <v>473</v>
      </c>
      <c r="C577">
        <v>5</v>
      </c>
      <c r="D577" t="s">
        <v>405</v>
      </c>
      <c r="E577" t="s">
        <v>405</v>
      </c>
      <c r="F577">
        <v>10007801</v>
      </c>
      <c r="G577" t="s">
        <v>130</v>
      </c>
      <c r="H577" t="s">
        <v>482</v>
      </c>
      <c r="I577" t="s">
        <v>476</v>
      </c>
      <c r="J577" t="s">
        <v>385</v>
      </c>
      <c r="K577" t="s">
        <v>491</v>
      </c>
      <c r="L577" t="s">
        <v>61</v>
      </c>
      <c r="M577" t="s">
        <v>405</v>
      </c>
      <c r="N577" t="s">
        <v>405</v>
      </c>
      <c r="O577" t="s">
        <v>486</v>
      </c>
      <c r="P577" t="s">
        <v>44</v>
      </c>
      <c r="Q577">
        <v>240</v>
      </c>
      <c r="R577">
        <v>235</v>
      </c>
      <c r="S577">
        <v>235</v>
      </c>
      <c r="T577">
        <v>4.0999999999999996</v>
      </c>
      <c r="U577">
        <v>4.3</v>
      </c>
      <c r="V577">
        <v>67.7</v>
      </c>
      <c r="W577">
        <v>88.7</v>
      </c>
      <c r="X577">
        <v>91.6</v>
      </c>
      <c r="Y577">
        <v>24</v>
      </c>
      <c r="Z577">
        <v>3</v>
      </c>
      <c r="AA577">
        <v>155</v>
      </c>
      <c r="AB577">
        <v>700</v>
      </c>
      <c r="AC577">
        <v>21200</v>
      </c>
      <c r="AD577">
        <v>26600</v>
      </c>
      <c r="AE577">
        <v>31800</v>
      </c>
      <c r="AF577">
        <v>259900</v>
      </c>
      <c r="AG577" t="s">
        <v>479</v>
      </c>
      <c r="AH577" t="s">
        <v>479</v>
      </c>
      <c r="AI577" t="s">
        <v>479</v>
      </c>
      <c r="AJ577" t="s">
        <v>479</v>
      </c>
      <c r="AK577" t="s">
        <v>479</v>
      </c>
      <c r="AL577" t="s">
        <v>481</v>
      </c>
      <c r="AM577" t="s">
        <v>481</v>
      </c>
    </row>
    <row r="578" spans="1:39" x14ac:dyDescent="0.25">
      <c r="A578" t="s">
        <v>472</v>
      </c>
      <c r="B578" t="s">
        <v>473</v>
      </c>
      <c r="C578">
        <v>5</v>
      </c>
      <c r="D578" t="s">
        <v>405</v>
      </c>
      <c r="E578" t="s">
        <v>405</v>
      </c>
      <c r="F578">
        <v>10007801</v>
      </c>
      <c r="G578" t="s">
        <v>130</v>
      </c>
      <c r="H578" t="s">
        <v>482</v>
      </c>
      <c r="I578" t="s">
        <v>476</v>
      </c>
      <c r="J578" t="s">
        <v>385</v>
      </c>
      <c r="K578" t="s">
        <v>491</v>
      </c>
      <c r="L578" t="s">
        <v>61</v>
      </c>
      <c r="M578" t="s">
        <v>405</v>
      </c>
      <c r="N578" t="s">
        <v>405</v>
      </c>
      <c r="O578" t="s">
        <v>478</v>
      </c>
      <c r="P578" t="s">
        <v>3</v>
      </c>
      <c r="Q578">
        <v>165</v>
      </c>
      <c r="R578">
        <v>160</v>
      </c>
      <c r="S578">
        <v>160</v>
      </c>
      <c r="T578">
        <v>7.5</v>
      </c>
      <c r="U578">
        <v>6.3</v>
      </c>
      <c r="V578">
        <v>82.4</v>
      </c>
      <c r="W578">
        <v>85.5</v>
      </c>
      <c r="X578">
        <v>86.2</v>
      </c>
      <c r="Y578">
        <v>3.8</v>
      </c>
      <c r="Z578">
        <v>0.6</v>
      </c>
      <c r="AA578">
        <v>125</v>
      </c>
      <c r="AB578">
        <v>700</v>
      </c>
      <c r="AC578">
        <v>28800</v>
      </c>
      <c r="AD578">
        <v>37600</v>
      </c>
      <c r="AE578">
        <v>49600</v>
      </c>
      <c r="AF578">
        <v>116800</v>
      </c>
      <c r="AG578" t="s">
        <v>479</v>
      </c>
      <c r="AH578" t="s">
        <v>479</v>
      </c>
      <c r="AI578" t="s">
        <v>479</v>
      </c>
      <c r="AJ578" t="s">
        <v>479</v>
      </c>
      <c r="AK578" t="s">
        <v>479</v>
      </c>
      <c r="AL578" t="s">
        <v>481</v>
      </c>
      <c r="AM578" t="s">
        <v>481</v>
      </c>
    </row>
    <row r="579" spans="1:39" x14ac:dyDescent="0.25">
      <c r="A579" t="s">
        <v>472</v>
      </c>
      <c r="B579" t="s">
        <v>473</v>
      </c>
      <c r="C579">
        <v>5</v>
      </c>
      <c r="D579" t="s">
        <v>405</v>
      </c>
      <c r="E579" t="s">
        <v>405</v>
      </c>
      <c r="F579">
        <v>10007801</v>
      </c>
      <c r="G579" t="s">
        <v>130</v>
      </c>
      <c r="H579" t="s">
        <v>482</v>
      </c>
      <c r="I579" t="s">
        <v>476</v>
      </c>
      <c r="J579" t="s">
        <v>385</v>
      </c>
      <c r="K579" t="s">
        <v>491</v>
      </c>
      <c r="L579" t="s">
        <v>61</v>
      </c>
      <c r="M579" t="s">
        <v>405</v>
      </c>
      <c r="N579" t="s">
        <v>405</v>
      </c>
      <c r="O579" t="s">
        <v>488</v>
      </c>
      <c r="P579" t="s">
        <v>34</v>
      </c>
      <c r="Q579">
        <v>65</v>
      </c>
      <c r="R579">
        <v>65</v>
      </c>
      <c r="S579">
        <v>65</v>
      </c>
      <c r="T579">
        <v>6.6</v>
      </c>
      <c r="U579">
        <v>5.4</v>
      </c>
      <c r="V579">
        <v>69.8</v>
      </c>
      <c r="W579">
        <v>84.8</v>
      </c>
      <c r="X579">
        <v>88</v>
      </c>
      <c r="Y579">
        <v>18.2</v>
      </c>
      <c r="Z579">
        <v>3.2</v>
      </c>
      <c r="AA579">
        <v>40</v>
      </c>
      <c r="AB579">
        <v>1100</v>
      </c>
      <c r="AC579">
        <v>21200</v>
      </c>
      <c r="AD579">
        <v>24500</v>
      </c>
      <c r="AE579">
        <v>37600</v>
      </c>
      <c r="AF579">
        <v>147500</v>
      </c>
      <c r="AG579" t="s">
        <v>479</v>
      </c>
      <c r="AH579" t="s">
        <v>479</v>
      </c>
      <c r="AI579" t="s">
        <v>479</v>
      </c>
      <c r="AJ579" t="s">
        <v>479</v>
      </c>
      <c r="AK579" t="s">
        <v>479</v>
      </c>
      <c r="AL579" t="s">
        <v>481</v>
      </c>
      <c r="AM579" t="s">
        <v>481</v>
      </c>
    </row>
    <row r="580" spans="1:39" x14ac:dyDescent="0.25">
      <c r="A580" t="s">
        <v>472</v>
      </c>
      <c r="B580" t="s">
        <v>473</v>
      </c>
      <c r="C580">
        <v>5</v>
      </c>
      <c r="D580" t="s">
        <v>405</v>
      </c>
      <c r="E580" t="s">
        <v>405</v>
      </c>
      <c r="F580">
        <v>10007801</v>
      </c>
      <c r="G580" t="s">
        <v>130</v>
      </c>
      <c r="H580" t="s">
        <v>482</v>
      </c>
      <c r="I580" t="s">
        <v>476</v>
      </c>
      <c r="J580" t="s">
        <v>385</v>
      </c>
      <c r="K580" t="s">
        <v>491</v>
      </c>
      <c r="L580" t="s">
        <v>61</v>
      </c>
      <c r="M580" t="s">
        <v>405</v>
      </c>
      <c r="N580" t="s">
        <v>405</v>
      </c>
      <c r="O580" t="s">
        <v>489</v>
      </c>
      <c r="P580" t="s">
        <v>50</v>
      </c>
      <c r="Q580">
        <v>280</v>
      </c>
      <c r="R580">
        <v>270</v>
      </c>
      <c r="S580">
        <v>270</v>
      </c>
      <c r="T580">
        <v>4.3</v>
      </c>
      <c r="U580">
        <v>6.1</v>
      </c>
      <c r="V580">
        <v>82.6</v>
      </c>
      <c r="W580">
        <v>88.7</v>
      </c>
      <c r="X580">
        <v>89.6</v>
      </c>
      <c r="Y580">
        <v>7.1</v>
      </c>
      <c r="Z580">
        <v>0.9</v>
      </c>
      <c r="AA580">
        <v>215</v>
      </c>
      <c r="AB580">
        <v>900</v>
      </c>
      <c r="AC580">
        <v>18200</v>
      </c>
      <c r="AD580">
        <v>23700</v>
      </c>
      <c r="AE580">
        <v>31800</v>
      </c>
      <c r="AF580">
        <v>84500</v>
      </c>
      <c r="AG580" t="s">
        <v>479</v>
      </c>
      <c r="AH580" t="s">
        <v>479</v>
      </c>
      <c r="AI580" t="s">
        <v>479</v>
      </c>
      <c r="AJ580" t="s">
        <v>479</v>
      </c>
      <c r="AK580" t="s">
        <v>479</v>
      </c>
      <c r="AL580" t="s">
        <v>481</v>
      </c>
      <c r="AM580" t="s">
        <v>481</v>
      </c>
    </row>
    <row r="581" spans="1:39" x14ac:dyDescent="0.25">
      <c r="A581" t="s">
        <v>472</v>
      </c>
      <c r="B581" t="s">
        <v>473</v>
      </c>
      <c r="C581">
        <v>5</v>
      </c>
      <c r="D581" t="s">
        <v>405</v>
      </c>
      <c r="E581" t="s">
        <v>405</v>
      </c>
      <c r="F581">
        <v>10007802</v>
      </c>
      <c r="G581" t="s">
        <v>159</v>
      </c>
      <c r="H581" t="s">
        <v>482</v>
      </c>
      <c r="I581" t="s">
        <v>476</v>
      </c>
      <c r="J581" t="s">
        <v>385</v>
      </c>
      <c r="K581" t="s">
        <v>499</v>
      </c>
      <c r="L581" t="s">
        <v>43</v>
      </c>
      <c r="M581" t="s">
        <v>405</v>
      </c>
      <c r="N581" t="s">
        <v>405</v>
      </c>
      <c r="O581" t="s">
        <v>485</v>
      </c>
      <c r="P581" t="s">
        <v>47</v>
      </c>
      <c r="Q581">
        <v>170</v>
      </c>
      <c r="R581">
        <v>170</v>
      </c>
      <c r="S581">
        <v>165</v>
      </c>
      <c r="T581">
        <v>3.6</v>
      </c>
      <c r="U581">
        <v>6</v>
      </c>
      <c r="V581">
        <v>76.400000000000006</v>
      </c>
      <c r="W581">
        <v>86.1</v>
      </c>
      <c r="X581">
        <v>90.3</v>
      </c>
      <c r="Y581">
        <v>13.9</v>
      </c>
      <c r="Z581">
        <v>4.2</v>
      </c>
      <c r="AA581">
        <v>125</v>
      </c>
      <c r="AB581">
        <v>4400</v>
      </c>
      <c r="AC581">
        <v>23700</v>
      </c>
      <c r="AD581">
        <v>29600</v>
      </c>
      <c r="AE581">
        <v>37000</v>
      </c>
      <c r="AF581">
        <v>90500</v>
      </c>
      <c r="AG581" t="s">
        <v>479</v>
      </c>
      <c r="AH581" t="s">
        <v>479</v>
      </c>
      <c r="AI581" t="s">
        <v>479</v>
      </c>
      <c r="AJ581" t="s">
        <v>479</v>
      </c>
      <c r="AK581" t="s">
        <v>479</v>
      </c>
      <c r="AL581" t="s">
        <v>481</v>
      </c>
      <c r="AM581" t="s">
        <v>481</v>
      </c>
    </row>
    <row r="582" spans="1:39" x14ac:dyDescent="0.25">
      <c r="A582" t="s">
        <v>472</v>
      </c>
      <c r="B582" t="s">
        <v>473</v>
      </c>
      <c r="C582">
        <v>5</v>
      </c>
      <c r="D582" t="s">
        <v>405</v>
      </c>
      <c r="E582" t="s">
        <v>405</v>
      </c>
      <c r="F582">
        <v>10007802</v>
      </c>
      <c r="G582" t="s">
        <v>159</v>
      </c>
      <c r="H582" t="s">
        <v>482</v>
      </c>
      <c r="I582" t="s">
        <v>476</v>
      </c>
      <c r="J582" t="s">
        <v>385</v>
      </c>
      <c r="K582" t="s">
        <v>499</v>
      </c>
      <c r="L582" t="s">
        <v>43</v>
      </c>
      <c r="M582" t="s">
        <v>405</v>
      </c>
      <c r="N582" t="s">
        <v>405</v>
      </c>
      <c r="O582" t="s">
        <v>486</v>
      </c>
      <c r="P582" t="s">
        <v>44</v>
      </c>
      <c r="Q582">
        <v>145</v>
      </c>
      <c r="R582">
        <v>140</v>
      </c>
      <c r="S582">
        <v>140</v>
      </c>
      <c r="T582">
        <v>5.8</v>
      </c>
      <c r="U582">
        <v>2.9</v>
      </c>
      <c r="V582">
        <v>65</v>
      </c>
      <c r="W582">
        <v>87.6</v>
      </c>
      <c r="X582">
        <v>91.3</v>
      </c>
      <c r="Y582">
        <v>26.3</v>
      </c>
      <c r="Z582">
        <v>3.7</v>
      </c>
      <c r="AA582">
        <v>90</v>
      </c>
      <c r="AB582">
        <v>1900</v>
      </c>
      <c r="AC582">
        <v>23700</v>
      </c>
      <c r="AD582">
        <v>31000</v>
      </c>
      <c r="AE582">
        <v>37600</v>
      </c>
      <c r="AF582">
        <v>89800</v>
      </c>
      <c r="AG582" t="s">
        <v>479</v>
      </c>
      <c r="AH582" t="s">
        <v>479</v>
      </c>
      <c r="AI582" t="s">
        <v>479</v>
      </c>
      <c r="AJ582" t="s">
        <v>479</v>
      </c>
      <c r="AK582" t="s">
        <v>479</v>
      </c>
      <c r="AL582" t="s">
        <v>481</v>
      </c>
      <c r="AM582" t="s">
        <v>481</v>
      </c>
    </row>
    <row r="583" spans="1:39" x14ac:dyDescent="0.25">
      <c r="A583" t="s">
        <v>472</v>
      </c>
      <c r="B583" t="s">
        <v>473</v>
      </c>
      <c r="C583">
        <v>5</v>
      </c>
      <c r="D583" t="s">
        <v>405</v>
      </c>
      <c r="E583" t="s">
        <v>405</v>
      </c>
      <c r="F583">
        <v>10007802</v>
      </c>
      <c r="G583" t="s">
        <v>159</v>
      </c>
      <c r="H583" t="s">
        <v>482</v>
      </c>
      <c r="I583" t="s">
        <v>476</v>
      </c>
      <c r="J583" t="s">
        <v>385</v>
      </c>
      <c r="K583" t="s">
        <v>499</v>
      </c>
      <c r="L583" t="s">
        <v>43</v>
      </c>
      <c r="M583" t="s">
        <v>405</v>
      </c>
      <c r="N583" t="s">
        <v>405</v>
      </c>
      <c r="O583" t="s">
        <v>478</v>
      </c>
      <c r="P583" t="s">
        <v>3</v>
      </c>
      <c r="Q583">
        <v>65</v>
      </c>
      <c r="R583">
        <v>65</v>
      </c>
      <c r="S583">
        <v>65</v>
      </c>
      <c r="T583">
        <v>3.1</v>
      </c>
      <c r="U583">
        <v>4.5999999999999996</v>
      </c>
      <c r="V583">
        <v>92.3</v>
      </c>
      <c r="W583">
        <v>92.3</v>
      </c>
      <c r="X583">
        <v>92.3</v>
      </c>
      <c r="Y583" t="s">
        <v>487</v>
      </c>
      <c r="Z583" t="s">
        <v>487</v>
      </c>
      <c r="AA583">
        <v>60</v>
      </c>
      <c r="AB583">
        <v>12400</v>
      </c>
      <c r="AC583">
        <v>36500</v>
      </c>
      <c r="AD583">
        <v>45300</v>
      </c>
      <c r="AE583">
        <v>65300</v>
      </c>
      <c r="AF583">
        <v>117500</v>
      </c>
      <c r="AG583" t="s">
        <v>479</v>
      </c>
      <c r="AH583" t="s">
        <v>479</v>
      </c>
      <c r="AI583" t="s">
        <v>479</v>
      </c>
      <c r="AJ583" t="s">
        <v>479</v>
      </c>
      <c r="AK583" t="s">
        <v>479</v>
      </c>
      <c r="AL583" t="s">
        <v>481</v>
      </c>
      <c r="AM583" t="s">
        <v>481</v>
      </c>
    </row>
    <row r="584" spans="1:39" x14ac:dyDescent="0.25">
      <c r="A584" t="s">
        <v>472</v>
      </c>
      <c r="B584" t="s">
        <v>473</v>
      </c>
      <c r="C584">
        <v>5</v>
      </c>
      <c r="D584" t="s">
        <v>405</v>
      </c>
      <c r="E584" t="s">
        <v>405</v>
      </c>
      <c r="F584">
        <v>10007802</v>
      </c>
      <c r="G584" t="s">
        <v>159</v>
      </c>
      <c r="H584" t="s">
        <v>482</v>
      </c>
      <c r="I584" t="s">
        <v>476</v>
      </c>
      <c r="J584" t="s">
        <v>385</v>
      </c>
      <c r="K584" t="s">
        <v>499</v>
      </c>
      <c r="L584" t="s">
        <v>43</v>
      </c>
      <c r="M584" t="s">
        <v>405</v>
      </c>
      <c r="N584" t="s">
        <v>405</v>
      </c>
      <c r="O584" t="s">
        <v>488</v>
      </c>
      <c r="P584" t="s">
        <v>34</v>
      </c>
      <c r="Q584">
        <v>105</v>
      </c>
      <c r="R584">
        <v>105</v>
      </c>
      <c r="S584">
        <v>105</v>
      </c>
      <c r="T584">
        <v>4.8</v>
      </c>
      <c r="U584">
        <v>7.6</v>
      </c>
      <c r="V584">
        <v>80</v>
      </c>
      <c r="W584">
        <v>86.7</v>
      </c>
      <c r="X584">
        <v>87.6</v>
      </c>
      <c r="Y584">
        <v>7.6</v>
      </c>
      <c r="Z584">
        <v>1</v>
      </c>
      <c r="AA584">
        <v>85</v>
      </c>
      <c r="AB584">
        <v>18200</v>
      </c>
      <c r="AC584">
        <v>28500</v>
      </c>
      <c r="AD584">
        <v>37200</v>
      </c>
      <c r="AE584">
        <v>45600</v>
      </c>
      <c r="AF584">
        <v>129600</v>
      </c>
      <c r="AG584" t="s">
        <v>479</v>
      </c>
      <c r="AH584" t="s">
        <v>479</v>
      </c>
      <c r="AI584" t="s">
        <v>479</v>
      </c>
      <c r="AJ584" t="s">
        <v>479</v>
      </c>
      <c r="AK584" t="s">
        <v>479</v>
      </c>
      <c r="AL584" t="s">
        <v>481</v>
      </c>
      <c r="AM584" t="s">
        <v>481</v>
      </c>
    </row>
    <row r="585" spans="1:39" x14ac:dyDescent="0.25">
      <c r="A585" t="s">
        <v>472</v>
      </c>
      <c r="B585" t="s">
        <v>473</v>
      </c>
      <c r="C585">
        <v>5</v>
      </c>
      <c r="D585" t="s">
        <v>405</v>
      </c>
      <c r="E585" t="s">
        <v>405</v>
      </c>
      <c r="F585">
        <v>10007802</v>
      </c>
      <c r="G585" t="s">
        <v>159</v>
      </c>
      <c r="H585" t="s">
        <v>482</v>
      </c>
      <c r="I585" t="s">
        <v>476</v>
      </c>
      <c r="J585" t="s">
        <v>385</v>
      </c>
      <c r="K585" t="s">
        <v>499</v>
      </c>
      <c r="L585" t="s">
        <v>43</v>
      </c>
      <c r="M585" t="s">
        <v>405</v>
      </c>
      <c r="N585" t="s">
        <v>405</v>
      </c>
      <c r="O585" t="s">
        <v>489</v>
      </c>
      <c r="P585" t="s">
        <v>50</v>
      </c>
      <c r="Q585">
        <v>95</v>
      </c>
      <c r="R585">
        <v>90</v>
      </c>
      <c r="S585">
        <v>90</v>
      </c>
      <c r="T585">
        <v>6.5</v>
      </c>
      <c r="U585">
        <v>3.3</v>
      </c>
      <c r="V585">
        <v>81.099999999999994</v>
      </c>
      <c r="W585">
        <v>87.5</v>
      </c>
      <c r="X585">
        <v>90.2</v>
      </c>
      <c r="Y585">
        <v>9.1</v>
      </c>
      <c r="Z585">
        <v>2.7</v>
      </c>
      <c r="AA585">
        <v>70</v>
      </c>
      <c r="AB585">
        <v>8400</v>
      </c>
      <c r="AC585">
        <v>24200</v>
      </c>
      <c r="AD585">
        <v>30300</v>
      </c>
      <c r="AE585">
        <v>39100</v>
      </c>
      <c r="AF585">
        <v>78100</v>
      </c>
      <c r="AG585" t="s">
        <v>479</v>
      </c>
      <c r="AH585" t="s">
        <v>479</v>
      </c>
      <c r="AI585" t="s">
        <v>479</v>
      </c>
      <c r="AJ585" t="s">
        <v>479</v>
      </c>
      <c r="AK585" t="s">
        <v>479</v>
      </c>
      <c r="AL585" t="s">
        <v>481</v>
      </c>
      <c r="AM585" t="s">
        <v>481</v>
      </c>
    </row>
    <row r="586" spans="1:39" x14ac:dyDescent="0.25">
      <c r="A586" t="s">
        <v>472</v>
      </c>
      <c r="B586" t="s">
        <v>473</v>
      </c>
      <c r="C586">
        <v>5</v>
      </c>
      <c r="D586" t="s">
        <v>405</v>
      </c>
      <c r="E586" t="s">
        <v>405</v>
      </c>
      <c r="F586">
        <v>10007803</v>
      </c>
      <c r="G586" t="s">
        <v>580</v>
      </c>
      <c r="H586" t="s">
        <v>482</v>
      </c>
      <c r="I586" t="s">
        <v>529</v>
      </c>
      <c r="J586" t="s">
        <v>53</v>
      </c>
      <c r="K586" t="s">
        <v>530</v>
      </c>
      <c r="L586" t="s">
        <v>405</v>
      </c>
      <c r="M586" t="s">
        <v>405</v>
      </c>
      <c r="N586" t="s">
        <v>405</v>
      </c>
      <c r="O586" t="s">
        <v>485</v>
      </c>
      <c r="P586" t="s">
        <v>47</v>
      </c>
      <c r="Q586">
        <v>65</v>
      </c>
      <c r="R586">
        <v>65</v>
      </c>
      <c r="S586">
        <v>65</v>
      </c>
      <c r="T586">
        <v>13.2</v>
      </c>
      <c r="U586">
        <v>3.1</v>
      </c>
      <c r="V586">
        <v>56.4</v>
      </c>
      <c r="W586">
        <v>74.3</v>
      </c>
      <c r="X586">
        <v>83.6</v>
      </c>
      <c r="Y586">
        <v>27.3</v>
      </c>
      <c r="Z586">
        <v>9.4</v>
      </c>
      <c r="AA586">
        <v>35</v>
      </c>
      <c r="AB586">
        <v>4400</v>
      </c>
      <c r="AC586">
        <v>24800</v>
      </c>
      <c r="AD586">
        <v>32500</v>
      </c>
      <c r="AE586">
        <v>40900</v>
      </c>
      <c r="AF586">
        <v>59900</v>
      </c>
      <c r="AG586" t="s">
        <v>479</v>
      </c>
      <c r="AH586" t="s">
        <v>479</v>
      </c>
      <c r="AI586" t="s">
        <v>479</v>
      </c>
      <c r="AJ586" t="s">
        <v>479</v>
      </c>
      <c r="AK586" t="s">
        <v>479</v>
      </c>
      <c r="AL586" t="s">
        <v>481</v>
      </c>
      <c r="AM586" t="s">
        <v>481</v>
      </c>
    </row>
    <row r="587" spans="1:39" x14ac:dyDescent="0.25">
      <c r="A587" t="s">
        <v>472</v>
      </c>
      <c r="B587" t="s">
        <v>473</v>
      </c>
      <c r="C587">
        <v>5</v>
      </c>
      <c r="D587" t="s">
        <v>405</v>
      </c>
      <c r="E587" t="s">
        <v>405</v>
      </c>
      <c r="F587">
        <v>10007783</v>
      </c>
      <c r="G587" t="s">
        <v>66</v>
      </c>
      <c r="H587" t="s">
        <v>482</v>
      </c>
      <c r="I587" t="s">
        <v>529</v>
      </c>
      <c r="J587" t="s">
        <v>53</v>
      </c>
      <c r="K587" t="s">
        <v>530</v>
      </c>
      <c r="L587" t="s">
        <v>405</v>
      </c>
      <c r="M587" t="s">
        <v>405</v>
      </c>
      <c r="N587" t="s">
        <v>405</v>
      </c>
      <c r="O587" t="s">
        <v>488</v>
      </c>
      <c r="P587" t="s">
        <v>34</v>
      </c>
      <c r="Q587">
        <v>115</v>
      </c>
      <c r="R587">
        <v>115</v>
      </c>
      <c r="S587">
        <v>115</v>
      </c>
      <c r="T587">
        <v>7.4</v>
      </c>
      <c r="U587">
        <v>0.9</v>
      </c>
      <c r="V587">
        <v>86.1</v>
      </c>
      <c r="W587">
        <v>89.1</v>
      </c>
      <c r="X587">
        <v>91.7</v>
      </c>
      <c r="Y587">
        <v>5.7</v>
      </c>
      <c r="Z587">
        <v>2.6</v>
      </c>
      <c r="AA587">
        <v>100</v>
      </c>
      <c r="AB587">
        <v>10600</v>
      </c>
      <c r="AC587">
        <v>34900</v>
      </c>
      <c r="AD587">
        <v>40500</v>
      </c>
      <c r="AE587">
        <v>49300</v>
      </c>
      <c r="AF587">
        <v>159900</v>
      </c>
      <c r="AG587" t="s">
        <v>479</v>
      </c>
      <c r="AH587" t="s">
        <v>479</v>
      </c>
      <c r="AI587" t="s">
        <v>479</v>
      </c>
      <c r="AJ587" t="s">
        <v>479</v>
      </c>
      <c r="AK587" t="s">
        <v>479</v>
      </c>
      <c r="AL587" t="s">
        <v>481</v>
      </c>
      <c r="AM587" t="s">
        <v>481</v>
      </c>
    </row>
    <row r="588" spans="1:39" x14ac:dyDescent="0.25">
      <c r="A588" t="s">
        <v>472</v>
      </c>
      <c r="B588" t="s">
        <v>473</v>
      </c>
      <c r="C588">
        <v>5</v>
      </c>
      <c r="D588" t="s">
        <v>405</v>
      </c>
      <c r="E588" t="s">
        <v>405</v>
      </c>
      <c r="F588">
        <v>10007784</v>
      </c>
      <c r="G588" t="s">
        <v>40</v>
      </c>
      <c r="H588" t="s">
        <v>482</v>
      </c>
      <c r="I588" t="s">
        <v>476</v>
      </c>
      <c r="J588" t="s">
        <v>385</v>
      </c>
      <c r="K588" t="s">
        <v>495</v>
      </c>
      <c r="L588" t="s">
        <v>41</v>
      </c>
      <c r="M588" t="s">
        <v>405</v>
      </c>
      <c r="N588" t="s">
        <v>405</v>
      </c>
      <c r="O588" t="s">
        <v>488</v>
      </c>
      <c r="P588" t="s">
        <v>34</v>
      </c>
      <c r="Q588">
        <v>85</v>
      </c>
      <c r="R588">
        <v>80</v>
      </c>
      <c r="S588">
        <v>80</v>
      </c>
      <c r="T588">
        <v>8.9</v>
      </c>
      <c r="U588">
        <v>7.7</v>
      </c>
      <c r="V588">
        <v>69.5</v>
      </c>
      <c r="W588">
        <v>80.099999999999994</v>
      </c>
      <c r="X588">
        <v>83.4</v>
      </c>
      <c r="Y588">
        <v>13.8</v>
      </c>
      <c r="Z588">
        <v>3.2</v>
      </c>
      <c r="AA588">
        <v>55</v>
      </c>
      <c r="AB588">
        <v>26300</v>
      </c>
      <c r="AC588">
        <v>44900</v>
      </c>
      <c r="AD588">
        <v>58400</v>
      </c>
      <c r="AE588">
        <v>103300</v>
      </c>
      <c r="AF588">
        <v>312400</v>
      </c>
      <c r="AG588" t="s">
        <v>479</v>
      </c>
      <c r="AH588" t="s">
        <v>479</v>
      </c>
      <c r="AI588" t="s">
        <v>479</v>
      </c>
      <c r="AJ588" t="s">
        <v>479</v>
      </c>
      <c r="AK588" t="s">
        <v>479</v>
      </c>
      <c r="AL588" t="s">
        <v>481</v>
      </c>
      <c r="AM588" t="s">
        <v>481</v>
      </c>
    </row>
    <row r="589" spans="1:39" x14ac:dyDescent="0.25">
      <c r="A589" t="s">
        <v>472</v>
      </c>
      <c r="B589" t="s">
        <v>473</v>
      </c>
      <c r="C589">
        <v>5</v>
      </c>
      <c r="D589" t="s">
        <v>405</v>
      </c>
      <c r="E589" t="s">
        <v>405</v>
      </c>
      <c r="F589">
        <v>10007804</v>
      </c>
      <c r="G589" t="s">
        <v>124</v>
      </c>
      <c r="H589" t="s">
        <v>482</v>
      </c>
      <c r="I589" t="s">
        <v>529</v>
      </c>
      <c r="J589" t="s">
        <v>53</v>
      </c>
      <c r="K589" t="s">
        <v>530</v>
      </c>
      <c r="L589" t="s">
        <v>405</v>
      </c>
      <c r="M589" t="s">
        <v>405</v>
      </c>
      <c r="N589" t="s">
        <v>405</v>
      </c>
      <c r="O589" t="s">
        <v>485</v>
      </c>
      <c r="P589" t="s">
        <v>47</v>
      </c>
      <c r="Q589">
        <v>95</v>
      </c>
      <c r="R589">
        <v>95</v>
      </c>
      <c r="S589">
        <v>95</v>
      </c>
      <c r="T589">
        <v>9.6</v>
      </c>
      <c r="U589">
        <v>3.2</v>
      </c>
      <c r="V589">
        <v>66.8</v>
      </c>
      <c r="W589">
        <v>82.9</v>
      </c>
      <c r="X589">
        <v>87.2</v>
      </c>
      <c r="Y589">
        <v>20.3</v>
      </c>
      <c r="Z589">
        <v>4.3</v>
      </c>
      <c r="AA589">
        <v>60</v>
      </c>
      <c r="AB589">
        <v>7300</v>
      </c>
      <c r="AC589">
        <v>21900</v>
      </c>
      <c r="AD589">
        <v>28100</v>
      </c>
      <c r="AE589">
        <v>33600</v>
      </c>
      <c r="AF589">
        <v>71200</v>
      </c>
      <c r="AG589" t="s">
        <v>479</v>
      </c>
      <c r="AH589" t="s">
        <v>479</v>
      </c>
      <c r="AI589" t="s">
        <v>479</v>
      </c>
      <c r="AJ589" t="s">
        <v>479</v>
      </c>
      <c r="AK589" t="s">
        <v>479</v>
      </c>
      <c r="AL589" t="s">
        <v>481</v>
      </c>
      <c r="AM589" t="s">
        <v>481</v>
      </c>
    </row>
    <row r="590" spans="1:39" x14ac:dyDescent="0.25">
      <c r="A590" t="s">
        <v>472</v>
      </c>
      <c r="B590" t="s">
        <v>473</v>
      </c>
      <c r="C590">
        <v>5</v>
      </c>
      <c r="D590" t="s">
        <v>405</v>
      </c>
      <c r="E590" t="s">
        <v>405</v>
      </c>
      <c r="F590">
        <v>10007804</v>
      </c>
      <c r="G590" t="s">
        <v>124</v>
      </c>
      <c r="H590" t="s">
        <v>482</v>
      </c>
      <c r="I590" t="s">
        <v>529</v>
      </c>
      <c r="J590" t="s">
        <v>53</v>
      </c>
      <c r="K590" t="s">
        <v>530</v>
      </c>
      <c r="L590" t="s">
        <v>405</v>
      </c>
      <c r="M590" t="s">
        <v>405</v>
      </c>
      <c r="N590" t="s">
        <v>405</v>
      </c>
      <c r="O590" t="s">
        <v>486</v>
      </c>
      <c r="P590" t="s">
        <v>44</v>
      </c>
      <c r="Q590">
        <v>130</v>
      </c>
      <c r="R590">
        <v>130</v>
      </c>
      <c r="S590">
        <v>130</v>
      </c>
      <c r="T590">
        <v>3.1</v>
      </c>
      <c r="U590">
        <v>5.4</v>
      </c>
      <c r="V590">
        <v>72.3</v>
      </c>
      <c r="W590">
        <v>86.5</v>
      </c>
      <c r="X590">
        <v>91.5</v>
      </c>
      <c r="Y590">
        <v>19.3</v>
      </c>
      <c r="Z590">
        <v>5</v>
      </c>
      <c r="AA590">
        <v>90</v>
      </c>
      <c r="AB590">
        <v>2900</v>
      </c>
      <c r="AC590">
        <v>22600</v>
      </c>
      <c r="AD590">
        <v>26300</v>
      </c>
      <c r="AE590">
        <v>33600</v>
      </c>
      <c r="AF590">
        <v>54400</v>
      </c>
      <c r="AG590" t="s">
        <v>479</v>
      </c>
      <c r="AH590" t="s">
        <v>479</v>
      </c>
      <c r="AI590" t="s">
        <v>479</v>
      </c>
      <c r="AJ590" t="s">
        <v>479</v>
      </c>
      <c r="AK590" t="s">
        <v>479</v>
      </c>
      <c r="AL590" t="s">
        <v>481</v>
      </c>
      <c r="AM590" t="s">
        <v>481</v>
      </c>
    </row>
    <row r="591" spans="1:39" x14ac:dyDescent="0.25">
      <c r="A591" t="s">
        <v>472</v>
      </c>
      <c r="B591" t="s">
        <v>473</v>
      </c>
      <c r="C591">
        <v>5</v>
      </c>
      <c r="D591" t="s">
        <v>405</v>
      </c>
      <c r="E591" t="s">
        <v>405</v>
      </c>
      <c r="F591">
        <v>10007804</v>
      </c>
      <c r="G591" t="s">
        <v>124</v>
      </c>
      <c r="H591" t="s">
        <v>482</v>
      </c>
      <c r="I591" t="s">
        <v>529</v>
      </c>
      <c r="J591" t="s">
        <v>53</v>
      </c>
      <c r="K591" t="s">
        <v>530</v>
      </c>
      <c r="L591" t="s">
        <v>405</v>
      </c>
      <c r="M591" t="s">
        <v>405</v>
      </c>
      <c r="N591" t="s">
        <v>405</v>
      </c>
      <c r="O591" t="s">
        <v>478</v>
      </c>
      <c r="P591" t="s">
        <v>3</v>
      </c>
      <c r="Q591">
        <v>30</v>
      </c>
      <c r="R591">
        <v>30</v>
      </c>
      <c r="S591">
        <v>30</v>
      </c>
      <c r="T591">
        <v>6.3</v>
      </c>
      <c r="U591">
        <v>12.7</v>
      </c>
      <c r="V591">
        <v>77.8</v>
      </c>
      <c r="W591">
        <v>77.8</v>
      </c>
      <c r="X591">
        <v>81</v>
      </c>
      <c r="Y591">
        <v>3.2</v>
      </c>
      <c r="Z591">
        <v>3.2</v>
      </c>
      <c r="AA591">
        <v>25</v>
      </c>
      <c r="AB591">
        <v>400</v>
      </c>
      <c r="AC591">
        <v>29600</v>
      </c>
      <c r="AD591">
        <v>39400</v>
      </c>
      <c r="AE591">
        <v>45300</v>
      </c>
      <c r="AF591">
        <v>72300</v>
      </c>
      <c r="AG591" t="s">
        <v>479</v>
      </c>
      <c r="AH591" t="s">
        <v>479</v>
      </c>
      <c r="AI591" t="s">
        <v>479</v>
      </c>
      <c r="AJ591" t="s">
        <v>479</v>
      </c>
      <c r="AK591" t="s">
        <v>479</v>
      </c>
      <c r="AL591" t="s">
        <v>481</v>
      </c>
      <c r="AM591" t="s">
        <v>481</v>
      </c>
    </row>
    <row r="592" spans="1:39" x14ac:dyDescent="0.25">
      <c r="A592" t="s">
        <v>472</v>
      </c>
      <c r="B592" t="s">
        <v>473</v>
      </c>
      <c r="C592">
        <v>5</v>
      </c>
      <c r="D592" t="s">
        <v>405</v>
      </c>
      <c r="E592" t="s">
        <v>405</v>
      </c>
      <c r="F592">
        <v>10007804</v>
      </c>
      <c r="G592" t="s">
        <v>124</v>
      </c>
      <c r="H592" t="s">
        <v>482</v>
      </c>
      <c r="I592" t="s">
        <v>529</v>
      </c>
      <c r="J592" t="s">
        <v>53</v>
      </c>
      <c r="K592" t="s">
        <v>530</v>
      </c>
      <c r="L592" t="s">
        <v>405</v>
      </c>
      <c r="M592" t="s">
        <v>405</v>
      </c>
      <c r="N592" t="s">
        <v>405</v>
      </c>
      <c r="O592" t="s">
        <v>488</v>
      </c>
      <c r="P592" t="s">
        <v>34</v>
      </c>
      <c r="Q592">
        <v>70</v>
      </c>
      <c r="R592">
        <v>70</v>
      </c>
      <c r="S592">
        <v>70</v>
      </c>
      <c r="T592">
        <v>1.4</v>
      </c>
      <c r="U592" t="s">
        <v>487</v>
      </c>
      <c r="V592">
        <v>91.5</v>
      </c>
      <c r="W592">
        <v>97.2</v>
      </c>
      <c r="X592">
        <v>98.6</v>
      </c>
      <c r="Y592">
        <v>7</v>
      </c>
      <c r="Z592">
        <v>1.4</v>
      </c>
      <c r="AA592">
        <v>65</v>
      </c>
      <c r="AB592">
        <v>6600</v>
      </c>
      <c r="AC592">
        <v>29200</v>
      </c>
      <c r="AD592">
        <v>34700</v>
      </c>
      <c r="AE592">
        <v>44200</v>
      </c>
      <c r="AF592">
        <v>101100</v>
      </c>
      <c r="AG592" t="s">
        <v>479</v>
      </c>
      <c r="AH592" t="s">
        <v>479</v>
      </c>
      <c r="AI592" t="s">
        <v>479</v>
      </c>
      <c r="AJ592" t="s">
        <v>479</v>
      </c>
      <c r="AK592" t="s">
        <v>479</v>
      </c>
      <c r="AL592" t="s">
        <v>481</v>
      </c>
      <c r="AM592" t="s">
        <v>481</v>
      </c>
    </row>
    <row r="593" spans="1:39" x14ac:dyDescent="0.25">
      <c r="A593" t="s">
        <v>472</v>
      </c>
      <c r="B593" t="s">
        <v>473</v>
      </c>
      <c r="C593">
        <v>5</v>
      </c>
      <c r="D593" t="s">
        <v>405</v>
      </c>
      <c r="E593" t="s">
        <v>405</v>
      </c>
      <c r="F593">
        <v>10007805</v>
      </c>
      <c r="G593" t="s">
        <v>581</v>
      </c>
      <c r="H593" t="s">
        <v>482</v>
      </c>
      <c r="I593" t="s">
        <v>529</v>
      </c>
      <c r="J593" t="s">
        <v>53</v>
      </c>
      <c r="K593" t="s">
        <v>530</v>
      </c>
      <c r="L593" t="s">
        <v>405</v>
      </c>
      <c r="M593" t="s">
        <v>405</v>
      </c>
      <c r="N593" t="s">
        <v>405</v>
      </c>
      <c r="O593" t="s">
        <v>485</v>
      </c>
      <c r="P593" t="s">
        <v>47</v>
      </c>
      <c r="Q593">
        <v>100</v>
      </c>
      <c r="R593">
        <v>95</v>
      </c>
      <c r="S593">
        <v>95</v>
      </c>
      <c r="T593">
        <v>5.3</v>
      </c>
      <c r="U593">
        <v>4.8</v>
      </c>
      <c r="V593">
        <v>69.8</v>
      </c>
      <c r="W593">
        <v>83.6</v>
      </c>
      <c r="X593">
        <v>89.9</v>
      </c>
      <c r="Y593">
        <v>20.100000000000001</v>
      </c>
      <c r="Z593">
        <v>6.3</v>
      </c>
      <c r="AA593">
        <v>65</v>
      </c>
      <c r="AB593">
        <v>4000</v>
      </c>
      <c r="AC593">
        <v>27300</v>
      </c>
      <c r="AD593">
        <v>32700</v>
      </c>
      <c r="AE593">
        <v>39100</v>
      </c>
      <c r="AF593">
        <v>94200</v>
      </c>
      <c r="AG593" t="s">
        <v>479</v>
      </c>
      <c r="AH593" t="s">
        <v>479</v>
      </c>
      <c r="AI593" t="s">
        <v>479</v>
      </c>
      <c r="AJ593" t="s">
        <v>479</v>
      </c>
      <c r="AK593" t="s">
        <v>479</v>
      </c>
      <c r="AL593" t="s">
        <v>481</v>
      </c>
      <c r="AM593" t="s">
        <v>481</v>
      </c>
    </row>
    <row r="594" spans="1:39" x14ac:dyDescent="0.25">
      <c r="A594" t="s">
        <v>472</v>
      </c>
      <c r="B594" t="s">
        <v>473</v>
      </c>
      <c r="C594">
        <v>5</v>
      </c>
      <c r="D594" t="s">
        <v>405</v>
      </c>
      <c r="E594" t="s">
        <v>405</v>
      </c>
      <c r="F594">
        <v>10007786</v>
      </c>
      <c r="G594" t="s">
        <v>67</v>
      </c>
      <c r="H594" t="s">
        <v>482</v>
      </c>
      <c r="I594" t="s">
        <v>476</v>
      </c>
      <c r="J594" t="s">
        <v>385</v>
      </c>
      <c r="K594" t="s">
        <v>491</v>
      </c>
      <c r="L594" t="s">
        <v>61</v>
      </c>
      <c r="M594" t="s">
        <v>405</v>
      </c>
      <c r="N594" t="s">
        <v>405</v>
      </c>
      <c r="O594" t="s">
        <v>488</v>
      </c>
      <c r="P594" t="s">
        <v>34</v>
      </c>
      <c r="Q594">
        <v>205</v>
      </c>
      <c r="R594">
        <v>205</v>
      </c>
      <c r="S594">
        <v>205</v>
      </c>
      <c r="T594">
        <v>5.9</v>
      </c>
      <c r="U594">
        <v>2.9</v>
      </c>
      <c r="V594">
        <v>82.3</v>
      </c>
      <c r="W594">
        <v>90.2</v>
      </c>
      <c r="X594">
        <v>91.2</v>
      </c>
      <c r="Y594">
        <v>8.8000000000000007</v>
      </c>
      <c r="Z594">
        <v>1</v>
      </c>
      <c r="AA594">
        <v>165</v>
      </c>
      <c r="AB594">
        <v>1500</v>
      </c>
      <c r="AC594">
        <v>34300</v>
      </c>
      <c r="AD594">
        <v>51800</v>
      </c>
      <c r="AE594">
        <v>80300</v>
      </c>
      <c r="AF594">
        <v>302600</v>
      </c>
      <c r="AG594" t="s">
        <v>479</v>
      </c>
      <c r="AH594" t="s">
        <v>479</v>
      </c>
      <c r="AI594" t="s">
        <v>479</v>
      </c>
      <c r="AJ594" t="s">
        <v>479</v>
      </c>
      <c r="AK594" t="s">
        <v>479</v>
      </c>
      <c r="AL594" t="s">
        <v>481</v>
      </c>
      <c r="AM594" t="s">
        <v>481</v>
      </c>
    </row>
    <row r="595" spans="1:39" x14ac:dyDescent="0.25">
      <c r="A595" t="s">
        <v>472</v>
      </c>
      <c r="B595" t="s">
        <v>473</v>
      </c>
      <c r="C595">
        <v>5</v>
      </c>
      <c r="D595" t="s">
        <v>405</v>
      </c>
      <c r="E595" t="s">
        <v>405</v>
      </c>
      <c r="F595">
        <v>10007788</v>
      </c>
      <c r="G595" t="s">
        <v>33</v>
      </c>
      <c r="H595" t="s">
        <v>482</v>
      </c>
      <c r="I595" t="s">
        <v>476</v>
      </c>
      <c r="J595" t="s">
        <v>385</v>
      </c>
      <c r="K595" t="s">
        <v>483</v>
      </c>
      <c r="L595" t="s">
        <v>484</v>
      </c>
      <c r="M595" t="s">
        <v>405</v>
      </c>
      <c r="N595" t="s">
        <v>405</v>
      </c>
      <c r="O595" t="s">
        <v>488</v>
      </c>
      <c r="P595" t="s">
        <v>34</v>
      </c>
      <c r="Q595">
        <v>125</v>
      </c>
      <c r="R595">
        <v>120</v>
      </c>
      <c r="S595">
        <v>120</v>
      </c>
      <c r="T595">
        <v>7.4</v>
      </c>
      <c r="U595">
        <v>5</v>
      </c>
      <c r="V595">
        <v>78.5</v>
      </c>
      <c r="W595">
        <v>86</v>
      </c>
      <c r="X595">
        <v>87.6</v>
      </c>
      <c r="Y595">
        <v>9.1</v>
      </c>
      <c r="Z595">
        <v>1.7</v>
      </c>
      <c r="AA595">
        <v>95</v>
      </c>
      <c r="AB595">
        <v>8000</v>
      </c>
      <c r="AC595">
        <v>46000</v>
      </c>
      <c r="AD595">
        <v>78500</v>
      </c>
      <c r="AE595">
        <v>122300</v>
      </c>
      <c r="AF595">
        <v>330900</v>
      </c>
      <c r="AG595" t="s">
        <v>479</v>
      </c>
      <c r="AH595" t="s">
        <v>479</v>
      </c>
      <c r="AI595" t="s">
        <v>479</v>
      </c>
      <c r="AJ595" t="s">
        <v>479</v>
      </c>
      <c r="AK595" t="s">
        <v>479</v>
      </c>
      <c r="AL595" t="s">
        <v>481</v>
      </c>
      <c r="AM595" t="s">
        <v>481</v>
      </c>
    </row>
    <row r="596" spans="1:39" x14ac:dyDescent="0.25">
      <c r="A596" t="s">
        <v>472</v>
      </c>
      <c r="B596" t="s">
        <v>473</v>
      </c>
      <c r="C596">
        <v>5</v>
      </c>
      <c r="D596" t="s">
        <v>405</v>
      </c>
      <c r="E596" t="s">
        <v>405</v>
      </c>
      <c r="F596">
        <v>10007790</v>
      </c>
      <c r="G596" t="s">
        <v>56</v>
      </c>
      <c r="H596" t="s">
        <v>482</v>
      </c>
      <c r="I596" t="s">
        <v>529</v>
      </c>
      <c r="J596" t="s">
        <v>53</v>
      </c>
      <c r="K596" t="s">
        <v>530</v>
      </c>
      <c r="L596" t="s">
        <v>405</v>
      </c>
      <c r="M596" t="s">
        <v>405</v>
      </c>
      <c r="N596" t="s">
        <v>405</v>
      </c>
      <c r="O596" t="s">
        <v>488</v>
      </c>
      <c r="P596" t="s">
        <v>34</v>
      </c>
      <c r="Q596">
        <v>155</v>
      </c>
      <c r="R596">
        <v>155</v>
      </c>
      <c r="S596">
        <v>150</v>
      </c>
      <c r="T596">
        <v>3.6</v>
      </c>
      <c r="U596">
        <v>5.6</v>
      </c>
      <c r="V596">
        <v>82</v>
      </c>
      <c r="W596">
        <v>88.9</v>
      </c>
      <c r="X596">
        <v>90.8</v>
      </c>
      <c r="Y596">
        <v>8.9</v>
      </c>
      <c r="Z596">
        <v>2</v>
      </c>
      <c r="AA596">
        <v>125</v>
      </c>
      <c r="AB596">
        <v>9500</v>
      </c>
      <c r="AC596">
        <v>29800</v>
      </c>
      <c r="AD596">
        <v>43100</v>
      </c>
      <c r="AE596">
        <v>56600</v>
      </c>
      <c r="AF596">
        <v>223000</v>
      </c>
      <c r="AG596" t="s">
        <v>479</v>
      </c>
      <c r="AH596" t="s">
        <v>479</v>
      </c>
      <c r="AI596" t="s">
        <v>479</v>
      </c>
      <c r="AJ596" t="s">
        <v>479</v>
      </c>
      <c r="AK596" t="s">
        <v>479</v>
      </c>
      <c r="AL596" t="s">
        <v>481</v>
      </c>
      <c r="AM596" t="s">
        <v>481</v>
      </c>
    </row>
    <row r="597" spans="1:39" x14ac:dyDescent="0.25">
      <c r="A597" t="s">
        <v>472</v>
      </c>
      <c r="B597" t="s">
        <v>473</v>
      </c>
      <c r="C597">
        <v>5</v>
      </c>
      <c r="D597" t="s">
        <v>405</v>
      </c>
      <c r="E597" t="s">
        <v>405</v>
      </c>
      <c r="F597">
        <v>10007791</v>
      </c>
      <c r="G597" t="s">
        <v>136</v>
      </c>
      <c r="H597" t="s">
        <v>482</v>
      </c>
      <c r="I597" t="s">
        <v>476</v>
      </c>
      <c r="J597" t="s">
        <v>385</v>
      </c>
      <c r="K597" t="s">
        <v>483</v>
      </c>
      <c r="L597" t="s">
        <v>484</v>
      </c>
      <c r="M597" t="s">
        <v>405</v>
      </c>
      <c r="N597" t="s">
        <v>405</v>
      </c>
      <c r="O597" t="s">
        <v>488</v>
      </c>
      <c r="P597" t="s">
        <v>34</v>
      </c>
      <c r="Q597">
        <v>85</v>
      </c>
      <c r="R597">
        <v>85</v>
      </c>
      <c r="S597">
        <v>85</v>
      </c>
      <c r="T597">
        <v>5.4</v>
      </c>
      <c r="U597">
        <v>4.8</v>
      </c>
      <c r="V597">
        <v>81</v>
      </c>
      <c r="W597">
        <v>86.3</v>
      </c>
      <c r="X597">
        <v>89.9</v>
      </c>
      <c r="Y597">
        <v>8.9</v>
      </c>
      <c r="Z597">
        <v>3.6</v>
      </c>
      <c r="AA597">
        <v>65</v>
      </c>
      <c r="AB597">
        <v>5500</v>
      </c>
      <c r="AC597">
        <v>21000</v>
      </c>
      <c r="AD597">
        <v>29200</v>
      </c>
      <c r="AE597">
        <v>39400</v>
      </c>
      <c r="AF597">
        <v>126700</v>
      </c>
      <c r="AG597" t="s">
        <v>479</v>
      </c>
      <c r="AH597" t="s">
        <v>479</v>
      </c>
      <c r="AI597" t="s">
        <v>479</v>
      </c>
      <c r="AJ597" t="s">
        <v>479</v>
      </c>
      <c r="AK597" t="s">
        <v>479</v>
      </c>
      <c r="AL597" t="s">
        <v>481</v>
      </c>
      <c r="AM597" t="s">
        <v>481</v>
      </c>
    </row>
    <row r="598" spans="1:39" x14ac:dyDescent="0.25">
      <c r="A598" t="s">
        <v>472</v>
      </c>
      <c r="B598" t="s">
        <v>473</v>
      </c>
      <c r="C598">
        <v>5</v>
      </c>
      <c r="D598" t="s">
        <v>405</v>
      </c>
      <c r="E598" t="s">
        <v>405</v>
      </c>
      <c r="F598">
        <v>10007806</v>
      </c>
      <c r="G598" t="s">
        <v>604</v>
      </c>
      <c r="H598" t="s">
        <v>482</v>
      </c>
      <c r="I598" t="s">
        <v>476</v>
      </c>
      <c r="J598" t="s">
        <v>385</v>
      </c>
      <c r="K598" t="s">
        <v>499</v>
      </c>
      <c r="L598" t="s">
        <v>43</v>
      </c>
      <c r="M598" t="s">
        <v>405</v>
      </c>
      <c r="N598" t="s">
        <v>405</v>
      </c>
      <c r="O598" t="s">
        <v>485</v>
      </c>
      <c r="P598" t="s">
        <v>47</v>
      </c>
      <c r="Q598">
        <v>110</v>
      </c>
      <c r="R598">
        <v>110</v>
      </c>
      <c r="S598">
        <v>110</v>
      </c>
      <c r="T598">
        <v>5.5</v>
      </c>
      <c r="U598">
        <v>5.5</v>
      </c>
      <c r="V598">
        <v>59.6</v>
      </c>
      <c r="W598">
        <v>83.5</v>
      </c>
      <c r="X598">
        <v>89</v>
      </c>
      <c r="Y598">
        <v>29.4</v>
      </c>
      <c r="Z598">
        <v>5.5</v>
      </c>
      <c r="AA598">
        <v>65</v>
      </c>
      <c r="AB598">
        <v>3600</v>
      </c>
      <c r="AC598">
        <v>25600</v>
      </c>
      <c r="AD598">
        <v>31000</v>
      </c>
      <c r="AE598">
        <v>38700</v>
      </c>
      <c r="AF598">
        <v>84000</v>
      </c>
      <c r="AG598" t="s">
        <v>479</v>
      </c>
      <c r="AH598" t="s">
        <v>479</v>
      </c>
      <c r="AI598" t="s">
        <v>479</v>
      </c>
      <c r="AJ598" t="s">
        <v>479</v>
      </c>
      <c r="AK598" t="s">
        <v>479</v>
      </c>
      <c r="AL598" t="s">
        <v>481</v>
      </c>
      <c r="AM598" t="s">
        <v>481</v>
      </c>
    </row>
    <row r="599" spans="1:39" x14ac:dyDescent="0.25">
      <c r="A599" t="s">
        <v>472</v>
      </c>
      <c r="B599" t="s">
        <v>473</v>
      </c>
      <c r="C599">
        <v>5</v>
      </c>
      <c r="D599" t="s">
        <v>405</v>
      </c>
      <c r="E599" t="s">
        <v>405</v>
      </c>
      <c r="F599">
        <v>10007806</v>
      </c>
      <c r="G599" t="s">
        <v>604</v>
      </c>
      <c r="H599" t="s">
        <v>482</v>
      </c>
      <c r="I599" t="s">
        <v>476</v>
      </c>
      <c r="J599" t="s">
        <v>385</v>
      </c>
      <c r="K599" t="s">
        <v>499</v>
      </c>
      <c r="L599" t="s">
        <v>43</v>
      </c>
      <c r="M599" t="s">
        <v>405</v>
      </c>
      <c r="N599" t="s">
        <v>405</v>
      </c>
      <c r="O599" t="s">
        <v>486</v>
      </c>
      <c r="P599" t="s">
        <v>44</v>
      </c>
      <c r="Q599">
        <v>180</v>
      </c>
      <c r="R599">
        <v>180</v>
      </c>
      <c r="S599">
        <v>180</v>
      </c>
      <c r="T599">
        <v>4.5999999999999996</v>
      </c>
      <c r="U599">
        <v>2.2000000000000002</v>
      </c>
      <c r="V599">
        <v>69</v>
      </c>
      <c r="W599">
        <v>87.2</v>
      </c>
      <c r="X599">
        <v>93.1</v>
      </c>
      <c r="Y599">
        <v>24.1</v>
      </c>
      <c r="Z599">
        <v>5.9</v>
      </c>
      <c r="AA599">
        <v>120</v>
      </c>
      <c r="AB599">
        <v>5500</v>
      </c>
      <c r="AC599">
        <v>24100</v>
      </c>
      <c r="AD599">
        <v>30700</v>
      </c>
      <c r="AE599">
        <v>40900</v>
      </c>
      <c r="AF599">
        <v>118300</v>
      </c>
      <c r="AG599" t="s">
        <v>479</v>
      </c>
      <c r="AH599" t="s">
        <v>479</v>
      </c>
      <c r="AI599" t="s">
        <v>479</v>
      </c>
      <c r="AJ599" t="s">
        <v>479</v>
      </c>
      <c r="AK599" t="s">
        <v>479</v>
      </c>
      <c r="AL599" t="s">
        <v>481</v>
      </c>
      <c r="AM599" t="s">
        <v>481</v>
      </c>
    </row>
    <row r="600" spans="1:39" x14ac:dyDescent="0.25">
      <c r="A600" t="s">
        <v>472</v>
      </c>
      <c r="B600" t="s">
        <v>473</v>
      </c>
      <c r="C600">
        <v>5</v>
      </c>
      <c r="D600" t="s">
        <v>405</v>
      </c>
      <c r="E600" t="s">
        <v>405</v>
      </c>
      <c r="F600">
        <v>10007806</v>
      </c>
      <c r="G600" t="s">
        <v>604</v>
      </c>
      <c r="H600" t="s">
        <v>482</v>
      </c>
      <c r="I600" t="s">
        <v>476</v>
      </c>
      <c r="J600" t="s">
        <v>385</v>
      </c>
      <c r="K600" t="s">
        <v>499</v>
      </c>
      <c r="L600" t="s">
        <v>43</v>
      </c>
      <c r="M600" t="s">
        <v>405</v>
      </c>
      <c r="N600" t="s">
        <v>405</v>
      </c>
      <c r="O600" t="s">
        <v>478</v>
      </c>
      <c r="P600" t="s">
        <v>3</v>
      </c>
      <c r="Q600">
        <v>65</v>
      </c>
      <c r="R600">
        <v>65</v>
      </c>
      <c r="S600">
        <v>65</v>
      </c>
      <c r="T600">
        <v>2.1</v>
      </c>
      <c r="U600">
        <v>3.2</v>
      </c>
      <c r="V600">
        <v>90.8</v>
      </c>
      <c r="W600">
        <v>94</v>
      </c>
      <c r="X600">
        <v>94.7</v>
      </c>
      <c r="Y600">
        <v>3.9</v>
      </c>
      <c r="Z600">
        <v>0.8</v>
      </c>
      <c r="AA600">
        <v>55</v>
      </c>
      <c r="AB600">
        <v>8900</v>
      </c>
      <c r="AC600">
        <v>31000</v>
      </c>
      <c r="AD600">
        <v>46700</v>
      </c>
      <c r="AE600">
        <v>68600</v>
      </c>
      <c r="AF600">
        <v>305100</v>
      </c>
      <c r="AG600" t="s">
        <v>479</v>
      </c>
      <c r="AH600" t="s">
        <v>479</v>
      </c>
      <c r="AI600" t="s">
        <v>479</v>
      </c>
      <c r="AJ600" t="s">
        <v>479</v>
      </c>
      <c r="AK600" t="s">
        <v>479</v>
      </c>
      <c r="AL600" t="s">
        <v>481</v>
      </c>
      <c r="AM600" t="s">
        <v>481</v>
      </c>
    </row>
    <row r="601" spans="1:39" x14ac:dyDescent="0.25">
      <c r="A601" t="s">
        <v>472</v>
      </c>
      <c r="B601" t="s">
        <v>473</v>
      </c>
      <c r="C601">
        <v>5</v>
      </c>
      <c r="D601" t="s">
        <v>405</v>
      </c>
      <c r="E601" t="s">
        <v>405</v>
      </c>
      <c r="F601">
        <v>10007806</v>
      </c>
      <c r="G601" t="s">
        <v>604</v>
      </c>
      <c r="H601" t="s">
        <v>482</v>
      </c>
      <c r="I601" t="s">
        <v>476</v>
      </c>
      <c r="J601" t="s">
        <v>385</v>
      </c>
      <c r="K601" t="s">
        <v>499</v>
      </c>
      <c r="L601" t="s">
        <v>43</v>
      </c>
      <c r="M601" t="s">
        <v>405</v>
      </c>
      <c r="N601" t="s">
        <v>405</v>
      </c>
      <c r="O601" t="s">
        <v>488</v>
      </c>
      <c r="P601" t="s">
        <v>34</v>
      </c>
      <c r="Q601">
        <v>165</v>
      </c>
      <c r="R601">
        <v>165</v>
      </c>
      <c r="S601">
        <v>160</v>
      </c>
      <c r="T601">
        <v>7.8</v>
      </c>
      <c r="U601">
        <v>2.2999999999999998</v>
      </c>
      <c r="V601">
        <v>82.5</v>
      </c>
      <c r="W601">
        <v>87.8</v>
      </c>
      <c r="X601">
        <v>89.9</v>
      </c>
      <c r="Y601">
        <v>7.4</v>
      </c>
      <c r="Z601">
        <v>2.1</v>
      </c>
      <c r="AA601">
        <v>130</v>
      </c>
      <c r="AB601">
        <v>2800</v>
      </c>
      <c r="AC601">
        <v>28500</v>
      </c>
      <c r="AD601">
        <v>34700</v>
      </c>
      <c r="AE601">
        <v>47800</v>
      </c>
      <c r="AF601">
        <v>158800</v>
      </c>
      <c r="AG601" t="s">
        <v>479</v>
      </c>
      <c r="AH601" t="s">
        <v>479</v>
      </c>
      <c r="AI601" t="s">
        <v>479</v>
      </c>
      <c r="AJ601" t="s">
        <v>479</v>
      </c>
      <c r="AK601" t="s">
        <v>479</v>
      </c>
      <c r="AL601" t="s">
        <v>481</v>
      </c>
      <c r="AM601" t="s">
        <v>481</v>
      </c>
    </row>
    <row r="602" spans="1:39" x14ac:dyDescent="0.25">
      <c r="A602" t="s">
        <v>472</v>
      </c>
      <c r="B602" t="s">
        <v>473</v>
      </c>
      <c r="C602">
        <v>5</v>
      </c>
      <c r="D602" t="s">
        <v>405</v>
      </c>
      <c r="E602" t="s">
        <v>405</v>
      </c>
      <c r="F602">
        <v>10007811</v>
      </c>
      <c r="G602" t="s">
        <v>117</v>
      </c>
      <c r="H602" t="s">
        <v>482</v>
      </c>
      <c r="I602" t="s">
        <v>476</v>
      </c>
      <c r="J602" t="s">
        <v>385</v>
      </c>
      <c r="K602" t="s">
        <v>508</v>
      </c>
      <c r="L602" t="s">
        <v>75</v>
      </c>
      <c r="M602" t="s">
        <v>405</v>
      </c>
      <c r="N602" t="s">
        <v>405</v>
      </c>
      <c r="O602" t="s">
        <v>486</v>
      </c>
      <c r="P602" t="s">
        <v>44</v>
      </c>
      <c r="Q602">
        <v>10</v>
      </c>
      <c r="R602">
        <v>10</v>
      </c>
      <c r="S602">
        <v>10</v>
      </c>
      <c r="T602" t="s">
        <v>479</v>
      </c>
      <c r="U602" t="s">
        <v>479</v>
      </c>
      <c r="V602" t="s">
        <v>479</v>
      </c>
      <c r="W602" t="s">
        <v>479</v>
      </c>
      <c r="X602" t="s">
        <v>479</v>
      </c>
      <c r="Y602" t="s">
        <v>479</v>
      </c>
      <c r="Z602" t="s">
        <v>479</v>
      </c>
      <c r="AA602">
        <v>10</v>
      </c>
      <c r="AB602" t="s">
        <v>479</v>
      </c>
      <c r="AC602" t="s">
        <v>479</v>
      </c>
      <c r="AD602" t="s">
        <v>479</v>
      </c>
      <c r="AE602" t="s">
        <v>479</v>
      </c>
      <c r="AF602" t="s">
        <v>479</v>
      </c>
      <c r="AG602" t="s">
        <v>479</v>
      </c>
      <c r="AH602" t="s">
        <v>479</v>
      </c>
      <c r="AI602" t="s">
        <v>479</v>
      </c>
      <c r="AJ602" t="s">
        <v>479</v>
      </c>
      <c r="AK602" t="s">
        <v>479</v>
      </c>
      <c r="AL602" t="s">
        <v>481</v>
      </c>
      <c r="AM602" t="s">
        <v>481</v>
      </c>
    </row>
    <row r="603" spans="1:39" x14ac:dyDescent="0.25">
      <c r="A603" t="s">
        <v>472</v>
      </c>
      <c r="B603" t="s">
        <v>473</v>
      </c>
      <c r="C603">
        <v>5</v>
      </c>
      <c r="D603" t="s">
        <v>405</v>
      </c>
      <c r="E603" t="s">
        <v>405</v>
      </c>
      <c r="F603">
        <v>10007814</v>
      </c>
      <c r="G603" t="s">
        <v>102</v>
      </c>
      <c r="H603" t="s">
        <v>482</v>
      </c>
      <c r="I603" t="s">
        <v>601</v>
      </c>
      <c r="J603" t="s">
        <v>63</v>
      </c>
      <c r="K603" t="s">
        <v>602</v>
      </c>
      <c r="L603" t="s">
        <v>405</v>
      </c>
      <c r="M603" t="s">
        <v>405</v>
      </c>
      <c r="N603" t="s">
        <v>405</v>
      </c>
      <c r="O603" t="s">
        <v>485</v>
      </c>
      <c r="P603" t="s">
        <v>47</v>
      </c>
      <c r="Q603">
        <v>330</v>
      </c>
      <c r="R603">
        <v>320</v>
      </c>
      <c r="S603">
        <v>320</v>
      </c>
      <c r="T603">
        <v>2.8</v>
      </c>
      <c r="U603">
        <v>2.2000000000000002</v>
      </c>
      <c r="V603">
        <v>66.7</v>
      </c>
      <c r="W603">
        <v>89.9</v>
      </c>
      <c r="X603">
        <v>95</v>
      </c>
      <c r="Y603">
        <v>28.3</v>
      </c>
      <c r="Z603">
        <v>5</v>
      </c>
      <c r="AA603">
        <v>210</v>
      </c>
      <c r="AB603">
        <v>5800</v>
      </c>
      <c r="AC603">
        <v>27400</v>
      </c>
      <c r="AD603">
        <v>34500</v>
      </c>
      <c r="AE603">
        <v>43100</v>
      </c>
      <c r="AF603">
        <v>227000</v>
      </c>
      <c r="AG603" t="s">
        <v>479</v>
      </c>
      <c r="AH603" t="s">
        <v>479</v>
      </c>
      <c r="AI603" t="s">
        <v>479</v>
      </c>
      <c r="AJ603" t="s">
        <v>479</v>
      </c>
      <c r="AK603" t="s">
        <v>479</v>
      </c>
      <c r="AL603" t="s">
        <v>481</v>
      </c>
      <c r="AM603" t="s">
        <v>481</v>
      </c>
    </row>
    <row r="604" spans="1:39" x14ac:dyDescent="0.25">
      <c r="A604" t="s">
        <v>472</v>
      </c>
      <c r="B604" t="s">
        <v>473</v>
      </c>
      <c r="C604">
        <v>5</v>
      </c>
      <c r="D604" t="s">
        <v>405</v>
      </c>
      <c r="E604" t="s">
        <v>405</v>
      </c>
      <c r="F604">
        <v>10007814</v>
      </c>
      <c r="G604" t="s">
        <v>102</v>
      </c>
      <c r="H604" t="s">
        <v>482</v>
      </c>
      <c r="I604" t="s">
        <v>601</v>
      </c>
      <c r="J604" t="s">
        <v>63</v>
      </c>
      <c r="K604" t="s">
        <v>602</v>
      </c>
      <c r="L604" t="s">
        <v>405</v>
      </c>
      <c r="M604" t="s">
        <v>405</v>
      </c>
      <c r="N604" t="s">
        <v>405</v>
      </c>
      <c r="O604" t="s">
        <v>486</v>
      </c>
      <c r="P604" t="s">
        <v>44</v>
      </c>
      <c r="Q604">
        <v>180</v>
      </c>
      <c r="R604">
        <v>180</v>
      </c>
      <c r="S604">
        <v>180</v>
      </c>
      <c r="T604">
        <v>2.2000000000000002</v>
      </c>
      <c r="U604">
        <v>3.9</v>
      </c>
      <c r="V604">
        <v>61.3</v>
      </c>
      <c r="W604">
        <v>90.6</v>
      </c>
      <c r="X604">
        <v>93.9</v>
      </c>
      <c r="Y604">
        <v>32.6</v>
      </c>
      <c r="Z604">
        <v>3.3</v>
      </c>
      <c r="AA604">
        <v>110</v>
      </c>
      <c r="AB604">
        <v>10400</v>
      </c>
      <c r="AC604">
        <v>27000</v>
      </c>
      <c r="AD604">
        <v>32100</v>
      </c>
      <c r="AE604">
        <v>40500</v>
      </c>
      <c r="AF604">
        <v>79900</v>
      </c>
      <c r="AG604" t="s">
        <v>479</v>
      </c>
      <c r="AH604" t="s">
        <v>479</v>
      </c>
      <c r="AI604" t="s">
        <v>479</v>
      </c>
      <c r="AJ604" t="s">
        <v>479</v>
      </c>
      <c r="AK604" t="s">
        <v>479</v>
      </c>
      <c r="AL604" t="s">
        <v>481</v>
      </c>
      <c r="AM604" t="s">
        <v>481</v>
      </c>
    </row>
    <row r="605" spans="1:39" x14ac:dyDescent="0.25">
      <c r="A605" t="s">
        <v>472</v>
      </c>
      <c r="B605" t="s">
        <v>473</v>
      </c>
      <c r="C605">
        <v>5</v>
      </c>
      <c r="D605" t="s">
        <v>405</v>
      </c>
      <c r="E605" t="s">
        <v>405</v>
      </c>
      <c r="F605">
        <v>10007814</v>
      </c>
      <c r="G605" t="s">
        <v>102</v>
      </c>
      <c r="H605" t="s">
        <v>482</v>
      </c>
      <c r="I605" t="s">
        <v>601</v>
      </c>
      <c r="J605" t="s">
        <v>63</v>
      </c>
      <c r="K605" t="s">
        <v>602</v>
      </c>
      <c r="L605" t="s">
        <v>405</v>
      </c>
      <c r="M605" t="s">
        <v>405</v>
      </c>
      <c r="N605" t="s">
        <v>405</v>
      </c>
      <c r="O605" t="s">
        <v>478</v>
      </c>
      <c r="P605" t="s">
        <v>3</v>
      </c>
      <c r="Q605">
        <v>85</v>
      </c>
      <c r="R605">
        <v>80</v>
      </c>
      <c r="S605">
        <v>80</v>
      </c>
      <c r="T605">
        <v>1.2</v>
      </c>
      <c r="U605">
        <v>3.7</v>
      </c>
      <c r="V605">
        <v>89</v>
      </c>
      <c r="W605">
        <v>95.1</v>
      </c>
      <c r="X605">
        <v>95.1</v>
      </c>
      <c r="Y605">
        <v>6.1</v>
      </c>
      <c r="Z605" t="s">
        <v>487</v>
      </c>
      <c r="AA605">
        <v>70</v>
      </c>
      <c r="AB605">
        <v>8800</v>
      </c>
      <c r="AC605">
        <v>34300</v>
      </c>
      <c r="AD605">
        <v>48900</v>
      </c>
      <c r="AE605">
        <v>64200</v>
      </c>
      <c r="AF605">
        <v>187200</v>
      </c>
      <c r="AG605" t="s">
        <v>479</v>
      </c>
      <c r="AH605" t="s">
        <v>479</v>
      </c>
      <c r="AI605" t="s">
        <v>479</v>
      </c>
      <c r="AJ605" t="s">
        <v>479</v>
      </c>
      <c r="AK605" t="s">
        <v>479</v>
      </c>
      <c r="AL605" t="s">
        <v>481</v>
      </c>
      <c r="AM605" t="s">
        <v>481</v>
      </c>
    </row>
    <row r="606" spans="1:39" x14ac:dyDescent="0.25">
      <c r="A606" t="s">
        <v>472</v>
      </c>
      <c r="B606" t="s">
        <v>473</v>
      </c>
      <c r="C606">
        <v>5</v>
      </c>
      <c r="D606" t="s">
        <v>405</v>
      </c>
      <c r="E606" t="s">
        <v>405</v>
      </c>
      <c r="F606">
        <v>10007814</v>
      </c>
      <c r="G606" t="s">
        <v>102</v>
      </c>
      <c r="H606" t="s">
        <v>482</v>
      </c>
      <c r="I606" t="s">
        <v>601</v>
      </c>
      <c r="J606" t="s">
        <v>63</v>
      </c>
      <c r="K606" t="s">
        <v>602</v>
      </c>
      <c r="L606" t="s">
        <v>405</v>
      </c>
      <c r="M606" t="s">
        <v>405</v>
      </c>
      <c r="N606" t="s">
        <v>405</v>
      </c>
      <c r="O606" t="s">
        <v>488</v>
      </c>
      <c r="P606" t="s">
        <v>34</v>
      </c>
      <c r="Q606">
        <v>205</v>
      </c>
      <c r="R606">
        <v>200</v>
      </c>
      <c r="S606">
        <v>200</v>
      </c>
      <c r="T606">
        <v>3</v>
      </c>
      <c r="U606">
        <v>4.5</v>
      </c>
      <c r="V606">
        <v>78.400000000000006</v>
      </c>
      <c r="W606">
        <v>91.7</v>
      </c>
      <c r="X606">
        <v>92.5</v>
      </c>
      <c r="Y606">
        <v>14</v>
      </c>
      <c r="Z606">
        <v>0.8</v>
      </c>
      <c r="AA606">
        <v>155</v>
      </c>
      <c r="AB606">
        <v>5800</v>
      </c>
      <c r="AC606">
        <v>28100</v>
      </c>
      <c r="AD606">
        <v>36000</v>
      </c>
      <c r="AE606">
        <v>47100</v>
      </c>
      <c r="AF606">
        <v>140300</v>
      </c>
      <c r="AG606" t="s">
        <v>479</v>
      </c>
      <c r="AH606" t="s">
        <v>479</v>
      </c>
      <c r="AI606" t="s">
        <v>479</v>
      </c>
      <c r="AJ606" t="s">
        <v>479</v>
      </c>
      <c r="AK606" t="s">
        <v>479</v>
      </c>
      <c r="AL606" t="s">
        <v>481</v>
      </c>
      <c r="AM606" t="s">
        <v>481</v>
      </c>
    </row>
    <row r="607" spans="1:39" x14ac:dyDescent="0.25">
      <c r="A607" t="s">
        <v>472</v>
      </c>
      <c r="B607" t="s">
        <v>473</v>
      </c>
      <c r="C607">
        <v>5</v>
      </c>
      <c r="D607" t="s">
        <v>405</v>
      </c>
      <c r="E607" t="s">
        <v>405</v>
      </c>
      <c r="F607">
        <v>10007820</v>
      </c>
      <c r="G607" t="s">
        <v>605</v>
      </c>
      <c r="H607" t="s">
        <v>482</v>
      </c>
      <c r="I607" t="s">
        <v>601</v>
      </c>
      <c r="J607" t="s">
        <v>63</v>
      </c>
      <c r="K607" t="s">
        <v>602</v>
      </c>
      <c r="L607" t="s">
        <v>405</v>
      </c>
      <c r="M607" t="s">
        <v>405</v>
      </c>
      <c r="N607" t="s">
        <v>405</v>
      </c>
      <c r="O607" t="s">
        <v>478</v>
      </c>
      <c r="P607" t="s">
        <v>3</v>
      </c>
      <c r="Q607">
        <v>5</v>
      </c>
      <c r="R607">
        <v>5</v>
      </c>
      <c r="S607">
        <v>5</v>
      </c>
      <c r="T607" t="s">
        <v>479</v>
      </c>
      <c r="U607" t="s">
        <v>479</v>
      </c>
      <c r="V607" t="s">
        <v>479</v>
      </c>
      <c r="W607" t="s">
        <v>479</v>
      </c>
      <c r="X607" t="s">
        <v>479</v>
      </c>
      <c r="Y607" t="s">
        <v>479</v>
      </c>
      <c r="Z607" t="s">
        <v>479</v>
      </c>
      <c r="AA607" t="s">
        <v>480</v>
      </c>
      <c r="AB607" t="s">
        <v>479</v>
      </c>
      <c r="AC607" t="s">
        <v>479</v>
      </c>
      <c r="AD607" t="s">
        <v>479</v>
      </c>
      <c r="AE607" t="s">
        <v>479</v>
      </c>
      <c r="AF607" t="s">
        <v>479</v>
      </c>
      <c r="AG607" t="s">
        <v>479</v>
      </c>
      <c r="AH607" t="s">
        <v>479</v>
      </c>
      <c r="AI607" t="s">
        <v>479</v>
      </c>
      <c r="AJ607" t="s">
        <v>479</v>
      </c>
      <c r="AK607" t="s">
        <v>479</v>
      </c>
      <c r="AL607" t="s">
        <v>481</v>
      </c>
      <c r="AM607" t="s">
        <v>481</v>
      </c>
    </row>
    <row r="608" spans="1:39" x14ac:dyDescent="0.25">
      <c r="A608" t="s">
        <v>472</v>
      </c>
      <c r="B608" t="s">
        <v>473</v>
      </c>
      <c r="C608">
        <v>5</v>
      </c>
      <c r="D608" t="s">
        <v>405</v>
      </c>
      <c r="E608" t="s">
        <v>405</v>
      </c>
      <c r="F608">
        <v>10007820</v>
      </c>
      <c r="G608" t="s">
        <v>605</v>
      </c>
      <c r="H608" t="s">
        <v>482</v>
      </c>
      <c r="I608" t="s">
        <v>601</v>
      </c>
      <c r="J608" t="s">
        <v>63</v>
      </c>
      <c r="K608" t="s">
        <v>602</v>
      </c>
      <c r="L608" t="s">
        <v>405</v>
      </c>
      <c r="M608" t="s">
        <v>405</v>
      </c>
      <c r="N608" t="s">
        <v>405</v>
      </c>
      <c r="O608" t="s">
        <v>489</v>
      </c>
      <c r="P608" t="s">
        <v>50</v>
      </c>
      <c r="Q608">
        <v>5</v>
      </c>
      <c r="R608">
        <v>5</v>
      </c>
      <c r="S608">
        <v>5</v>
      </c>
      <c r="T608" t="s">
        <v>479</v>
      </c>
      <c r="U608" t="s">
        <v>479</v>
      </c>
      <c r="V608" t="s">
        <v>479</v>
      </c>
      <c r="W608" t="s">
        <v>479</v>
      </c>
      <c r="X608" t="s">
        <v>479</v>
      </c>
      <c r="Y608" t="s">
        <v>479</v>
      </c>
      <c r="Z608" t="s">
        <v>479</v>
      </c>
      <c r="AA608">
        <v>5</v>
      </c>
      <c r="AB608" t="s">
        <v>479</v>
      </c>
      <c r="AC608" t="s">
        <v>479</v>
      </c>
      <c r="AD608" t="s">
        <v>479</v>
      </c>
      <c r="AE608" t="s">
        <v>479</v>
      </c>
      <c r="AF608" t="s">
        <v>479</v>
      </c>
      <c r="AG608" t="s">
        <v>479</v>
      </c>
      <c r="AH608" t="s">
        <v>479</v>
      </c>
      <c r="AI608" t="s">
        <v>479</v>
      </c>
      <c r="AJ608" t="s">
        <v>479</v>
      </c>
      <c r="AK608" t="s">
        <v>479</v>
      </c>
      <c r="AL608" t="s">
        <v>481</v>
      </c>
      <c r="AM608" t="s">
        <v>481</v>
      </c>
    </row>
    <row r="609" spans="1:39" x14ac:dyDescent="0.25">
      <c r="A609" t="s">
        <v>472</v>
      </c>
      <c r="B609" t="s">
        <v>473</v>
      </c>
      <c r="C609">
        <v>5</v>
      </c>
      <c r="D609" t="s">
        <v>405</v>
      </c>
      <c r="E609" t="s">
        <v>405</v>
      </c>
      <c r="F609">
        <v>10007823</v>
      </c>
      <c r="G609" t="s">
        <v>152</v>
      </c>
      <c r="H609" t="s">
        <v>482</v>
      </c>
      <c r="I609" t="s">
        <v>476</v>
      </c>
      <c r="J609" t="s">
        <v>385</v>
      </c>
      <c r="K609" t="s">
        <v>477</v>
      </c>
      <c r="L609" t="s">
        <v>65</v>
      </c>
      <c r="M609" t="s">
        <v>405</v>
      </c>
      <c r="N609" t="s">
        <v>405</v>
      </c>
      <c r="O609" t="s">
        <v>485</v>
      </c>
      <c r="P609" t="s">
        <v>47</v>
      </c>
      <c r="Q609">
        <v>60</v>
      </c>
      <c r="R609">
        <v>60</v>
      </c>
      <c r="S609">
        <v>60</v>
      </c>
      <c r="T609">
        <v>3.3</v>
      </c>
      <c r="U609">
        <v>4.9000000000000004</v>
      </c>
      <c r="V609">
        <v>73.8</v>
      </c>
      <c r="W609">
        <v>88.5</v>
      </c>
      <c r="X609">
        <v>91.8</v>
      </c>
      <c r="Y609">
        <v>18</v>
      </c>
      <c r="Z609">
        <v>3.3</v>
      </c>
      <c r="AA609">
        <v>45</v>
      </c>
      <c r="AB609">
        <v>9500</v>
      </c>
      <c r="AC609">
        <v>21900</v>
      </c>
      <c r="AD609">
        <v>27000</v>
      </c>
      <c r="AE609">
        <v>32800</v>
      </c>
      <c r="AF609">
        <v>82000</v>
      </c>
      <c r="AG609" t="s">
        <v>479</v>
      </c>
      <c r="AH609" t="s">
        <v>479</v>
      </c>
      <c r="AI609" t="s">
        <v>479</v>
      </c>
      <c r="AJ609" t="s">
        <v>479</v>
      </c>
      <c r="AK609" t="s">
        <v>479</v>
      </c>
      <c r="AL609" t="s">
        <v>481</v>
      </c>
      <c r="AM609" t="s">
        <v>481</v>
      </c>
    </row>
    <row r="610" spans="1:39" x14ac:dyDescent="0.25">
      <c r="A610" t="s">
        <v>472</v>
      </c>
      <c r="B610" t="s">
        <v>473</v>
      </c>
      <c r="C610">
        <v>5</v>
      </c>
      <c r="D610" t="s">
        <v>405</v>
      </c>
      <c r="E610" t="s">
        <v>405</v>
      </c>
      <c r="F610">
        <v>10007823</v>
      </c>
      <c r="G610" t="s">
        <v>152</v>
      </c>
      <c r="H610" t="s">
        <v>482</v>
      </c>
      <c r="I610" t="s">
        <v>476</v>
      </c>
      <c r="J610" t="s">
        <v>385</v>
      </c>
      <c r="K610" t="s">
        <v>477</v>
      </c>
      <c r="L610" t="s">
        <v>65</v>
      </c>
      <c r="M610" t="s">
        <v>405</v>
      </c>
      <c r="N610" t="s">
        <v>405</v>
      </c>
      <c r="O610" t="s">
        <v>486</v>
      </c>
      <c r="P610" t="s">
        <v>44</v>
      </c>
      <c r="Q610">
        <v>120</v>
      </c>
      <c r="R610">
        <v>120</v>
      </c>
      <c r="S610">
        <v>120</v>
      </c>
      <c r="T610">
        <v>0.8</v>
      </c>
      <c r="U610">
        <v>4.2</v>
      </c>
      <c r="V610">
        <v>70.599999999999994</v>
      </c>
      <c r="W610">
        <v>89.1</v>
      </c>
      <c r="X610">
        <v>95</v>
      </c>
      <c r="Y610">
        <v>24.4</v>
      </c>
      <c r="Z610">
        <v>5.9</v>
      </c>
      <c r="AA610">
        <v>85</v>
      </c>
      <c r="AB610">
        <v>6900</v>
      </c>
      <c r="AC610">
        <v>21500</v>
      </c>
      <c r="AD610">
        <v>27400</v>
      </c>
      <c r="AE610">
        <v>31900</v>
      </c>
      <c r="AF610">
        <v>50700</v>
      </c>
      <c r="AG610" t="s">
        <v>479</v>
      </c>
      <c r="AH610" t="s">
        <v>479</v>
      </c>
      <c r="AI610" t="s">
        <v>479</v>
      </c>
      <c r="AJ610" t="s">
        <v>479</v>
      </c>
      <c r="AK610" t="s">
        <v>479</v>
      </c>
      <c r="AL610" t="s">
        <v>481</v>
      </c>
      <c r="AM610" t="s">
        <v>481</v>
      </c>
    </row>
    <row r="611" spans="1:39" x14ac:dyDescent="0.25">
      <c r="A611" t="s">
        <v>472</v>
      </c>
      <c r="B611" t="s">
        <v>473</v>
      </c>
      <c r="C611">
        <v>5</v>
      </c>
      <c r="D611" t="s">
        <v>405</v>
      </c>
      <c r="E611" t="s">
        <v>405</v>
      </c>
      <c r="F611">
        <v>10007823</v>
      </c>
      <c r="G611" t="s">
        <v>152</v>
      </c>
      <c r="H611" t="s">
        <v>482</v>
      </c>
      <c r="I611" t="s">
        <v>476</v>
      </c>
      <c r="J611" t="s">
        <v>385</v>
      </c>
      <c r="K611" t="s">
        <v>477</v>
      </c>
      <c r="L611" t="s">
        <v>65</v>
      </c>
      <c r="M611" t="s">
        <v>405</v>
      </c>
      <c r="N611" t="s">
        <v>405</v>
      </c>
      <c r="O611" t="s">
        <v>478</v>
      </c>
      <c r="P611" t="s">
        <v>3</v>
      </c>
      <c r="Q611">
        <v>135</v>
      </c>
      <c r="R611">
        <v>135</v>
      </c>
      <c r="S611">
        <v>135</v>
      </c>
      <c r="T611">
        <v>6.7</v>
      </c>
      <c r="U611">
        <v>8.1</v>
      </c>
      <c r="V611">
        <v>83.7</v>
      </c>
      <c r="W611">
        <v>85.2</v>
      </c>
      <c r="X611">
        <v>85.2</v>
      </c>
      <c r="Y611">
        <v>1.5</v>
      </c>
      <c r="Z611" t="s">
        <v>487</v>
      </c>
      <c r="AA611">
        <v>115</v>
      </c>
      <c r="AB611">
        <v>5800</v>
      </c>
      <c r="AC611">
        <v>25600</v>
      </c>
      <c r="AD611">
        <v>30700</v>
      </c>
      <c r="AE611">
        <v>38300</v>
      </c>
      <c r="AF611">
        <v>106900</v>
      </c>
      <c r="AG611" t="s">
        <v>479</v>
      </c>
      <c r="AH611" t="s">
        <v>479</v>
      </c>
      <c r="AI611" t="s">
        <v>479</v>
      </c>
      <c r="AJ611" t="s">
        <v>479</v>
      </c>
      <c r="AK611" t="s">
        <v>479</v>
      </c>
      <c r="AL611" t="s">
        <v>481</v>
      </c>
      <c r="AM611" t="s">
        <v>481</v>
      </c>
    </row>
    <row r="612" spans="1:39" x14ac:dyDescent="0.25">
      <c r="A612" t="s">
        <v>472</v>
      </c>
      <c r="B612" t="s">
        <v>473</v>
      </c>
      <c r="C612">
        <v>5</v>
      </c>
      <c r="D612" t="s">
        <v>405</v>
      </c>
      <c r="E612" t="s">
        <v>405</v>
      </c>
      <c r="F612">
        <v>10007823</v>
      </c>
      <c r="G612" t="s">
        <v>152</v>
      </c>
      <c r="H612" t="s">
        <v>482</v>
      </c>
      <c r="I612" t="s">
        <v>476</v>
      </c>
      <c r="J612" t="s">
        <v>385</v>
      </c>
      <c r="K612" t="s">
        <v>477</v>
      </c>
      <c r="L612" t="s">
        <v>65</v>
      </c>
      <c r="M612" t="s">
        <v>405</v>
      </c>
      <c r="N612" t="s">
        <v>405</v>
      </c>
      <c r="O612" t="s">
        <v>488</v>
      </c>
      <c r="P612" t="s">
        <v>34</v>
      </c>
      <c r="Q612">
        <v>60</v>
      </c>
      <c r="R612">
        <v>60</v>
      </c>
      <c r="S612">
        <v>60</v>
      </c>
      <c r="T612">
        <v>1.7</v>
      </c>
      <c r="U612">
        <v>8.4</v>
      </c>
      <c r="V612">
        <v>81.900000000000006</v>
      </c>
      <c r="W612">
        <v>89.9</v>
      </c>
      <c r="X612">
        <v>89.9</v>
      </c>
      <c r="Y612">
        <v>8</v>
      </c>
      <c r="Z612" t="s">
        <v>487</v>
      </c>
      <c r="AA612">
        <v>50</v>
      </c>
      <c r="AB612">
        <v>9900</v>
      </c>
      <c r="AC612">
        <v>20100</v>
      </c>
      <c r="AD612">
        <v>27700</v>
      </c>
      <c r="AE612">
        <v>32800</v>
      </c>
      <c r="AF612">
        <v>135500</v>
      </c>
      <c r="AG612" t="s">
        <v>479</v>
      </c>
      <c r="AH612" t="s">
        <v>479</v>
      </c>
      <c r="AI612" t="s">
        <v>479</v>
      </c>
      <c r="AJ612" t="s">
        <v>479</v>
      </c>
      <c r="AK612" t="s">
        <v>479</v>
      </c>
      <c r="AL612" t="s">
        <v>481</v>
      </c>
      <c r="AM612" t="s">
        <v>481</v>
      </c>
    </row>
    <row r="613" spans="1:39" x14ac:dyDescent="0.25">
      <c r="A613" t="s">
        <v>472</v>
      </c>
      <c r="B613" t="s">
        <v>473</v>
      </c>
      <c r="C613">
        <v>5</v>
      </c>
      <c r="D613" t="s">
        <v>405</v>
      </c>
      <c r="E613" t="s">
        <v>405</v>
      </c>
      <c r="F613">
        <v>10007823</v>
      </c>
      <c r="G613" t="s">
        <v>152</v>
      </c>
      <c r="H613" t="s">
        <v>482</v>
      </c>
      <c r="I613" t="s">
        <v>476</v>
      </c>
      <c r="J613" t="s">
        <v>385</v>
      </c>
      <c r="K613" t="s">
        <v>477</v>
      </c>
      <c r="L613" t="s">
        <v>65</v>
      </c>
      <c r="M613" t="s">
        <v>405</v>
      </c>
      <c r="N613" t="s">
        <v>405</v>
      </c>
      <c r="O613" t="s">
        <v>489</v>
      </c>
      <c r="P613" t="s">
        <v>50</v>
      </c>
      <c r="Q613">
        <v>65</v>
      </c>
      <c r="R613">
        <v>65</v>
      </c>
      <c r="S613">
        <v>65</v>
      </c>
      <c r="T613">
        <v>7.9</v>
      </c>
      <c r="U613">
        <v>8.6999999999999993</v>
      </c>
      <c r="V613">
        <v>78</v>
      </c>
      <c r="W613">
        <v>81.900000000000006</v>
      </c>
      <c r="X613">
        <v>83.5</v>
      </c>
      <c r="Y613">
        <v>5.5</v>
      </c>
      <c r="Z613">
        <v>1.6</v>
      </c>
      <c r="AA613">
        <v>45</v>
      </c>
      <c r="AB613">
        <v>700</v>
      </c>
      <c r="AC613">
        <v>20400</v>
      </c>
      <c r="AD613">
        <v>25600</v>
      </c>
      <c r="AE613">
        <v>32100</v>
      </c>
      <c r="AF613">
        <v>48900</v>
      </c>
      <c r="AG613" t="s">
        <v>479</v>
      </c>
      <c r="AH613" t="s">
        <v>479</v>
      </c>
      <c r="AI613" t="s">
        <v>479</v>
      </c>
      <c r="AJ613" t="s">
        <v>479</v>
      </c>
      <c r="AK613" t="s">
        <v>479</v>
      </c>
      <c r="AL613" t="s">
        <v>481</v>
      </c>
      <c r="AM613" t="s">
        <v>481</v>
      </c>
    </row>
    <row r="614" spans="1:39" x14ac:dyDescent="0.25">
      <c r="A614" t="s">
        <v>472</v>
      </c>
      <c r="B614" t="s">
        <v>473</v>
      </c>
      <c r="C614">
        <v>5</v>
      </c>
      <c r="D614" t="s">
        <v>405</v>
      </c>
      <c r="E614" t="s">
        <v>405</v>
      </c>
      <c r="F614">
        <v>10007832</v>
      </c>
      <c r="G614" t="s">
        <v>114</v>
      </c>
      <c r="H614" t="s">
        <v>482</v>
      </c>
      <c r="I614" t="s">
        <v>476</v>
      </c>
      <c r="J614" t="s">
        <v>385</v>
      </c>
      <c r="K614" t="s">
        <v>521</v>
      </c>
      <c r="L614" t="s">
        <v>58</v>
      </c>
      <c r="M614" t="s">
        <v>405</v>
      </c>
      <c r="N614" t="s">
        <v>405</v>
      </c>
      <c r="O614" t="s">
        <v>486</v>
      </c>
      <c r="P614" t="s">
        <v>44</v>
      </c>
      <c r="Q614">
        <v>35</v>
      </c>
      <c r="R614">
        <v>35</v>
      </c>
      <c r="S614">
        <v>35</v>
      </c>
      <c r="T614" t="s">
        <v>487</v>
      </c>
      <c r="U614">
        <v>7.2</v>
      </c>
      <c r="V614">
        <v>76.8</v>
      </c>
      <c r="W614">
        <v>92.8</v>
      </c>
      <c r="X614">
        <v>92.8</v>
      </c>
      <c r="Y614">
        <v>15.9</v>
      </c>
      <c r="Z614" t="s">
        <v>487</v>
      </c>
      <c r="AA614">
        <v>25</v>
      </c>
      <c r="AB614">
        <v>4000</v>
      </c>
      <c r="AC614">
        <v>16400</v>
      </c>
      <c r="AD614">
        <v>21200</v>
      </c>
      <c r="AE614">
        <v>27000</v>
      </c>
      <c r="AF614">
        <v>55700</v>
      </c>
      <c r="AG614" t="s">
        <v>479</v>
      </c>
      <c r="AH614" t="s">
        <v>479</v>
      </c>
      <c r="AI614" t="s">
        <v>479</v>
      </c>
      <c r="AJ614" t="s">
        <v>479</v>
      </c>
      <c r="AK614" t="s">
        <v>479</v>
      </c>
      <c r="AL614" t="s">
        <v>481</v>
      </c>
      <c r="AM614" t="s">
        <v>481</v>
      </c>
    </row>
    <row r="615" spans="1:39" x14ac:dyDescent="0.25">
      <c r="A615" t="s">
        <v>472</v>
      </c>
      <c r="B615" t="s">
        <v>473</v>
      </c>
      <c r="C615">
        <v>5</v>
      </c>
      <c r="D615" t="s">
        <v>405</v>
      </c>
      <c r="E615" t="s">
        <v>405</v>
      </c>
      <c r="F615">
        <v>10007832</v>
      </c>
      <c r="G615" t="s">
        <v>114</v>
      </c>
      <c r="H615" t="s">
        <v>482</v>
      </c>
      <c r="I615" t="s">
        <v>476</v>
      </c>
      <c r="J615" t="s">
        <v>385</v>
      </c>
      <c r="K615" t="s">
        <v>521</v>
      </c>
      <c r="L615" t="s">
        <v>58</v>
      </c>
      <c r="M615" t="s">
        <v>405</v>
      </c>
      <c r="N615" t="s">
        <v>405</v>
      </c>
      <c r="O615" t="s">
        <v>478</v>
      </c>
      <c r="P615" t="s">
        <v>3</v>
      </c>
      <c r="Q615" t="s">
        <v>480</v>
      </c>
      <c r="R615" t="s">
        <v>480</v>
      </c>
      <c r="S615" t="s">
        <v>480</v>
      </c>
      <c r="T615" t="s">
        <v>479</v>
      </c>
      <c r="U615" t="s">
        <v>479</v>
      </c>
      <c r="V615" t="s">
        <v>479</v>
      </c>
      <c r="W615" t="s">
        <v>479</v>
      </c>
      <c r="X615" t="s">
        <v>479</v>
      </c>
      <c r="Y615" t="s">
        <v>479</v>
      </c>
      <c r="Z615" t="s">
        <v>479</v>
      </c>
      <c r="AA615" t="s">
        <v>480</v>
      </c>
      <c r="AB615" t="s">
        <v>479</v>
      </c>
      <c r="AC615" t="s">
        <v>479</v>
      </c>
      <c r="AD615" t="s">
        <v>479</v>
      </c>
      <c r="AE615" t="s">
        <v>479</v>
      </c>
      <c r="AF615" t="s">
        <v>479</v>
      </c>
      <c r="AG615" t="s">
        <v>479</v>
      </c>
      <c r="AH615" t="s">
        <v>479</v>
      </c>
      <c r="AI615" t="s">
        <v>479</v>
      </c>
      <c r="AJ615" t="s">
        <v>479</v>
      </c>
      <c r="AK615" t="s">
        <v>479</v>
      </c>
      <c r="AL615" t="s">
        <v>481</v>
      </c>
      <c r="AM615" t="s">
        <v>481</v>
      </c>
    </row>
    <row r="616" spans="1:39" x14ac:dyDescent="0.25">
      <c r="A616" t="s">
        <v>472</v>
      </c>
      <c r="B616" t="s">
        <v>473</v>
      </c>
      <c r="C616">
        <v>5</v>
      </c>
      <c r="D616" t="s">
        <v>405</v>
      </c>
      <c r="E616" t="s">
        <v>405</v>
      </c>
      <c r="F616">
        <v>10007832</v>
      </c>
      <c r="G616" t="s">
        <v>114</v>
      </c>
      <c r="H616" t="s">
        <v>482</v>
      </c>
      <c r="I616" t="s">
        <v>476</v>
      </c>
      <c r="J616" t="s">
        <v>385</v>
      </c>
      <c r="K616" t="s">
        <v>521</v>
      </c>
      <c r="L616" t="s">
        <v>58</v>
      </c>
      <c r="M616" t="s">
        <v>405</v>
      </c>
      <c r="N616" t="s">
        <v>405</v>
      </c>
      <c r="O616" t="s">
        <v>489</v>
      </c>
      <c r="P616" t="s">
        <v>50</v>
      </c>
      <c r="Q616" t="s">
        <v>480</v>
      </c>
      <c r="R616" t="s">
        <v>480</v>
      </c>
      <c r="S616" t="s">
        <v>480</v>
      </c>
      <c r="T616" t="s">
        <v>479</v>
      </c>
      <c r="U616" t="s">
        <v>479</v>
      </c>
      <c r="V616" t="s">
        <v>479</v>
      </c>
      <c r="W616" t="s">
        <v>479</v>
      </c>
      <c r="X616" t="s">
        <v>479</v>
      </c>
      <c r="Y616" t="s">
        <v>479</v>
      </c>
      <c r="Z616" t="s">
        <v>479</v>
      </c>
      <c r="AA616" t="s">
        <v>480</v>
      </c>
      <c r="AB616" t="s">
        <v>479</v>
      </c>
      <c r="AC616" t="s">
        <v>479</v>
      </c>
      <c r="AD616" t="s">
        <v>479</v>
      </c>
      <c r="AE616" t="s">
        <v>479</v>
      </c>
      <c r="AF616" t="s">
        <v>479</v>
      </c>
      <c r="AG616" t="s">
        <v>479</v>
      </c>
      <c r="AH616" t="s">
        <v>479</v>
      </c>
      <c r="AI616" t="s">
        <v>479</v>
      </c>
      <c r="AJ616" t="s">
        <v>479</v>
      </c>
      <c r="AK616" t="s">
        <v>479</v>
      </c>
      <c r="AL616" t="s">
        <v>481</v>
      </c>
      <c r="AM616" t="s">
        <v>481</v>
      </c>
    </row>
    <row r="617" spans="1:39" x14ac:dyDescent="0.25">
      <c r="A617" t="s">
        <v>472</v>
      </c>
      <c r="B617" t="s">
        <v>473</v>
      </c>
      <c r="C617">
        <v>5</v>
      </c>
      <c r="D617" t="s">
        <v>405</v>
      </c>
      <c r="E617" t="s">
        <v>405</v>
      </c>
      <c r="F617">
        <v>10007833</v>
      </c>
      <c r="G617" t="s">
        <v>606</v>
      </c>
      <c r="H617" t="s">
        <v>482</v>
      </c>
      <c r="I617" t="s">
        <v>601</v>
      </c>
      <c r="J617" t="s">
        <v>63</v>
      </c>
      <c r="K617" t="s">
        <v>602</v>
      </c>
      <c r="L617" t="s">
        <v>405</v>
      </c>
      <c r="M617" t="s">
        <v>405</v>
      </c>
      <c r="N617" t="s">
        <v>405</v>
      </c>
      <c r="O617" t="s">
        <v>485</v>
      </c>
      <c r="P617" t="s">
        <v>47</v>
      </c>
      <c r="Q617">
        <v>5</v>
      </c>
      <c r="R617">
        <v>5</v>
      </c>
      <c r="S617">
        <v>5</v>
      </c>
      <c r="T617" t="s">
        <v>479</v>
      </c>
      <c r="U617" t="s">
        <v>479</v>
      </c>
      <c r="V617" t="s">
        <v>479</v>
      </c>
      <c r="W617" t="s">
        <v>479</v>
      </c>
      <c r="X617" t="s">
        <v>479</v>
      </c>
      <c r="Y617" t="s">
        <v>479</v>
      </c>
      <c r="Z617" t="s">
        <v>479</v>
      </c>
      <c r="AA617">
        <v>5</v>
      </c>
      <c r="AB617" t="s">
        <v>479</v>
      </c>
      <c r="AC617" t="s">
        <v>479</v>
      </c>
      <c r="AD617" t="s">
        <v>479</v>
      </c>
      <c r="AE617" t="s">
        <v>479</v>
      </c>
      <c r="AF617" t="s">
        <v>479</v>
      </c>
      <c r="AG617" t="s">
        <v>479</v>
      </c>
      <c r="AH617" t="s">
        <v>479</v>
      </c>
      <c r="AI617" t="s">
        <v>479</v>
      </c>
      <c r="AJ617" t="s">
        <v>479</v>
      </c>
      <c r="AK617" t="s">
        <v>479</v>
      </c>
      <c r="AL617" t="s">
        <v>481</v>
      </c>
      <c r="AM617" t="s">
        <v>481</v>
      </c>
    </row>
    <row r="618" spans="1:39" x14ac:dyDescent="0.25">
      <c r="A618" t="s">
        <v>472</v>
      </c>
      <c r="B618" t="s">
        <v>473</v>
      </c>
      <c r="C618">
        <v>5</v>
      </c>
      <c r="D618" t="s">
        <v>405</v>
      </c>
      <c r="E618" t="s">
        <v>405</v>
      </c>
      <c r="F618">
        <v>10007833</v>
      </c>
      <c r="G618" t="s">
        <v>606</v>
      </c>
      <c r="H618" t="s">
        <v>482</v>
      </c>
      <c r="I618" t="s">
        <v>601</v>
      </c>
      <c r="J618" t="s">
        <v>63</v>
      </c>
      <c r="K618" t="s">
        <v>602</v>
      </c>
      <c r="L618" t="s">
        <v>405</v>
      </c>
      <c r="M618" t="s">
        <v>405</v>
      </c>
      <c r="N618" t="s">
        <v>405</v>
      </c>
      <c r="O618" t="s">
        <v>486</v>
      </c>
      <c r="P618" t="s">
        <v>44</v>
      </c>
      <c r="Q618">
        <v>20</v>
      </c>
      <c r="R618">
        <v>20</v>
      </c>
      <c r="S618">
        <v>20</v>
      </c>
      <c r="T618">
        <v>4.5</v>
      </c>
      <c r="U618">
        <v>13.6</v>
      </c>
      <c r="V618">
        <v>63.6</v>
      </c>
      <c r="W618">
        <v>77.3</v>
      </c>
      <c r="X618">
        <v>81.8</v>
      </c>
      <c r="Y618">
        <v>18.2</v>
      </c>
      <c r="Z618">
        <v>4.5</v>
      </c>
      <c r="AA618">
        <v>15</v>
      </c>
      <c r="AB618">
        <v>200</v>
      </c>
      <c r="AC618">
        <v>6900</v>
      </c>
      <c r="AD618">
        <v>17300</v>
      </c>
      <c r="AE618">
        <v>25600</v>
      </c>
      <c r="AF618">
        <v>50400</v>
      </c>
      <c r="AG618" t="s">
        <v>479</v>
      </c>
      <c r="AH618" t="s">
        <v>479</v>
      </c>
      <c r="AI618" t="s">
        <v>479</v>
      </c>
      <c r="AJ618" t="s">
        <v>479</v>
      </c>
      <c r="AK618" t="s">
        <v>479</v>
      </c>
      <c r="AL618" t="s">
        <v>481</v>
      </c>
      <c r="AM618" t="s">
        <v>481</v>
      </c>
    </row>
    <row r="619" spans="1:39" x14ac:dyDescent="0.25">
      <c r="A619" t="s">
        <v>472</v>
      </c>
      <c r="B619" t="s">
        <v>473</v>
      </c>
      <c r="C619">
        <v>5</v>
      </c>
      <c r="D619" t="s">
        <v>405</v>
      </c>
      <c r="E619" t="s">
        <v>405</v>
      </c>
      <c r="F619">
        <v>10007833</v>
      </c>
      <c r="G619" t="s">
        <v>606</v>
      </c>
      <c r="H619" t="s">
        <v>482</v>
      </c>
      <c r="I619" t="s">
        <v>601</v>
      </c>
      <c r="J619" t="s">
        <v>63</v>
      </c>
      <c r="K619" t="s">
        <v>602</v>
      </c>
      <c r="L619" t="s">
        <v>405</v>
      </c>
      <c r="M619" t="s">
        <v>405</v>
      </c>
      <c r="N619" t="s">
        <v>405</v>
      </c>
      <c r="O619" t="s">
        <v>478</v>
      </c>
      <c r="P619" t="s">
        <v>3</v>
      </c>
      <c r="Q619">
        <v>50</v>
      </c>
      <c r="R619">
        <v>50</v>
      </c>
      <c r="S619">
        <v>45</v>
      </c>
      <c r="T619">
        <v>6.5</v>
      </c>
      <c r="U619">
        <v>6.5</v>
      </c>
      <c r="V619">
        <v>78.5</v>
      </c>
      <c r="W619">
        <v>84.9</v>
      </c>
      <c r="X619">
        <v>87.1</v>
      </c>
      <c r="Y619">
        <v>8.6</v>
      </c>
      <c r="Z619">
        <v>2.2000000000000002</v>
      </c>
      <c r="AA619">
        <v>35</v>
      </c>
      <c r="AB619">
        <v>700</v>
      </c>
      <c r="AC619">
        <v>24500</v>
      </c>
      <c r="AD619">
        <v>28100</v>
      </c>
      <c r="AE619">
        <v>40200</v>
      </c>
      <c r="AF619">
        <v>81800</v>
      </c>
      <c r="AG619" t="s">
        <v>479</v>
      </c>
      <c r="AH619" t="s">
        <v>479</v>
      </c>
      <c r="AI619" t="s">
        <v>479</v>
      </c>
      <c r="AJ619" t="s">
        <v>479</v>
      </c>
      <c r="AK619" t="s">
        <v>479</v>
      </c>
      <c r="AL619" t="s">
        <v>481</v>
      </c>
      <c r="AM619" t="s">
        <v>481</v>
      </c>
    </row>
    <row r="620" spans="1:39" x14ac:dyDescent="0.25">
      <c r="A620" t="s">
        <v>472</v>
      </c>
      <c r="B620" t="s">
        <v>473</v>
      </c>
      <c r="C620">
        <v>5</v>
      </c>
      <c r="D620" t="s">
        <v>405</v>
      </c>
      <c r="E620" t="s">
        <v>405</v>
      </c>
      <c r="F620">
        <v>10007833</v>
      </c>
      <c r="G620" t="s">
        <v>606</v>
      </c>
      <c r="H620" t="s">
        <v>482</v>
      </c>
      <c r="I620" t="s">
        <v>601</v>
      </c>
      <c r="J620" t="s">
        <v>63</v>
      </c>
      <c r="K620" t="s">
        <v>602</v>
      </c>
      <c r="L620" t="s">
        <v>405</v>
      </c>
      <c r="M620" t="s">
        <v>405</v>
      </c>
      <c r="N620" t="s">
        <v>405</v>
      </c>
      <c r="O620" t="s">
        <v>489</v>
      </c>
      <c r="P620" t="s">
        <v>50</v>
      </c>
      <c r="Q620">
        <v>70</v>
      </c>
      <c r="R620">
        <v>70</v>
      </c>
      <c r="S620">
        <v>70</v>
      </c>
      <c r="T620">
        <v>15.3</v>
      </c>
      <c r="U620">
        <v>16.100000000000001</v>
      </c>
      <c r="V620">
        <v>61.3</v>
      </c>
      <c r="W620">
        <v>67.2</v>
      </c>
      <c r="X620">
        <v>68.599999999999994</v>
      </c>
      <c r="Y620">
        <v>7.3</v>
      </c>
      <c r="Z620">
        <v>1.5</v>
      </c>
      <c r="AA620">
        <v>40</v>
      </c>
      <c r="AB620">
        <v>1800</v>
      </c>
      <c r="AC620">
        <v>13100</v>
      </c>
      <c r="AD620">
        <v>17300</v>
      </c>
      <c r="AE620">
        <v>20800</v>
      </c>
      <c r="AF620">
        <v>45300</v>
      </c>
      <c r="AG620" t="s">
        <v>479</v>
      </c>
      <c r="AH620" t="s">
        <v>479</v>
      </c>
      <c r="AI620" t="s">
        <v>479</v>
      </c>
      <c r="AJ620" t="s">
        <v>479</v>
      </c>
      <c r="AK620" t="s">
        <v>479</v>
      </c>
      <c r="AL620" t="s">
        <v>481</v>
      </c>
      <c r="AM620" t="s">
        <v>481</v>
      </c>
    </row>
    <row r="621" spans="1:39" x14ac:dyDescent="0.25">
      <c r="A621" t="s">
        <v>472</v>
      </c>
      <c r="B621" t="s">
        <v>473</v>
      </c>
      <c r="C621">
        <v>5</v>
      </c>
      <c r="D621" t="s">
        <v>405</v>
      </c>
      <c r="E621" t="s">
        <v>405</v>
      </c>
      <c r="F621">
        <v>10007839</v>
      </c>
      <c r="G621" t="s">
        <v>607</v>
      </c>
      <c r="H621" t="s">
        <v>506</v>
      </c>
      <c r="I621" t="s">
        <v>476</v>
      </c>
      <c r="J621" t="s">
        <v>385</v>
      </c>
      <c r="K621" t="s">
        <v>499</v>
      </c>
      <c r="L621" t="s">
        <v>43</v>
      </c>
      <c r="M621" t="s">
        <v>405</v>
      </c>
      <c r="N621" t="s">
        <v>405</v>
      </c>
      <c r="O621" t="s">
        <v>478</v>
      </c>
      <c r="P621" t="s">
        <v>3</v>
      </c>
      <c r="Q621">
        <v>5</v>
      </c>
      <c r="R621">
        <v>5</v>
      </c>
      <c r="S621">
        <v>5</v>
      </c>
      <c r="T621" t="s">
        <v>479</v>
      </c>
      <c r="U621" t="s">
        <v>479</v>
      </c>
      <c r="V621" t="s">
        <v>479</v>
      </c>
      <c r="W621" t="s">
        <v>479</v>
      </c>
      <c r="X621" t="s">
        <v>479</v>
      </c>
      <c r="Y621" t="s">
        <v>479</v>
      </c>
      <c r="Z621" t="s">
        <v>479</v>
      </c>
      <c r="AA621" t="s">
        <v>480</v>
      </c>
      <c r="AB621" t="s">
        <v>479</v>
      </c>
      <c r="AC621" t="s">
        <v>479</v>
      </c>
      <c r="AD621" t="s">
        <v>479</v>
      </c>
      <c r="AE621" t="s">
        <v>479</v>
      </c>
      <c r="AF621" t="s">
        <v>479</v>
      </c>
      <c r="AG621" t="s">
        <v>479</v>
      </c>
      <c r="AH621" t="s">
        <v>479</v>
      </c>
      <c r="AI621" t="s">
        <v>479</v>
      </c>
      <c r="AJ621" t="s">
        <v>479</v>
      </c>
      <c r="AK621" t="s">
        <v>479</v>
      </c>
      <c r="AL621" t="s">
        <v>481</v>
      </c>
      <c r="AM621" t="s">
        <v>481</v>
      </c>
    </row>
    <row r="622" spans="1:39" x14ac:dyDescent="0.25">
      <c r="A622" t="s">
        <v>472</v>
      </c>
      <c r="B622" t="s">
        <v>473</v>
      </c>
      <c r="C622">
        <v>5</v>
      </c>
      <c r="D622" t="s">
        <v>405</v>
      </c>
      <c r="E622" t="s">
        <v>405</v>
      </c>
      <c r="F622">
        <v>10007839</v>
      </c>
      <c r="G622" t="s">
        <v>607</v>
      </c>
      <c r="H622" t="s">
        <v>506</v>
      </c>
      <c r="I622" t="s">
        <v>476</v>
      </c>
      <c r="J622" t="s">
        <v>385</v>
      </c>
      <c r="K622" t="s">
        <v>499</v>
      </c>
      <c r="L622" t="s">
        <v>43</v>
      </c>
      <c r="M622" t="s">
        <v>405</v>
      </c>
      <c r="N622" t="s">
        <v>405</v>
      </c>
      <c r="O622" t="s">
        <v>489</v>
      </c>
      <c r="P622" t="s">
        <v>50</v>
      </c>
      <c r="Q622">
        <v>15</v>
      </c>
      <c r="R622">
        <v>15</v>
      </c>
      <c r="S622">
        <v>15</v>
      </c>
      <c r="T622">
        <v>15.3</v>
      </c>
      <c r="U622">
        <v>30.6</v>
      </c>
      <c r="V622">
        <v>54.1</v>
      </c>
      <c r="W622">
        <v>54.1</v>
      </c>
      <c r="X622">
        <v>54.1</v>
      </c>
      <c r="Y622" t="s">
        <v>487</v>
      </c>
      <c r="Z622" t="s">
        <v>487</v>
      </c>
      <c r="AA622">
        <v>5</v>
      </c>
      <c r="AB622" t="s">
        <v>479</v>
      </c>
      <c r="AC622" t="s">
        <v>479</v>
      </c>
      <c r="AD622" t="s">
        <v>479</v>
      </c>
      <c r="AE622" t="s">
        <v>479</v>
      </c>
      <c r="AF622" t="s">
        <v>479</v>
      </c>
      <c r="AG622" t="s">
        <v>479</v>
      </c>
      <c r="AH622" t="s">
        <v>479</v>
      </c>
      <c r="AI622" t="s">
        <v>479</v>
      </c>
      <c r="AJ622" t="s">
        <v>479</v>
      </c>
      <c r="AK622" t="s">
        <v>479</v>
      </c>
      <c r="AL622" t="s">
        <v>481</v>
      </c>
      <c r="AM622" t="s">
        <v>481</v>
      </c>
    </row>
    <row r="623" spans="1:39" x14ac:dyDescent="0.25">
      <c r="A623" t="s">
        <v>472</v>
      </c>
      <c r="B623" t="s">
        <v>473</v>
      </c>
      <c r="C623">
        <v>5</v>
      </c>
      <c r="D623" t="s">
        <v>405</v>
      </c>
      <c r="E623" t="s">
        <v>405</v>
      </c>
      <c r="F623">
        <v>10007842</v>
      </c>
      <c r="G623" t="s">
        <v>64</v>
      </c>
      <c r="H623" t="s">
        <v>482</v>
      </c>
      <c r="I623" t="s">
        <v>476</v>
      </c>
      <c r="J623" t="s">
        <v>385</v>
      </c>
      <c r="K623" t="s">
        <v>477</v>
      </c>
      <c r="L623" t="s">
        <v>65</v>
      </c>
      <c r="M623" t="s">
        <v>405</v>
      </c>
      <c r="N623" t="s">
        <v>405</v>
      </c>
      <c r="O623" t="s">
        <v>486</v>
      </c>
      <c r="P623" t="s">
        <v>44</v>
      </c>
      <c r="Q623">
        <v>40</v>
      </c>
      <c r="R623">
        <v>35</v>
      </c>
      <c r="S623">
        <v>35</v>
      </c>
      <c r="T623">
        <v>2.7</v>
      </c>
      <c r="U623" t="s">
        <v>487</v>
      </c>
      <c r="V623">
        <v>70.3</v>
      </c>
      <c r="W623">
        <v>83.8</v>
      </c>
      <c r="X623">
        <v>97.3</v>
      </c>
      <c r="Y623">
        <v>27</v>
      </c>
      <c r="Z623">
        <v>13.5</v>
      </c>
      <c r="AA623">
        <v>25</v>
      </c>
      <c r="AB623">
        <v>5800</v>
      </c>
      <c r="AC623">
        <v>17900</v>
      </c>
      <c r="AD623">
        <v>22600</v>
      </c>
      <c r="AE623">
        <v>26600</v>
      </c>
      <c r="AF623">
        <v>54400</v>
      </c>
      <c r="AG623" t="s">
        <v>479</v>
      </c>
      <c r="AH623" t="s">
        <v>479</v>
      </c>
      <c r="AI623" t="s">
        <v>479</v>
      </c>
      <c r="AJ623" t="s">
        <v>479</v>
      </c>
      <c r="AK623" t="s">
        <v>479</v>
      </c>
      <c r="AL623" t="s">
        <v>481</v>
      </c>
      <c r="AM623" t="s">
        <v>481</v>
      </c>
    </row>
    <row r="624" spans="1:39" x14ac:dyDescent="0.25">
      <c r="A624" t="s">
        <v>472</v>
      </c>
      <c r="B624" t="s">
        <v>473</v>
      </c>
      <c r="C624">
        <v>5</v>
      </c>
      <c r="D624" t="s">
        <v>405</v>
      </c>
      <c r="E624" t="s">
        <v>405</v>
      </c>
      <c r="F624">
        <v>10007842</v>
      </c>
      <c r="G624" t="s">
        <v>64</v>
      </c>
      <c r="H624" t="s">
        <v>482</v>
      </c>
      <c r="I624" t="s">
        <v>476</v>
      </c>
      <c r="J624" t="s">
        <v>385</v>
      </c>
      <c r="K624" t="s">
        <v>477</v>
      </c>
      <c r="L624" t="s">
        <v>65</v>
      </c>
      <c r="M624" t="s">
        <v>405</v>
      </c>
      <c r="N624" t="s">
        <v>405</v>
      </c>
      <c r="O624" t="s">
        <v>478</v>
      </c>
      <c r="P624" t="s">
        <v>3</v>
      </c>
      <c r="Q624">
        <v>10</v>
      </c>
      <c r="R624">
        <v>10</v>
      </c>
      <c r="S624">
        <v>10</v>
      </c>
      <c r="T624">
        <v>25</v>
      </c>
      <c r="U624">
        <v>8.3000000000000007</v>
      </c>
      <c r="V624">
        <v>58.3</v>
      </c>
      <c r="W624">
        <v>66.7</v>
      </c>
      <c r="X624">
        <v>66.7</v>
      </c>
      <c r="Y624">
        <v>8.3000000000000007</v>
      </c>
      <c r="Z624" t="s">
        <v>487</v>
      </c>
      <c r="AA624">
        <v>5</v>
      </c>
      <c r="AB624" t="s">
        <v>479</v>
      </c>
      <c r="AC624" t="s">
        <v>479</v>
      </c>
      <c r="AD624" t="s">
        <v>479</v>
      </c>
      <c r="AE624" t="s">
        <v>479</v>
      </c>
      <c r="AF624" t="s">
        <v>479</v>
      </c>
      <c r="AG624" t="s">
        <v>479</v>
      </c>
      <c r="AH624" t="s">
        <v>479</v>
      </c>
      <c r="AI624" t="s">
        <v>479</v>
      </c>
      <c r="AJ624" t="s">
        <v>479</v>
      </c>
      <c r="AK624" t="s">
        <v>479</v>
      </c>
      <c r="AL624" t="s">
        <v>481</v>
      </c>
      <c r="AM624" t="s">
        <v>481</v>
      </c>
    </row>
    <row r="625" spans="1:39" x14ac:dyDescent="0.25">
      <c r="A625" t="s">
        <v>472</v>
      </c>
      <c r="B625" t="s">
        <v>473</v>
      </c>
      <c r="C625">
        <v>5</v>
      </c>
      <c r="D625" t="s">
        <v>405</v>
      </c>
      <c r="E625" t="s">
        <v>405</v>
      </c>
      <c r="F625">
        <v>10007842</v>
      </c>
      <c r="G625" t="s">
        <v>64</v>
      </c>
      <c r="H625" t="s">
        <v>482</v>
      </c>
      <c r="I625" t="s">
        <v>476</v>
      </c>
      <c r="J625" t="s">
        <v>385</v>
      </c>
      <c r="K625" t="s">
        <v>477</v>
      </c>
      <c r="L625" t="s">
        <v>65</v>
      </c>
      <c r="M625" t="s">
        <v>405</v>
      </c>
      <c r="N625" t="s">
        <v>405</v>
      </c>
      <c r="O625" t="s">
        <v>488</v>
      </c>
      <c r="P625" t="s">
        <v>34</v>
      </c>
      <c r="Q625">
        <v>20</v>
      </c>
      <c r="R625">
        <v>20</v>
      </c>
      <c r="S625">
        <v>20</v>
      </c>
      <c r="T625">
        <v>11.9</v>
      </c>
      <c r="U625" t="s">
        <v>487</v>
      </c>
      <c r="V625">
        <v>83.3</v>
      </c>
      <c r="W625">
        <v>88.1</v>
      </c>
      <c r="X625">
        <v>88.1</v>
      </c>
      <c r="Y625">
        <v>4.8</v>
      </c>
      <c r="Z625" t="s">
        <v>487</v>
      </c>
      <c r="AA625">
        <v>20</v>
      </c>
      <c r="AB625">
        <v>11300</v>
      </c>
      <c r="AC625">
        <v>21500</v>
      </c>
      <c r="AD625">
        <v>28500</v>
      </c>
      <c r="AE625">
        <v>31800</v>
      </c>
      <c r="AF625">
        <v>45300</v>
      </c>
      <c r="AG625" t="s">
        <v>479</v>
      </c>
      <c r="AH625" t="s">
        <v>479</v>
      </c>
      <c r="AI625" t="s">
        <v>479</v>
      </c>
      <c r="AJ625" t="s">
        <v>479</v>
      </c>
      <c r="AK625" t="s">
        <v>479</v>
      </c>
      <c r="AL625" t="s">
        <v>481</v>
      </c>
      <c r="AM625" t="s">
        <v>481</v>
      </c>
    </row>
    <row r="626" spans="1:39" x14ac:dyDescent="0.25">
      <c r="A626" t="s">
        <v>472</v>
      </c>
      <c r="B626" t="s">
        <v>473</v>
      </c>
      <c r="C626">
        <v>5</v>
      </c>
      <c r="D626" t="s">
        <v>405</v>
      </c>
      <c r="E626" t="s">
        <v>405</v>
      </c>
      <c r="F626">
        <v>10007842</v>
      </c>
      <c r="G626" t="s">
        <v>64</v>
      </c>
      <c r="H626" t="s">
        <v>482</v>
      </c>
      <c r="I626" t="s">
        <v>476</v>
      </c>
      <c r="J626" t="s">
        <v>385</v>
      </c>
      <c r="K626" t="s">
        <v>477</v>
      </c>
      <c r="L626" t="s">
        <v>65</v>
      </c>
      <c r="M626" t="s">
        <v>405</v>
      </c>
      <c r="N626" t="s">
        <v>405</v>
      </c>
      <c r="O626" t="s">
        <v>489</v>
      </c>
      <c r="P626" t="s">
        <v>50</v>
      </c>
      <c r="Q626">
        <v>115</v>
      </c>
      <c r="R626">
        <v>110</v>
      </c>
      <c r="S626">
        <v>110</v>
      </c>
      <c r="T626">
        <v>4.5</v>
      </c>
      <c r="U626">
        <v>5.4</v>
      </c>
      <c r="V626">
        <v>85.6</v>
      </c>
      <c r="W626">
        <v>87.4</v>
      </c>
      <c r="X626">
        <v>90.1</v>
      </c>
      <c r="Y626">
        <v>4.5</v>
      </c>
      <c r="Z626">
        <v>2.7</v>
      </c>
      <c r="AA626">
        <v>90</v>
      </c>
      <c r="AB626">
        <v>1000</v>
      </c>
      <c r="AC626">
        <v>13400</v>
      </c>
      <c r="AD626">
        <v>21000</v>
      </c>
      <c r="AE626">
        <v>24800</v>
      </c>
      <c r="AF626">
        <v>58800</v>
      </c>
      <c r="AG626" t="s">
        <v>479</v>
      </c>
      <c r="AH626" t="s">
        <v>479</v>
      </c>
      <c r="AI626" t="s">
        <v>479</v>
      </c>
      <c r="AJ626" t="s">
        <v>479</v>
      </c>
      <c r="AK626" t="s">
        <v>479</v>
      </c>
      <c r="AL626" t="s">
        <v>481</v>
      </c>
      <c r="AM626" t="s">
        <v>481</v>
      </c>
    </row>
    <row r="627" spans="1:39" x14ac:dyDescent="0.25">
      <c r="A627" t="s">
        <v>472</v>
      </c>
      <c r="B627" t="s">
        <v>473</v>
      </c>
      <c r="C627">
        <v>5</v>
      </c>
      <c r="D627" t="s">
        <v>405</v>
      </c>
      <c r="E627" t="s">
        <v>405</v>
      </c>
      <c r="F627">
        <v>10007843</v>
      </c>
      <c r="G627" t="s">
        <v>155</v>
      </c>
      <c r="H627" t="s">
        <v>482</v>
      </c>
      <c r="I627" t="s">
        <v>476</v>
      </c>
      <c r="J627" t="s">
        <v>385</v>
      </c>
      <c r="K627" t="s">
        <v>495</v>
      </c>
      <c r="L627" t="s">
        <v>41</v>
      </c>
      <c r="M627" t="s">
        <v>405</v>
      </c>
      <c r="N627" t="s">
        <v>405</v>
      </c>
      <c r="O627" t="s">
        <v>485</v>
      </c>
      <c r="P627" t="s">
        <v>47</v>
      </c>
      <c r="Q627" t="s">
        <v>480</v>
      </c>
      <c r="R627" t="s">
        <v>480</v>
      </c>
      <c r="S627" t="s">
        <v>480</v>
      </c>
      <c r="T627" t="s">
        <v>479</v>
      </c>
      <c r="U627" t="s">
        <v>479</v>
      </c>
      <c r="V627" t="s">
        <v>479</v>
      </c>
      <c r="W627" t="s">
        <v>479</v>
      </c>
      <c r="X627" t="s">
        <v>479</v>
      </c>
      <c r="Y627" t="s">
        <v>479</v>
      </c>
      <c r="Z627" t="s">
        <v>479</v>
      </c>
      <c r="AA627" t="s">
        <v>480</v>
      </c>
      <c r="AB627" t="s">
        <v>479</v>
      </c>
      <c r="AC627" t="s">
        <v>479</v>
      </c>
      <c r="AD627" t="s">
        <v>479</v>
      </c>
      <c r="AE627" t="s">
        <v>479</v>
      </c>
      <c r="AF627" t="s">
        <v>479</v>
      </c>
      <c r="AG627" t="s">
        <v>479</v>
      </c>
      <c r="AH627" t="s">
        <v>479</v>
      </c>
      <c r="AI627" t="s">
        <v>479</v>
      </c>
      <c r="AJ627" t="s">
        <v>479</v>
      </c>
      <c r="AK627" t="s">
        <v>479</v>
      </c>
      <c r="AL627" t="s">
        <v>481</v>
      </c>
      <c r="AM627" t="s">
        <v>481</v>
      </c>
    </row>
    <row r="628" spans="1:39" x14ac:dyDescent="0.25">
      <c r="A628" t="s">
        <v>472</v>
      </c>
      <c r="B628" t="s">
        <v>473</v>
      </c>
      <c r="C628">
        <v>5</v>
      </c>
      <c r="D628" t="s">
        <v>405</v>
      </c>
      <c r="E628" t="s">
        <v>405</v>
      </c>
      <c r="F628">
        <v>10007843</v>
      </c>
      <c r="G628" t="s">
        <v>155</v>
      </c>
      <c r="H628" t="s">
        <v>482</v>
      </c>
      <c r="I628" t="s">
        <v>476</v>
      </c>
      <c r="J628" t="s">
        <v>385</v>
      </c>
      <c r="K628" t="s">
        <v>495</v>
      </c>
      <c r="L628" t="s">
        <v>41</v>
      </c>
      <c r="M628" t="s">
        <v>405</v>
      </c>
      <c r="N628" t="s">
        <v>405</v>
      </c>
      <c r="O628" t="s">
        <v>486</v>
      </c>
      <c r="P628" t="s">
        <v>44</v>
      </c>
      <c r="Q628">
        <v>50</v>
      </c>
      <c r="R628">
        <v>50</v>
      </c>
      <c r="S628">
        <v>50</v>
      </c>
      <c r="T628">
        <v>4</v>
      </c>
      <c r="U628">
        <v>7.2</v>
      </c>
      <c r="V628">
        <v>77</v>
      </c>
      <c r="W628">
        <v>84.9</v>
      </c>
      <c r="X628">
        <v>88.9</v>
      </c>
      <c r="Y628">
        <v>11.9</v>
      </c>
      <c r="Z628">
        <v>4</v>
      </c>
      <c r="AA628">
        <v>40</v>
      </c>
      <c r="AB628">
        <v>8800</v>
      </c>
      <c r="AC628">
        <v>24500</v>
      </c>
      <c r="AD628">
        <v>28500</v>
      </c>
      <c r="AE628">
        <v>35000</v>
      </c>
      <c r="AF628">
        <v>51100</v>
      </c>
      <c r="AG628" t="s">
        <v>479</v>
      </c>
      <c r="AH628" t="s">
        <v>479</v>
      </c>
      <c r="AI628" t="s">
        <v>479</v>
      </c>
      <c r="AJ628" t="s">
        <v>479</v>
      </c>
      <c r="AK628" t="s">
        <v>479</v>
      </c>
      <c r="AL628" t="s">
        <v>481</v>
      </c>
      <c r="AM628" t="s">
        <v>481</v>
      </c>
    </row>
    <row r="629" spans="1:39" x14ac:dyDescent="0.25">
      <c r="A629" t="s">
        <v>472</v>
      </c>
      <c r="B629" t="s">
        <v>473</v>
      </c>
      <c r="C629">
        <v>5</v>
      </c>
      <c r="D629" t="s">
        <v>405</v>
      </c>
      <c r="E629" t="s">
        <v>405</v>
      </c>
      <c r="F629">
        <v>10007843</v>
      </c>
      <c r="G629" t="s">
        <v>155</v>
      </c>
      <c r="H629" t="s">
        <v>482</v>
      </c>
      <c r="I629" t="s">
        <v>476</v>
      </c>
      <c r="J629" t="s">
        <v>385</v>
      </c>
      <c r="K629" t="s">
        <v>495</v>
      </c>
      <c r="L629" t="s">
        <v>41</v>
      </c>
      <c r="M629" t="s">
        <v>405</v>
      </c>
      <c r="N629" t="s">
        <v>405</v>
      </c>
      <c r="O629" t="s">
        <v>488</v>
      </c>
      <c r="P629" t="s">
        <v>34</v>
      </c>
      <c r="Q629">
        <v>40</v>
      </c>
      <c r="R629">
        <v>35</v>
      </c>
      <c r="S629">
        <v>35</v>
      </c>
      <c r="T629" t="s">
        <v>487</v>
      </c>
      <c r="U629">
        <v>11</v>
      </c>
      <c r="V629">
        <v>72.400000000000006</v>
      </c>
      <c r="W629">
        <v>86.2</v>
      </c>
      <c r="X629">
        <v>89</v>
      </c>
      <c r="Y629">
        <v>16.600000000000001</v>
      </c>
      <c r="Z629">
        <v>2.8</v>
      </c>
      <c r="AA629">
        <v>25</v>
      </c>
      <c r="AB629">
        <v>400</v>
      </c>
      <c r="AC629">
        <v>25200</v>
      </c>
      <c r="AD629">
        <v>29900</v>
      </c>
      <c r="AE629">
        <v>39100</v>
      </c>
      <c r="AF629">
        <v>154000</v>
      </c>
      <c r="AG629" t="s">
        <v>479</v>
      </c>
      <c r="AH629" t="s">
        <v>479</v>
      </c>
      <c r="AI629" t="s">
        <v>479</v>
      </c>
      <c r="AJ629" t="s">
        <v>479</v>
      </c>
      <c r="AK629" t="s">
        <v>479</v>
      </c>
      <c r="AL629" t="s">
        <v>481</v>
      </c>
      <c r="AM629" t="s">
        <v>481</v>
      </c>
    </row>
    <row r="630" spans="1:39" x14ac:dyDescent="0.25">
      <c r="A630" t="s">
        <v>472</v>
      </c>
      <c r="B630" t="s">
        <v>473</v>
      </c>
      <c r="C630">
        <v>5</v>
      </c>
      <c r="D630" t="s">
        <v>405</v>
      </c>
      <c r="E630" t="s">
        <v>405</v>
      </c>
      <c r="F630">
        <v>10007843</v>
      </c>
      <c r="G630" t="s">
        <v>155</v>
      </c>
      <c r="H630" t="s">
        <v>482</v>
      </c>
      <c r="I630" t="s">
        <v>476</v>
      </c>
      <c r="J630" t="s">
        <v>385</v>
      </c>
      <c r="K630" t="s">
        <v>495</v>
      </c>
      <c r="L630" t="s">
        <v>41</v>
      </c>
      <c r="M630" t="s">
        <v>405</v>
      </c>
      <c r="N630" t="s">
        <v>405</v>
      </c>
      <c r="O630" t="s">
        <v>489</v>
      </c>
      <c r="P630" t="s">
        <v>50</v>
      </c>
      <c r="Q630" t="s">
        <v>480</v>
      </c>
      <c r="R630" t="s">
        <v>480</v>
      </c>
      <c r="S630" t="s">
        <v>480</v>
      </c>
      <c r="T630" t="s">
        <v>479</v>
      </c>
      <c r="U630" t="s">
        <v>479</v>
      </c>
      <c r="V630" t="s">
        <v>479</v>
      </c>
      <c r="W630" t="s">
        <v>479</v>
      </c>
      <c r="X630" t="s">
        <v>479</v>
      </c>
      <c r="Y630" t="s">
        <v>479</v>
      </c>
      <c r="Z630" t="s">
        <v>479</v>
      </c>
      <c r="AA630" t="s">
        <v>487</v>
      </c>
      <c r="AB630" t="s">
        <v>479</v>
      </c>
      <c r="AC630" t="s">
        <v>479</v>
      </c>
      <c r="AD630" t="s">
        <v>479</v>
      </c>
      <c r="AE630" t="s">
        <v>479</v>
      </c>
      <c r="AF630" t="s">
        <v>479</v>
      </c>
      <c r="AG630" t="s">
        <v>479</v>
      </c>
      <c r="AH630" t="s">
        <v>479</v>
      </c>
      <c r="AI630" t="s">
        <v>479</v>
      </c>
      <c r="AJ630" t="s">
        <v>479</v>
      </c>
      <c r="AK630" t="s">
        <v>479</v>
      </c>
      <c r="AL630" t="s">
        <v>481</v>
      </c>
      <c r="AM630" t="s">
        <v>481</v>
      </c>
    </row>
    <row r="631" spans="1:39" x14ac:dyDescent="0.25">
      <c r="A631" t="s">
        <v>472</v>
      </c>
      <c r="B631" t="s">
        <v>473</v>
      </c>
      <c r="C631">
        <v>5</v>
      </c>
      <c r="D631" t="s">
        <v>405</v>
      </c>
      <c r="E631" t="s">
        <v>405</v>
      </c>
      <c r="F631">
        <v>10007848</v>
      </c>
      <c r="G631" t="s">
        <v>141</v>
      </c>
      <c r="H631" t="s">
        <v>482</v>
      </c>
      <c r="I631" t="s">
        <v>476</v>
      </c>
      <c r="J631" t="s">
        <v>385</v>
      </c>
      <c r="K631" t="s">
        <v>477</v>
      </c>
      <c r="L631" t="s">
        <v>65</v>
      </c>
      <c r="M631" t="s">
        <v>405</v>
      </c>
      <c r="N631" t="s">
        <v>405</v>
      </c>
      <c r="O631" t="s">
        <v>485</v>
      </c>
      <c r="P631" t="s">
        <v>47</v>
      </c>
      <c r="Q631">
        <v>35</v>
      </c>
      <c r="R631">
        <v>35</v>
      </c>
      <c r="S631">
        <v>35</v>
      </c>
      <c r="T631" t="s">
        <v>487</v>
      </c>
      <c r="U631">
        <v>1.5</v>
      </c>
      <c r="V631">
        <v>86.4</v>
      </c>
      <c r="W631">
        <v>95.5</v>
      </c>
      <c r="X631">
        <v>98.5</v>
      </c>
      <c r="Y631">
        <v>12.1</v>
      </c>
      <c r="Z631">
        <v>3</v>
      </c>
      <c r="AA631">
        <v>30</v>
      </c>
      <c r="AB631">
        <v>17200</v>
      </c>
      <c r="AC631">
        <v>25200</v>
      </c>
      <c r="AD631">
        <v>29600</v>
      </c>
      <c r="AE631">
        <v>33900</v>
      </c>
      <c r="AF631">
        <v>42000</v>
      </c>
      <c r="AG631" t="s">
        <v>479</v>
      </c>
      <c r="AH631" t="s">
        <v>479</v>
      </c>
      <c r="AI631" t="s">
        <v>479</v>
      </c>
      <c r="AJ631" t="s">
        <v>479</v>
      </c>
      <c r="AK631" t="s">
        <v>479</v>
      </c>
      <c r="AL631" t="s">
        <v>481</v>
      </c>
      <c r="AM631" t="s">
        <v>481</v>
      </c>
    </row>
    <row r="632" spans="1:39" x14ac:dyDescent="0.25">
      <c r="A632" t="s">
        <v>472</v>
      </c>
      <c r="B632" t="s">
        <v>473</v>
      </c>
      <c r="C632">
        <v>5</v>
      </c>
      <c r="D632" t="s">
        <v>405</v>
      </c>
      <c r="E632" t="s">
        <v>405</v>
      </c>
      <c r="F632">
        <v>10007848</v>
      </c>
      <c r="G632" t="s">
        <v>141</v>
      </c>
      <c r="H632" t="s">
        <v>482</v>
      </c>
      <c r="I632" t="s">
        <v>476</v>
      </c>
      <c r="J632" t="s">
        <v>385</v>
      </c>
      <c r="K632" t="s">
        <v>477</v>
      </c>
      <c r="L632" t="s">
        <v>65</v>
      </c>
      <c r="M632" t="s">
        <v>405</v>
      </c>
      <c r="N632" t="s">
        <v>405</v>
      </c>
      <c r="O632" t="s">
        <v>486</v>
      </c>
      <c r="P632" t="s">
        <v>44</v>
      </c>
      <c r="Q632">
        <v>145</v>
      </c>
      <c r="R632">
        <v>140</v>
      </c>
      <c r="S632">
        <v>140</v>
      </c>
      <c r="T632">
        <v>4.2</v>
      </c>
      <c r="U632">
        <v>2.5</v>
      </c>
      <c r="V632">
        <v>68.5</v>
      </c>
      <c r="W632">
        <v>89.8</v>
      </c>
      <c r="X632">
        <v>93.3</v>
      </c>
      <c r="Y632">
        <v>24.8</v>
      </c>
      <c r="Z632">
        <v>3.5</v>
      </c>
      <c r="AA632">
        <v>95</v>
      </c>
      <c r="AB632">
        <v>1800</v>
      </c>
      <c r="AC632">
        <v>20400</v>
      </c>
      <c r="AD632">
        <v>24800</v>
      </c>
      <c r="AE632">
        <v>31400</v>
      </c>
      <c r="AF632">
        <v>98900</v>
      </c>
      <c r="AG632" t="s">
        <v>479</v>
      </c>
      <c r="AH632" t="s">
        <v>479</v>
      </c>
      <c r="AI632" t="s">
        <v>479</v>
      </c>
      <c r="AJ632" t="s">
        <v>479</v>
      </c>
      <c r="AK632" t="s">
        <v>479</v>
      </c>
      <c r="AL632" t="s">
        <v>481</v>
      </c>
      <c r="AM632" t="s">
        <v>481</v>
      </c>
    </row>
    <row r="633" spans="1:39" x14ac:dyDescent="0.25">
      <c r="A633" t="s">
        <v>472</v>
      </c>
      <c r="B633" t="s">
        <v>473</v>
      </c>
      <c r="C633">
        <v>5</v>
      </c>
      <c r="D633" t="s">
        <v>405</v>
      </c>
      <c r="E633" t="s">
        <v>405</v>
      </c>
      <c r="F633">
        <v>10007848</v>
      </c>
      <c r="G633" t="s">
        <v>141</v>
      </c>
      <c r="H633" t="s">
        <v>482</v>
      </c>
      <c r="I633" t="s">
        <v>476</v>
      </c>
      <c r="J633" t="s">
        <v>385</v>
      </c>
      <c r="K633" t="s">
        <v>477</v>
      </c>
      <c r="L633" t="s">
        <v>65</v>
      </c>
      <c r="M633" t="s">
        <v>405</v>
      </c>
      <c r="N633" t="s">
        <v>405</v>
      </c>
      <c r="O633" t="s">
        <v>478</v>
      </c>
      <c r="P633" t="s">
        <v>3</v>
      </c>
      <c r="Q633">
        <v>55</v>
      </c>
      <c r="R633">
        <v>55</v>
      </c>
      <c r="S633">
        <v>55</v>
      </c>
      <c r="T633">
        <v>3.6</v>
      </c>
      <c r="U633">
        <v>10.7</v>
      </c>
      <c r="V633">
        <v>73.2</v>
      </c>
      <c r="W633">
        <v>83.9</v>
      </c>
      <c r="X633">
        <v>85.7</v>
      </c>
      <c r="Y633">
        <v>12.5</v>
      </c>
      <c r="Z633">
        <v>1.8</v>
      </c>
      <c r="AA633">
        <v>40</v>
      </c>
      <c r="AB633">
        <v>9900</v>
      </c>
      <c r="AC633">
        <v>24300</v>
      </c>
      <c r="AD633">
        <v>27600</v>
      </c>
      <c r="AE633">
        <v>38000</v>
      </c>
      <c r="AF633">
        <v>90900</v>
      </c>
      <c r="AG633" t="s">
        <v>479</v>
      </c>
      <c r="AH633" t="s">
        <v>479</v>
      </c>
      <c r="AI633" t="s">
        <v>479</v>
      </c>
      <c r="AJ633" t="s">
        <v>479</v>
      </c>
      <c r="AK633" t="s">
        <v>479</v>
      </c>
      <c r="AL633" t="s">
        <v>481</v>
      </c>
      <c r="AM633" t="s">
        <v>481</v>
      </c>
    </row>
    <row r="634" spans="1:39" x14ac:dyDescent="0.25">
      <c r="A634" t="s">
        <v>472</v>
      </c>
      <c r="B634" t="s">
        <v>473</v>
      </c>
      <c r="C634">
        <v>5</v>
      </c>
      <c r="D634" t="s">
        <v>405</v>
      </c>
      <c r="E634" t="s">
        <v>405</v>
      </c>
      <c r="F634">
        <v>10007848</v>
      </c>
      <c r="G634" t="s">
        <v>141</v>
      </c>
      <c r="H634" t="s">
        <v>482</v>
      </c>
      <c r="I634" t="s">
        <v>476</v>
      </c>
      <c r="J634" t="s">
        <v>385</v>
      </c>
      <c r="K634" t="s">
        <v>477</v>
      </c>
      <c r="L634" t="s">
        <v>65</v>
      </c>
      <c r="M634" t="s">
        <v>405</v>
      </c>
      <c r="N634" t="s">
        <v>405</v>
      </c>
      <c r="O634" t="s">
        <v>488</v>
      </c>
      <c r="P634" t="s">
        <v>34</v>
      </c>
      <c r="Q634">
        <v>95</v>
      </c>
      <c r="R634">
        <v>95</v>
      </c>
      <c r="S634">
        <v>95</v>
      </c>
      <c r="T634">
        <v>3.2</v>
      </c>
      <c r="U634">
        <v>4.2</v>
      </c>
      <c r="V634">
        <v>79.7</v>
      </c>
      <c r="W634">
        <v>89.9</v>
      </c>
      <c r="X634">
        <v>92.6</v>
      </c>
      <c r="Y634">
        <v>12.9</v>
      </c>
      <c r="Z634">
        <v>2.7</v>
      </c>
      <c r="AA634">
        <v>75</v>
      </c>
      <c r="AB634">
        <v>4000</v>
      </c>
      <c r="AC634">
        <v>22300</v>
      </c>
      <c r="AD634">
        <v>26600</v>
      </c>
      <c r="AE634">
        <v>35800</v>
      </c>
      <c r="AF634">
        <v>85800</v>
      </c>
      <c r="AG634" t="s">
        <v>479</v>
      </c>
      <c r="AH634" t="s">
        <v>479</v>
      </c>
      <c r="AI634" t="s">
        <v>479</v>
      </c>
      <c r="AJ634" t="s">
        <v>479</v>
      </c>
      <c r="AK634" t="s">
        <v>479</v>
      </c>
      <c r="AL634" t="s">
        <v>481</v>
      </c>
      <c r="AM634" t="s">
        <v>481</v>
      </c>
    </row>
    <row r="635" spans="1:39" x14ac:dyDescent="0.25">
      <c r="A635" t="s">
        <v>472</v>
      </c>
      <c r="B635" t="s">
        <v>473</v>
      </c>
      <c r="C635">
        <v>5</v>
      </c>
      <c r="D635" t="s">
        <v>405</v>
      </c>
      <c r="E635" t="s">
        <v>405</v>
      </c>
      <c r="F635">
        <v>10007848</v>
      </c>
      <c r="G635" t="s">
        <v>141</v>
      </c>
      <c r="H635" t="s">
        <v>482</v>
      </c>
      <c r="I635" t="s">
        <v>476</v>
      </c>
      <c r="J635" t="s">
        <v>385</v>
      </c>
      <c r="K635" t="s">
        <v>477</v>
      </c>
      <c r="L635" t="s">
        <v>65</v>
      </c>
      <c r="M635" t="s">
        <v>405</v>
      </c>
      <c r="N635" t="s">
        <v>405</v>
      </c>
      <c r="O635" t="s">
        <v>489</v>
      </c>
      <c r="P635" t="s">
        <v>50</v>
      </c>
      <c r="Q635">
        <v>90</v>
      </c>
      <c r="R635">
        <v>85</v>
      </c>
      <c r="S635">
        <v>85</v>
      </c>
      <c r="T635">
        <v>9</v>
      </c>
      <c r="U635">
        <v>3.5</v>
      </c>
      <c r="V635">
        <v>78.8</v>
      </c>
      <c r="W635">
        <v>87</v>
      </c>
      <c r="X635">
        <v>87.5</v>
      </c>
      <c r="Y635">
        <v>8.8000000000000007</v>
      </c>
      <c r="Z635">
        <v>0.6</v>
      </c>
      <c r="AA635">
        <v>65</v>
      </c>
      <c r="AB635">
        <v>1100</v>
      </c>
      <c r="AC635">
        <v>18200</v>
      </c>
      <c r="AD635">
        <v>23000</v>
      </c>
      <c r="AE635">
        <v>27400</v>
      </c>
      <c r="AF635">
        <v>129600</v>
      </c>
      <c r="AG635" t="s">
        <v>479</v>
      </c>
      <c r="AH635" t="s">
        <v>479</v>
      </c>
      <c r="AI635" t="s">
        <v>479</v>
      </c>
      <c r="AJ635" t="s">
        <v>479</v>
      </c>
      <c r="AK635" t="s">
        <v>479</v>
      </c>
      <c r="AL635" t="s">
        <v>481</v>
      </c>
      <c r="AM635" t="s">
        <v>481</v>
      </c>
    </row>
    <row r="636" spans="1:39" x14ac:dyDescent="0.25">
      <c r="A636" t="s">
        <v>472</v>
      </c>
      <c r="B636" t="s">
        <v>473</v>
      </c>
      <c r="C636">
        <v>5</v>
      </c>
      <c r="D636" t="s">
        <v>405</v>
      </c>
      <c r="E636" t="s">
        <v>405</v>
      </c>
      <c r="F636">
        <v>10007849</v>
      </c>
      <c r="G636" t="s">
        <v>106</v>
      </c>
      <c r="H636" t="s">
        <v>482</v>
      </c>
      <c r="I636" t="s">
        <v>529</v>
      </c>
      <c r="J636" t="s">
        <v>53</v>
      </c>
      <c r="K636" t="s">
        <v>530</v>
      </c>
      <c r="L636" t="s">
        <v>405</v>
      </c>
      <c r="M636" t="s">
        <v>405</v>
      </c>
      <c r="N636" t="s">
        <v>405</v>
      </c>
      <c r="O636" t="s">
        <v>485</v>
      </c>
      <c r="P636" t="s">
        <v>47</v>
      </c>
      <c r="Q636">
        <v>40</v>
      </c>
      <c r="R636">
        <v>40</v>
      </c>
      <c r="S636">
        <v>40</v>
      </c>
      <c r="T636">
        <v>7.9</v>
      </c>
      <c r="U636">
        <v>13.2</v>
      </c>
      <c r="V636">
        <v>65.8</v>
      </c>
      <c r="W636">
        <v>78.900000000000006</v>
      </c>
      <c r="X636">
        <v>78.900000000000006</v>
      </c>
      <c r="Y636">
        <v>13.2</v>
      </c>
      <c r="Z636" t="s">
        <v>487</v>
      </c>
      <c r="AA636">
        <v>25</v>
      </c>
      <c r="AB636">
        <v>6600</v>
      </c>
      <c r="AC636">
        <v>24500</v>
      </c>
      <c r="AD636">
        <v>29600</v>
      </c>
      <c r="AE636">
        <v>34300</v>
      </c>
      <c r="AF636">
        <v>50000</v>
      </c>
      <c r="AG636" t="s">
        <v>479</v>
      </c>
      <c r="AH636" t="s">
        <v>479</v>
      </c>
      <c r="AI636" t="s">
        <v>479</v>
      </c>
      <c r="AJ636" t="s">
        <v>479</v>
      </c>
      <c r="AK636" t="s">
        <v>479</v>
      </c>
      <c r="AL636" t="s">
        <v>481</v>
      </c>
      <c r="AM636" t="s">
        <v>481</v>
      </c>
    </row>
    <row r="637" spans="1:39" x14ac:dyDescent="0.25">
      <c r="A637" t="s">
        <v>472</v>
      </c>
      <c r="B637" t="s">
        <v>473</v>
      </c>
      <c r="C637">
        <v>5</v>
      </c>
      <c r="D637" t="s">
        <v>405</v>
      </c>
      <c r="E637" t="s">
        <v>405</v>
      </c>
      <c r="F637">
        <v>10007849</v>
      </c>
      <c r="G637" t="s">
        <v>106</v>
      </c>
      <c r="H637" t="s">
        <v>482</v>
      </c>
      <c r="I637" t="s">
        <v>529</v>
      </c>
      <c r="J637" t="s">
        <v>53</v>
      </c>
      <c r="K637" t="s">
        <v>530</v>
      </c>
      <c r="L637" t="s">
        <v>405</v>
      </c>
      <c r="M637" t="s">
        <v>405</v>
      </c>
      <c r="N637" t="s">
        <v>405</v>
      </c>
      <c r="O637" t="s">
        <v>486</v>
      </c>
      <c r="P637" t="s">
        <v>44</v>
      </c>
      <c r="Q637">
        <v>55</v>
      </c>
      <c r="R637">
        <v>55</v>
      </c>
      <c r="S637">
        <v>55</v>
      </c>
      <c r="T637">
        <v>5.5</v>
      </c>
      <c r="U637">
        <v>7.3</v>
      </c>
      <c r="V637">
        <v>74.5</v>
      </c>
      <c r="W637">
        <v>83.6</v>
      </c>
      <c r="X637">
        <v>87.3</v>
      </c>
      <c r="Y637">
        <v>12.7</v>
      </c>
      <c r="Z637">
        <v>3.6</v>
      </c>
      <c r="AA637">
        <v>40</v>
      </c>
      <c r="AB637">
        <v>200</v>
      </c>
      <c r="AC637">
        <v>20100</v>
      </c>
      <c r="AD637">
        <v>24800</v>
      </c>
      <c r="AE637">
        <v>30300</v>
      </c>
      <c r="AF637">
        <v>39100</v>
      </c>
      <c r="AG637" t="s">
        <v>479</v>
      </c>
      <c r="AH637" t="s">
        <v>479</v>
      </c>
      <c r="AI637" t="s">
        <v>479</v>
      </c>
      <c r="AJ637" t="s">
        <v>479</v>
      </c>
      <c r="AK637" t="s">
        <v>479</v>
      </c>
      <c r="AL637" t="s">
        <v>481</v>
      </c>
      <c r="AM637" t="s">
        <v>481</v>
      </c>
    </row>
    <row r="638" spans="1:39" x14ac:dyDescent="0.25">
      <c r="A638" t="s">
        <v>472</v>
      </c>
      <c r="B638" t="s">
        <v>473</v>
      </c>
      <c r="C638">
        <v>5</v>
      </c>
      <c r="D638" t="s">
        <v>405</v>
      </c>
      <c r="E638" t="s">
        <v>405</v>
      </c>
      <c r="F638">
        <v>10007849</v>
      </c>
      <c r="G638" t="s">
        <v>106</v>
      </c>
      <c r="H638" t="s">
        <v>482</v>
      </c>
      <c r="I638" t="s">
        <v>529</v>
      </c>
      <c r="J638" t="s">
        <v>53</v>
      </c>
      <c r="K638" t="s">
        <v>530</v>
      </c>
      <c r="L638" t="s">
        <v>405</v>
      </c>
      <c r="M638" t="s">
        <v>405</v>
      </c>
      <c r="N638" t="s">
        <v>405</v>
      </c>
      <c r="O638" t="s">
        <v>478</v>
      </c>
      <c r="P638" t="s">
        <v>3</v>
      </c>
      <c r="Q638">
        <v>145</v>
      </c>
      <c r="R638">
        <v>145</v>
      </c>
      <c r="S638">
        <v>145</v>
      </c>
      <c r="T638">
        <v>7.6</v>
      </c>
      <c r="U638">
        <v>5.6</v>
      </c>
      <c r="V638">
        <v>84</v>
      </c>
      <c r="W638">
        <v>86.1</v>
      </c>
      <c r="X638">
        <v>86.8</v>
      </c>
      <c r="Y638">
        <v>2.8</v>
      </c>
      <c r="Z638">
        <v>0.7</v>
      </c>
      <c r="AA638">
        <v>120</v>
      </c>
      <c r="AB638">
        <v>8800</v>
      </c>
      <c r="AC638">
        <v>28100</v>
      </c>
      <c r="AD638">
        <v>41600</v>
      </c>
      <c r="AE638">
        <v>60600</v>
      </c>
      <c r="AF638">
        <v>174500</v>
      </c>
      <c r="AG638" t="s">
        <v>479</v>
      </c>
      <c r="AH638" t="s">
        <v>479</v>
      </c>
      <c r="AI638" t="s">
        <v>479</v>
      </c>
      <c r="AJ638" t="s">
        <v>479</v>
      </c>
      <c r="AK638" t="s">
        <v>479</v>
      </c>
      <c r="AL638" t="s">
        <v>481</v>
      </c>
      <c r="AM638" t="s">
        <v>481</v>
      </c>
    </row>
    <row r="639" spans="1:39" x14ac:dyDescent="0.25">
      <c r="A639" t="s">
        <v>472</v>
      </c>
      <c r="B639" t="s">
        <v>473</v>
      </c>
      <c r="C639">
        <v>5</v>
      </c>
      <c r="D639" t="s">
        <v>405</v>
      </c>
      <c r="E639" t="s">
        <v>405</v>
      </c>
      <c r="F639">
        <v>10007849</v>
      </c>
      <c r="G639" t="s">
        <v>106</v>
      </c>
      <c r="H639" t="s">
        <v>482</v>
      </c>
      <c r="I639" t="s">
        <v>529</v>
      </c>
      <c r="J639" t="s">
        <v>53</v>
      </c>
      <c r="K639" t="s">
        <v>530</v>
      </c>
      <c r="L639" t="s">
        <v>405</v>
      </c>
      <c r="M639" t="s">
        <v>405</v>
      </c>
      <c r="N639" t="s">
        <v>405</v>
      </c>
      <c r="O639" t="s">
        <v>488</v>
      </c>
      <c r="P639" t="s">
        <v>34</v>
      </c>
      <c r="Q639">
        <v>10</v>
      </c>
      <c r="R639">
        <v>10</v>
      </c>
      <c r="S639">
        <v>10</v>
      </c>
      <c r="T639" t="s">
        <v>487</v>
      </c>
      <c r="U639">
        <v>9.1</v>
      </c>
      <c r="V639">
        <v>72.7</v>
      </c>
      <c r="W639">
        <v>81.8</v>
      </c>
      <c r="X639">
        <v>90.9</v>
      </c>
      <c r="Y639">
        <v>18.2</v>
      </c>
      <c r="Z639">
        <v>9.1</v>
      </c>
      <c r="AA639">
        <v>10</v>
      </c>
      <c r="AB639" t="s">
        <v>479</v>
      </c>
      <c r="AC639" t="s">
        <v>479</v>
      </c>
      <c r="AD639" t="s">
        <v>479</v>
      </c>
      <c r="AE639" t="s">
        <v>479</v>
      </c>
      <c r="AF639" t="s">
        <v>479</v>
      </c>
      <c r="AG639" t="s">
        <v>479</v>
      </c>
      <c r="AH639" t="s">
        <v>479</v>
      </c>
      <c r="AI639" t="s">
        <v>479</v>
      </c>
      <c r="AJ639" t="s">
        <v>479</v>
      </c>
      <c r="AK639" t="s">
        <v>479</v>
      </c>
      <c r="AL639" t="s">
        <v>481</v>
      </c>
      <c r="AM639" t="s">
        <v>481</v>
      </c>
    </row>
    <row r="640" spans="1:39" x14ac:dyDescent="0.25">
      <c r="A640" t="s">
        <v>472</v>
      </c>
      <c r="B640" t="s">
        <v>473</v>
      </c>
      <c r="C640">
        <v>5</v>
      </c>
      <c r="D640" t="s">
        <v>405</v>
      </c>
      <c r="E640" t="s">
        <v>405</v>
      </c>
      <c r="F640">
        <v>10007849</v>
      </c>
      <c r="G640" t="s">
        <v>106</v>
      </c>
      <c r="H640" t="s">
        <v>482</v>
      </c>
      <c r="I640" t="s">
        <v>529</v>
      </c>
      <c r="J640" t="s">
        <v>53</v>
      </c>
      <c r="K640" t="s">
        <v>530</v>
      </c>
      <c r="L640" t="s">
        <v>405</v>
      </c>
      <c r="M640" t="s">
        <v>405</v>
      </c>
      <c r="N640" t="s">
        <v>405</v>
      </c>
      <c r="O640" t="s">
        <v>489</v>
      </c>
      <c r="P640" t="s">
        <v>50</v>
      </c>
      <c r="Q640">
        <v>115</v>
      </c>
      <c r="R640">
        <v>115</v>
      </c>
      <c r="S640">
        <v>110</v>
      </c>
      <c r="T640">
        <v>14.4</v>
      </c>
      <c r="U640">
        <v>2.7</v>
      </c>
      <c r="V640">
        <v>75.7</v>
      </c>
      <c r="W640">
        <v>82</v>
      </c>
      <c r="X640">
        <v>82.9</v>
      </c>
      <c r="Y640">
        <v>7.2</v>
      </c>
      <c r="Z640">
        <v>0.9</v>
      </c>
      <c r="AA640">
        <v>85</v>
      </c>
      <c r="AB640">
        <v>5600</v>
      </c>
      <c r="AC640">
        <v>21500</v>
      </c>
      <c r="AD640">
        <v>27000</v>
      </c>
      <c r="AE640">
        <v>36100</v>
      </c>
      <c r="AF640">
        <v>88700</v>
      </c>
      <c r="AG640" t="s">
        <v>479</v>
      </c>
      <c r="AH640" t="s">
        <v>479</v>
      </c>
      <c r="AI640" t="s">
        <v>479</v>
      </c>
      <c r="AJ640" t="s">
        <v>479</v>
      </c>
      <c r="AK640" t="s">
        <v>479</v>
      </c>
      <c r="AL640" t="s">
        <v>481</v>
      </c>
      <c r="AM640" t="s">
        <v>481</v>
      </c>
    </row>
    <row r="641" spans="1:39" x14ac:dyDescent="0.25">
      <c r="A641" t="s">
        <v>472</v>
      </c>
      <c r="B641" t="s">
        <v>473</v>
      </c>
      <c r="C641">
        <v>5</v>
      </c>
      <c r="D641" t="s">
        <v>405</v>
      </c>
      <c r="E641" t="s">
        <v>405</v>
      </c>
      <c r="F641">
        <v>10007850</v>
      </c>
      <c r="G641" t="s">
        <v>94</v>
      </c>
      <c r="H641" t="s">
        <v>482</v>
      </c>
      <c r="I641" t="s">
        <v>476</v>
      </c>
      <c r="J641" t="s">
        <v>385</v>
      </c>
      <c r="K641" t="s">
        <v>491</v>
      </c>
      <c r="L641" t="s">
        <v>61</v>
      </c>
      <c r="M641" t="s">
        <v>405</v>
      </c>
      <c r="N641" t="s">
        <v>405</v>
      </c>
      <c r="O641" t="s">
        <v>485</v>
      </c>
      <c r="P641" t="s">
        <v>47</v>
      </c>
      <c r="Q641">
        <v>175</v>
      </c>
      <c r="R641">
        <v>170</v>
      </c>
      <c r="S641">
        <v>165</v>
      </c>
      <c r="T641">
        <v>0.6</v>
      </c>
      <c r="U641">
        <v>2.4</v>
      </c>
      <c r="V641">
        <v>69.599999999999994</v>
      </c>
      <c r="W641">
        <v>89.2</v>
      </c>
      <c r="X641">
        <v>97</v>
      </c>
      <c r="Y641">
        <v>27.4</v>
      </c>
      <c r="Z641">
        <v>7.8</v>
      </c>
      <c r="AA641">
        <v>115</v>
      </c>
      <c r="AB641">
        <v>3900</v>
      </c>
      <c r="AC641">
        <v>30300</v>
      </c>
      <c r="AD641">
        <v>39600</v>
      </c>
      <c r="AE641">
        <v>51100</v>
      </c>
      <c r="AF641">
        <v>604800</v>
      </c>
      <c r="AG641" t="s">
        <v>479</v>
      </c>
      <c r="AH641" t="s">
        <v>479</v>
      </c>
      <c r="AI641" t="s">
        <v>479</v>
      </c>
      <c r="AJ641" t="s">
        <v>479</v>
      </c>
      <c r="AK641" t="s">
        <v>479</v>
      </c>
      <c r="AL641" t="s">
        <v>481</v>
      </c>
      <c r="AM641" t="s">
        <v>481</v>
      </c>
    </row>
    <row r="642" spans="1:39" x14ac:dyDescent="0.25">
      <c r="A642" t="s">
        <v>472</v>
      </c>
      <c r="B642" t="s">
        <v>473</v>
      </c>
      <c r="C642">
        <v>5</v>
      </c>
      <c r="D642" t="s">
        <v>405</v>
      </c>
      <c r="E642" t="s">
        <v>405</v>
      </c>
      <c r="F642">
        <v>10007792</v>
      </c>
      <c r="G642" t="s">
        <v>98</v>
      </c>
      <c r="H642" t="s">
        <v>482</v>
      </c>
      <c r="I642" t="s">
        <v>476</v>
      </c>
      <c r="J642" t="s">
        <v>385</v>
      </c>
      <c r="K642" t="s">
        <v>491</v>
      </c>
      <c r="L642" t="s">
        <v>61</v>
      </c>
      <c r="M642" t="s">
        <v>405</v>
      </c>
      <c r="N642" t="s">
        <v>405</v>
      </c>
      <c r="O642" t="s">
        <v>488</v>
      </c>
      <c r="P642" t="s">
        <v>34</v>
      </c>
      <c r="Q642">
        <v>235</v>
      </c>
      <c r="R642">
        <v>230</v>
      </c>
      <c r="S642">
        <v>230</v>
      </c>
      <c r="T642">
        <v>6.5</v>
      </c>
      <c r="U642">
        <v>3</v>
      </c>
      <c r="V642">
        <v>80</v>
      </c>
      <c r="W642">
        <v>89.6</v>
      </c>
      <c r="X642">
        <v>90.4</v>
      </c>
      <c r="Y642">
        <v>10.4</v>
      </c>
      <c r="Z642">
        <v>0.9</v>
      </c>
      <c r="AA642">
        <v>185</v>
      </c>
      <c r="AB642">
        <v>2900</v>
      </c>
      <c r="AC642">
        <v>32500</v>
      </c>
      <c r="AD642">
        <v>46400</v>
      </c>
      <c r="AE642">
        <v>59100</v>
      </c>
      <c r="AF642">
        <v>237200</v>
      </c>
      <c r="AG642" t="s">
        <v>479</v>
      </c>
      <c r="AH642" t="s">
        <v>479</v>
      </c>
      <c r="AI642" t="s">
        <v>479</v>
      </c>
      <c r="AJ642" t="s">
        <v>479</v>
      </c>
      <c r="AK642" t="s">
        <v>479</v>
      </c>
      <c r="AL642" t="s">
        <v>481</v>
      </c>
      <c r="AM642" t="s">
        <v>481</v>
      </c>
    </row>
    <row r="643" spans="1:39" x14ac:dyDescent="0.25">
      <c r="A643" t="s">
        <v>472</v>
      </c>
      <c r="B643" t="s">
        <v>473</v>
      </c>
      <c r="C643">
        <v>5</v>
      </c>
      <c r="D643" t="s">
        <v>405</v>
      </c>
      <c r="E643" t="s">
        <v>405</v>
      </c>
      <c r="F643">
        <v>10007805</v>
      </c>
      <c r="G643" t="s">
        <v>581</v>
      </c>
      <c r="H643" t="s">
        <v>482</v>
      </c>
      <c r="I643" t="s">
        <v>529</v>
      </c>
      <c r="J643" t="s">
        <v>53</v>
      </c>
      <c r="K643" t="s">
        <v>530</v>
      </c>
      <c r="L643" t="s">
        <v>405</v>
      </c>
      <c r="M643" t="s">
        <v>405</v>
      </c>
      <c r="N643" t="s">
        <v>405</v>
      </c>
      <c r="O643" t="s">
        <v>488</v>
      </c>
      <c r="P643" t="s">
        <v>34</v>
      </c>
      <c r="Q643">
        <v>190</v>
      </c>
      <c r="R643">
        <v>190</v>
      </c>
      <c r="S643">
        <v>185</v>
      </c>
      <c r="T643">
        <v>5.9</v>
      </c>
      <c r="U643">
        <v>2.7</v>
      </c>
      <c r="V643">
        <v>86.6</v>
      </c>
      <c r="W643">
        <v>90.3</v>
      </c>
      <c r="X643">
        <v>91.4</v>
      </c>
      <c r="Y643">
        <v>4.8</v>
      </c>
      <c r="Z643">
        <v>1.1000000000000001</v>
      </c>
      <c r="AA643">
        <v>155</v>
      </c>
      <c r="AB643">
        <v>3000</v>
      </c>
      <c r="AC643">
        <v>28800</v>
      </c>
      <c r="AD643">
        <v>39100</v>
      </c>
      <c r="AE643">
        <v>48900</v>
      </c>
      <c r="AF643">
        <v>121500</v>
      </c>
      <c r="AG643" t="s">
        <v>479</v>
      </c>
      <c r="AH643" t="s">
        <v>479</v>
      </c>
      <c r="AI643" t="s">
        <v>479</v>
      </c>
      <c r="AJ643" t="s">
        <v>479</v>
      </c>
      <c r="AK643" t="s">
        <v>479</v>
      </c>
      <c r="AL643" t="s">
        <v>481</v>
      </c>
      <c r="AM643" t="s">
        <v>481</v>
      </c>
    </row>
    <row r="644" spans="1:39" x14ac:dyDescent="0.25">
      <c r="A644" t="s">
        <v>472</v>
      </c>
      <c r="B644" t="s">
        <v>582</v>
      </c>
      <c r="C644">
        <v>3</v>
      </c>
      <c r="D644" t="s">
        <v>405</v>
      </c>
      <c r="E644" t="s">
        <v>405</v>
      </c>
      <c r="F644">
        <v>10004063</v>
      </c>
      <c r="G644" t="s">
        <v>45</v>
      </c>
      <c r="H644" t="s">
        <v>482</v>
      </c>
      <c r="I644" t="s">
        <v>476</v>
      </c>
      <c r="J644" t="s">
        <v>385</v>
      </c>
      <c r="K644" t="s">
        <v>495</v>
      </c>
      <c r="L644" t="s">
        <v>41</v>
      </c>
      <c r="M644" t="s">
        <v>405</v>
      </c>
      <c r="N644" t="s">
        <v>405</v>
      </c>
      <c r="O644" t="s">
        <v>488</v>
      </c>
      <c r="P644" t="s">
        <v>34</v>
      </c>
      <c r="Q644">
        <v>70</v>
      </c>
      <c r="R644">
        <v>65</v>
      </c>
      <c r="S644">
        <v>65</v>
      </c>
      <c r="T644">
        <v>5.3</v>
      </c>
      <c r="U644">
        <v>12.2</v>
      </c>
      <c r="V644">
        <v>66.400000000000006</v>
      </c>
      <c r="W644">
        <v>80.2</v>
      </c>
      <c r="X644">
        <v>82.4</v>
      </c>
      <c r="Y644">
        <v>16</v>
      </c>
      <c r="Z644">
        <v>2.2999999999999998</v>
      </c>
      <c r="AA644">
        <v>40</v>
      </c>
      <c r="AB644">
        <v>7700</v>
      </c>
      <c r="AC644">
        <v>29600</v>
      </c>
      <c r="AD644">
        <v>47800</v>
      </c>
      <c r="AE644">
        <v>73700</v>
      </c>
      <c r="AF644">
        <v>119000</v>
      </c>
      <c r="AG644" t="s">
        <v>479</v>
      </c>
      <c r="AH644" t="s">
        <v>479</v>
      </c>
      <c r="AI644" t="s">
        <v>479</v>
      </c>
      <c r="AJ644" t="s">
        <v>479</v>
      </c>
      <c r="AK644" t="s">
        <v>479</v>
      </c>
      <c r="AL644" t="s">
        <v>481</v>
      </c>
      <c r="AM644" t="s">
        <v>481</v>
      </c>
    </row>
    <row r="645" spans="1:39" x14ac:dyDescent="0.25">
      <c r="A645" t="s">
        <v>472</v>
      </c>
      <c r="B645" t="s">
        <v>473</v>
      </c>
      <c r="C645">
        <v>5</v>
      </c>
      <c r="D645" t="s">
        <v>405</v>
      </c>
      <c r="E645" t="s">
        <v>405</v>
      </c>
      <c r="F645">
        <v>10007851</v>
      </c>
      <c r="G645" t="s">
        <v>127</v>
      </c>
      <c r="H645" t="s">
        <v>482</v>
      </c>
      <c r="I645" t="s">
        <v>476</v>
      </c>
      <c r="J645" t="s">
        <v>385</v>
      </c>
      <c r="K645" t="s">
        <v>508</v>
      </c>
      <c r="L645" t="s">
        <v>75</v>
      </c>
      <c r="M645" t="s">
        <v>405</v>
      </c>
      <c r="N645" t="s">
        <v>405</v>
      </c>
      <c r="O645" t="s">
        <v>485</v>
      </c>
      <c r="P645" t="s">
        <v>47</v>
      </c>
      <c r="Q645">
        <v>65</v>
      </c>
      <c r="R645">
        <v>65</v>
      </c>
      <c r="S645">
        <v>65</v>
      </c>
      <c r="T645">
        <v>3.9</v>
      </c>
      <c r="U645">
        <v>6.2</v>
      </c>
      <c r="V645">
        <v>79.900000000000006</v>
      </c>
      <c r="W645">
        <v>86.9</v>
      </c>
      <c r="X645">
        <v>90</v>
      </c>
      <c r="Y645">
        <v>10</v>
      </c>
      <c r="Z645">
        <v>3.1</v>
      </c>
      <c r="AA645">
        <v>50</v>
      </c>
      <c r="AB645">
        <v>7300</v>
      </c>
      <c r="AC645">
        <v>21900</v>
      </c>
      <c r="AD645">
        <v>24800</v>
      </c>
      <c r="AE645">
        <v>31400</v>
      </c>
      <c r="AF645">
        <v>107700</v>
      </c>
      <c r="AG645" t="s">
        <v>479</v>
      </c>
      <c r="AH645" t="s">
        <v>479</v>
      </c>
      <c r="AI645" t="s">
        <v>479</v>
      </c>
      <c r="AJ645" t="s">
        <v>479</v>
      </c>
      <c r="AK645" t="s">
        <v>479</v>
      </c>
      <c r="AL645" t="s">
        <v>481</v>
      </c>
      <c r="AM645" t="s">
        <v>481</v>
      </c>
    </row>
    <row r="646" spans="1:39" x14ac:dyDescent="0.25">
      <c r="A646" t="s">
        <v>472</v>
      </c>
      <c r="B646" t="s">
        <v>473</v>
      </c>
      <c r="C646">
        <v>5</v>
      </c>
      <c r="D646" t="s">
        <v>405</v>
      </c>
      <c r="E646" t="s">
        <v>405</v>
      </c>
      <c r="F646">
        <v>10007851</v>
      </c>
      <c r="G646" t="s">
        <v>127</v>
      </c>
      <c r="H646" t="s">
        <v>482</v>
      </c>
      <c r="I646" t="s">
        <v>476</v>
      </c>
      <c r="J646" t="s">
        <v>385</v>
      </c>
      <c r="K646" t="s">
        <v>508</v>
      </c>
      <c r="L646" t="s">
        <v>75</v>
      </c>
      <c r="M646" t="s">
        <v>405</v>
      </c>
      <c r="N646" t="s">
        <v>405</v>
      </c>
      <c r="O646" t="s">
        <v>486</v>
      </c>
      <c r="P646" t="s">
        <v>44</v>
      </c>
      <c r="Q646">
        <v>155</v>
      </c>
      <c r="R646">
        <v>150</v>
      </c>
      <c r="S646">
        <v>145</v>
      </c>
      <c r="T646">
        <v>4.5999999999999996</v>
      </c>
      <c r="U646">
        <v>7.1</v>
      </c>
      <c r="V646">
        <v>67</v>
      </c>
      <c r="W646">
        <v>86.3</v>
      </c>
      <c r="X646">
        <v>88.4</v>
      </c>
      <c r="Y646">
        <v>21.4</v>
      </c>
      <c r="Z646">
        <v>2</v>
      </c>
      <c r="AA646">
        <v>95</v>
      </c>
      <c r="AB646">
        <v>700</v>
      </c>
      <c r="AC646">
        <v>20800</v>
      </c>
      <c r="AD646">
        <v>25600</v>
      </c>
      <c r="AE646">
        <v>31400</v>
      </c>
      <c r="AF646">
        <v>105100</v>
      </c>
      <c r="AG646" t="s">
        <v>479</v>
      </c>
      <c r="AH646" t="s">
        <v>479</v>
      </c>
      <c r="AI646" t="s">
        <v>479</v>
      </c>
      <c r="AJ646" t="s">
        <v>479</v>
      </c>
      <c r="AK646" t="s">
        <v>479</v>
      </c>
      <c r="AL646" t="s">
        <v>481</v>
      </c>
      <c r="AM646" t="s">
        <v>481</v>
      </c>
    </row>
    <row r="647" spans="1:39" x14ac:dyDescent="0.25">
      <c r="A647" t="s">
        <v>472</v>
      </c>
      <c r="B647" t="s">
        <v>473</v>
      </c>
      <c r="C647">
        <v>5</v>
      </c>
      <c r="D647" t="s">
        <v>405</v>
      </c>
      <c r="E647" t="s">
        <v>405</v>
      </c>
      <c r="F647">
        <v>10007851</v>
      </c>
      <c r="G647" t="s">
        <v>127</v>
      </c>
      <c r="H647" t="s">
        <v>482</v>
      </c>
      <c r="I647" t="s">
        <v>476</v>
      </c>
      <c r="J647" t="s">
        <v>385</v>
      </c>
      <c r="K647" t="s">
        <v>508</v>
      </c>
      <c r="L647" t="s">
        <v>75</v>
      </c>
      <c r="M647" t="s">
        <v>405</v>
      </c>
      <c r="N647" t="s">
        <v>405</v>
      </c>
      <c r="O647" t="s">
        <v>478</v>
      </c>
      <c r="P647" t="s">
        <v>3</v>
      </c>
      <c r="Q647">
        <v>125</v>
      </c>
      <c r="R647">
        <v>120</v>
      </c>
      <c r="S647">
        <v>120</v>
      </c>
      <c r="T647">
        <v>3.3</v>
      </c>
      <c r="U647">
        <v>7.5</v>
      </c>
      <c r="V647">
        <v>84</v>
      </c>
      <c r="W647">
        <v>88.4</v>
      </c>
      <c r="X647">
        <v>89.2</v>
      </c>
      <c r="Y647">
        <v>5.2</v>
      </c>
      <c r="Z647">
        <v>0.8</v>
      </c>
      <c r="AA647">
        <v>100</v>
      </c>
      <c r="AB647">
        <v>5100</v>
      </c>
      <c r="AC647">
        <v>25200</v>
      </c>
      <c r="AD647">
        <v>35000</v>
      </c>
      <c r="AE647">
        <v>48900</v>
      </c>
      <c r="AF647">
        <v>391600</v>
      </c>
      <c r="AG647" t="s">
        <v>479</v>
      </c>
      <c r="AH647" t="s">
        <v>479</v>
      </c>
      <c r="AI647" t="s">
        <v>479</v>
      </c>
      <c r="AJ647" t="s">
        <v>479</v>
      </c>
      <c r="AK647" t="s">
        <v>479</v>
      </c>
      <c r="AL647" t="s">
        <v>481</v>
      </c>
      <c r="AM647" t="s">
        <v>481</v>
      </c>
    </row>
    <row r="648" spans="1:39" x14ac:dyDescent="0.25">
      <c r="A648" t="s">
        <v>472</v>
      </c>
      <c r="B648" t="s">
        <v>473</v>
      </c>
      <c r="C648">
        <v>5</v>
      </c>
      <c r="D648" t="s">
        <v>405</v>
      </c>
      <c r="E648" t="s">
        <v>405</v>
      </c>
      <c r="F648">
        <v>10007851</v>
      </c>
      <c r="G648" t="s">
        <v>127</v>
      </c>
      <c r="H648" t="s">
        <v>482</v>
      </c>
      <c r="I648" t="s">
        <v>476</v>
      </c>
      <c r="J648" t="s">
        <v>385</v>
      </c>
      <c r="K648" t="s">
        <v>508</v>
      </c>
      <c r="L648" t="s">
        <v>75</v>
      </c>
      <c r="M648" t="s">
        <v>405</v>
      </c>
      <c r="N648" t="s">
        <v>405</v>
      </c>
      <c r="O648" t="s">
        <v>488</v>
      </c>
      <c r="P648" t="s">
        <v>34</v>
      </c>
      <c r="Q648">
        <v>75</v>
      </c>
      <c r="R648">
        <v>75</v>
      </c>
      <c r="S648">
        <v>70</v>
      </c>
      <c r="T648">
        <v>4.9000000000000004</v>
      </c>
      <c r="U648">
        <v>6</v>
      </c>
      <c r="V648">
        <v>79.8</v>
      </c>
      <c r="W648">
        <v>89.1</v>
      </c>
      <c r="X648">
        <v>89.1</v>
      </c>
      <c r="Y648">
        <v>9.3000000000000007</v>
      </c>
      <c r="Z648" t="s">
        <v>487</v>
      </c>
      <c r="AA648">
        <v>55</v>
      </c>
      <c r="AB648">
        <v>8800</v>
      </c>
      <c r="AC648">
        <v>23000</v>
      </c>
      <c r="AD648">
        <v>26600</v>
      </c>
      <c r="AE648">
        <v>35400</v>
      </c>
      <c r="AF648">
        <v>92000</v>
      </c>
      <c r="AG648" t="s">
        <v>479</v>
      </c>
      <c r="AH648" t="s">
        <v>479</v>
      </c>
      <c r="AI648" t="s">
        <v>479</v>
      </c>
      <c r="AJ648" t="s">
        <v>479</v>
      </c>
      <c r="AK648" t="s">
        <v>479</v>
      </c>
      <c r="AL648" t="s">
        <v>481</v>
      </c>
      <c r="AM648" t="s">
        <v>481</v>
      </c>
    </row>
    <row r="649" spans="1:39" x14ac:dyDescent="0.25">
      <c r="A649" t="s">
        <v>472</v>
      </c>
      <c r="B649" t="s">
        <v>473</v>
      </c>
      <c r="C649">
        <v>5</v>
      </c>
      <c r="D649" t="s">
        <v>405</v>
      </c>
      <c r="E649" t="s">
        <v>405</v>
      </c>
      <c r="F649">
        <v>10007851</v>
      </c>
      <c r="G649" t="s">
        <v>127</v>
      </c>
      <c r="H649" t="s">
        <v>482</v>
      </c>
      <c r="I649" t="s">
        <v>476</v>
      </c>
      <c r="J649" t="s">
        <v>385</v>
      </c>
      <c r="K649" t="s">
        <v>508</v>
      </c>
      <c r="L649" t="s">
        <v>75</v>
      </c>
      <c r="M649" t="s">
        <v>405</v>
      </c>
      <c r="N649" t="s">
        <v>405</v>
      </c>
      <c r="O649" t="s">
        <v>489</v>
      </c>
      <c r="P649" t="s">
        <v>50</v>
      </c>
      <c r="Q649">
        <v>240</v>
      </c>
      <c r="R649">
        <v>240</v>
      </c>
      <c r="S649">
        <v>240</v>
      </c>
      <c r="T649">
        <v>5.4</v>
      </c>
      <c r="U649">
        <v>9.6</v>
      </c>
      <c r="V649">
        <v>77.099999999999994</v>
      </c>
      <c r="W649">
        <v>84.2</v>
      </c>
      <c r="X649">
        <v>85</v>
      </c>
      <c r="Y649">
        <v>7.9</v>
      </c>
      <c r="Z649">
        <v>0.8</v>
      </c>
      <c r="AA649">
        <v>185</v>
      </c>
      <c r="AB649">
        <v>2200</v>
      </c>
      <c r="AC649">
        <v>19000</v>
      </c>
      <c r="AD649">
        <v>24500</v>
      </c>
      <c r="AE649">
        <v>29200</v>
      </c>
      <c r="AF649">
        <v>69400</v>
      </c>
      <c r="AG649" t="s">
        <v>479</v>
      </c>
      <c r="AH649" t="s">
        <v>479</v>
      </c>
      <c r="AI649" t="s">
        <v>479</v>
      </c>
      <c r="AJ649" t="s">
        <v>479</v>
      </c>
      <c r="AK649" t="s">
        <v>479</v>
      </c>
      <c r="AL649" t="s">
        <v>481</v>
      </c>
      <c r="AM649" t="s">
        <v>481</v>
      </c>
    </row>
    <row r="650" spans="1:39" x14ac:dyDescent="0.25">
      <c r="A650" t="s">
        <v>472</v>
      </c>
      <c r="B650" t="s">
        <v>473</v>
      </c>
      <c r="C650">
        <v>5</v>
      </c>
      <c r="D650" t="s">
        <v>405</v>
      </c>
      <c r="E650" t="s">
        <v>405</v>
      </c>
      <c r="F650">
        <v>10007852</v>
      </c>
      <c r="G650" t="s">
        <v>119</v>
      </c>
      <c r="H650" t="s">
        <v>482</v>
      </c>
      <c r="I650" t="s">
        <v>529</v>
      </c>
      <c r="J650" t="s">
        <v>53</v>
      </c>
      <c r="K650" t="s">
        <v>530</v>
      </c>
      <c r="L650" t="s">
        <v>405</v>
      </c>
      <c r="M650" t="s">
        <v>405</v>
      </c>
      <c r="N650" t="s">
        <v>405</v>
      </c>
      <c r="O650" t="s">
        <v>485</v>
      </c>
      <c r="P650" t="s">
        <v>47</v>
      </c>
      <c r="Q650">
        <v>60</v>
      </c>
      <c r="R650">
        <v>60</v>
      </c>
      <c r="S650">
        <v>60</v>
      </c>
      <c r="T650">
        <v>1.7</v>
      </c>
      <c r="U650">
        <v>8.3000000000000007</v>
      </c>
      <c r="V650">
        <v>68.3</v>
      </c>
      <c r="W650">
        <v>85</v>
      </c>
      <c r="X650">
        <v>90</v>
      </c>
      <c r="Y650">
        <v>21.7</v>
      </c>
      <c r="Z650">
        <v>5</v>
      </c>
      <c r="AA650">
        <v>40</v>
      </c>
      <c r="AB650">
        <v>1800</v>
      </c>
      <c r="AC650">
        <v>28100</v>
      </c>
      <c r="AD650">
        <v>33200</v>
      </c>
      <c r="AE650">
        <v>42300</v>
      </c>
      <c r="AF650">
        <v>59100</v>
      </c>
      <c r="AG650" t="s">
        <v>479</v>
      </c>
      <c r="AH650" t="s">
        <v>479</v>
      </c>
      <c r="AI650" t="s">
        <v>479</v>
      </c>
      <c r="AJ650" t="s">
        <v>479</v>
      </c>
      <c r="AK650" t="s">
        <v>479</v>
      </c>
      <c r="AL650" t="s">
        <v>481</v>
      </c>
      <c r="AM650" t="s">
        <v>481</v>
      </c>
    </row>
    <row r="651" spans="1:39" x14ac:dyDescent="0.25">
      <c r="A651" t="s">
        <v>472</v>
      </c>
      <c r="B651" t="s">
        <v>473</v>
      </c>
      <c r="C651">
        <v>5</v>
      </c>
      <c r="D651" t="s">
        <v>405</v>
      </c>
      <c r="E651" t="s">
        <v>405</v>
      </c>
      <c r="F651">
        <v>10007852</v>
      </c>
      <c r="G651" t="s">
        <v>119</v>
      </c>
      <c r="H651" t="s">
        <v>482</v>
      </c>
      <c r="I651" t="s">
        <v>529</v>
      </c>
      <c r="J651" t="s">
        <v>53</v>
      </c>
      <c r="K651" t="s">
        <v>530</v>
      </c>
      <c r="L651" t="s">
        <v>405</v>
      </c>
      <c r="M651" t="s">
        <v>405</v>
      </c>
      <c r="N651" t="s">
        <v>405</v>
      </c>
      <c r="O651" t="s">
        <v>486</v>
      </c>
      <c r="P651" t="s">
        <v>44</v>
      </c>
      <c r="Q651">
        <v>50</v>
      </c>
      <c r="R651">
        <v>50</v>
      </c>
      <c r="S651">
        <v>50</v>
      </c>
      <c r="T651">
        <v>7.7</v>
      </c>
      <c r="U651">
        <v>4.8</v>
      </c>
      <c r="V651">
        <v>66.3</v>
      </c>
      <c r="W651">
        <v>81.7</v>
      </c>
      <c r="X651">
        <v>87.5</v>
      </c>
      <c r="Y651">
        <v>21.2</v>
      </c>
      <c r="Z651">
        <v>5.8</v>
      </c>
      <c r="AA651">
        <v>35</v>
      </c>
      <c r="AB651">
        <v>5100</v>
      </c>
      <c r="AC651">
        <v>23400</v>
      </c>
      <c r="AD651">
        <v>27000</v>
      </c>
      <c r="AE651">
        <v>39100</v>
      </c>
      <c r="AF651">
        <v>58000</v>
      </c>
      <c r="AG651" t="s">
        <v>479</v>
      </c>
      <c r="AH651" t="s">
        <v>479</v>
      </c>
      <c r="AI651" t="s">
        <v>479</v>
      </c>
      <c r="AJ651" t="s">
        <v>479</v>
      </c>
      <c r="AK651" t="s">
        <v>479</v>
      </c>
      <c r="AL651" t="s">
        <v>481</v>
      </c>
      <c r="AM651" t="s">
        <v>481</v>
      </c>
    </row>
    <row r="652" spans="1:39" x14ac:dyDescent="0.25">
      <c r="A652" t="s">
        <v>472</v>
      </c>
      <c r="B652" t="s">
        <v>473</v>
      </c>
      <c r="C652">
        <v>5</v>
      </c>
      <c r="D652" t="s">
        <v>405</v>
      </c>
      <c r="E652" t="s">
        <v>405</v>
      </c>
      <c r="F652">
        <v>10007852</v>
      </c>
      <c r="G652" t="s">
        <v>119</v>
      </c>
      <c r="H652" t="s">
        <v>482</v>
      </c>
      <c r="I652" t="s">
        <v>529</v>
      </c>
      <c r="J652" t="s">
        <v>53</v>
      </c>
      <c r="K652" t="s">
        <v>530</v>
      </c>
      <c r="L652" t="s">
        <v>405</v>
      </c>
      <c r="M652" t="s">
        <v>405</v>
      </c>
      <c r="N652" t="s">
        <v>405</v>
      </c>
      <c r="O652" t="s">
        <v>478</v>
      </c>
      <c r="P652" t="s">
        <v>3</v>
      </c>
      <c r="Q652">
        <v>40</v>
      </c>
      <c r="R652">
        <v>40</v>
      </c>
      <c r="S652">
        <v>40</v>
      </c>
      <c r="T652">
        <v>14.6</v>
      </c>
      <c r="U652">
        <v>2.4</v>
      </c>
      <c r="V652">
        <v>78</v>
      </c>
      <c r="W652">
        <v>78</v>
      </c>
      <c r="X652">
        <v>82.9</v>
      </c>
      <c r="Y652">
        <v>4.9000000000000004</v>
      </c>
      <c r="Z652">
        <v>4.9000000000000004</v>
      </c>
      <c r="AA652">
        <v>30</v>
      </c>
      <c r="AB652">
        <v>20200</v>
      </c>
      <c r="AC652">
        <v>34400</v>
      </c>
      <c r="AD652">
        <v>41200</v>
      </c>
      <c r="AE652">
        <v>52700</v>
      </c>
      <c r="AF652">
        <v>162800</v>
      </c>
      <c r="AG652" t="s">
        <v>479</v>
      </c>
      <c r="AH652" t="s">
        <v>479</v>
      </c>
      <c r="AI652" t="s">
        <v>479</v>
      </c>
      <c r="AJ652" t="s">
        <v>479</v>
      </c>
      <c r="AK652" t="s">
        <v>479</v>
      </c>
      <c r="AL652" t="s">
        <v>481</v>
      </c>
      <c r="AM652" t="s">
        <v>481</v>
      </c>
    </row>
    <row r="653" spans="1:39" x14ac:dyDescent="0.25">
      <c r="A653" t="s">
        <v>472</v>
      </c>
      <c r="B653" t="s">
        <v>473</v>
      </c>
      <c r="C653">
        <v>5</v>
      </c>
      <c r="D653" t="s">
        <v>405</v>
      </c>
      <c r="E653" t="s">
        <v>405</v>
      </c>
      <c r="F653">
        <v>10007852</v>
      </c>
      <c r="G653" t="s">
        <v>119</v>
      </c>
      <c r="H653" t="s">
        <v>482</v>
      </c>
      <c r="I653" t="s">
        <v>529</v>
      </c>
      <c r="J653" t="s">
        <v>53</v>
      </c>
      <c r="K653" t="s">
        <v>530</v>
      </c>
      <c r="L653" t="s">
        <v>405</v>
      </c>
      <c r="M653" t="s">
        <v>405</v>
      </c>
      <c r="N653" t="s">
        <v>405</v>
      </c>
      <c r="O653" t="s">
        <v>488</v>
      </c>
      <c r="P653" t="s">
        <v>34</v>
      </c>
      <c r="Q653">
        <v>75</v>
      </c>
      <c r="R653">
        <v>75</v>
      </c>
      <c r="S653">
        <v>75</v>
      </c>
      <c r="T653">
        <v>1.3</v>
      </c>
      <c r="U653">
        <v>3.9</v>
      </c>
      <c r="V653">
        <v>89.5</v>
      </c>
      <c r="W653">
        <v>94.7</v>
      </c>
      <c r="X653">
        <v>94.7</v>
      </c>
      <c r="Y653">
        <v>5.3</v>
      </c>
      <c r="Z653" t="s">
        <v>487</v>
      </c>
      <c r="AA653">
        <v>65</v>
      </c>
      <c r="AB653">
        <v>10100</v>
      </c>
      <c r="AC653">
        <v>26600</v>
      </c>
      <c r="AD653">
        <v>40200</v>
      </c>
      <c r="AE653">
        <v>48500</v>
      </c>
      <c r="AF653">
        <v>138700</v>
      </c>
      <c r="AG653" t="s">
        <v>479</v>
      </c>
      <c r="AH653" t="s">
        <v>479</v>
      </c>
      <c r="AI653" t="s">
        <v>479</v>
      </c>
      <c r="AJ653" t="s">
        <v>479</v>
      </c>
      <c r="AK653" t="s">
        <v>479</v>
      </c>
      <c r="AL653" t="s">
        <v>481</v>
      </c>
      <c r="AM653" t="s">
        <v>481</v>
      </c>
    </row>
    <row r="654" spans="1:39" x14ac:dyDescent="0.25">
      <c r="A654" t="s">
        <v>472</v>
      </c>
      <c r="B654" t="s">
        <v>473</v>
      </c>
      <c r="C654">
        <v>5</v>
      </c>
      <c r="D654" t="s">
        <v>405</v>
      </c>
      <c r="E654" t="s">
        <v>405</v>
      </c>
      <c r="F654">
        <v>10007852</v>
      </c>
      <c r="G654" t="s">
        <v>119</v>
      </c>
      <c r="H654" t="s">
        <v>482</v>
      </c>
      <c r="I654" t="s">
        <v>529</v>
      </c>
      <c r="J654" t="s">
        <v>53</v>
      </c>
      <c r="K654" t="s">
        <v>530</v>
      </c>
      <c r="L654" t="s">
        <v>405</v>
      </c>
      <c r="M654" t="s">
        <v>405</v>
      </c>
      <c r="N654" t="s">
        <v>405</v>
      </c>
      <c r="O654" t="s">
        <v>489</v>
      </c>
      <c r="P654" t="s">
        <v>50</v>
      </c>
      <c r="Q654">
        <v>275</v>
      </c>
      <c r="R654">
        <v>270</v>
      </c>
      <c r="S654">
        <v>270</v>
      </c>
      <c r="T654">
        <v>11.1</v>
      </c>
      <c r="U654">
        <v>9.8000000000000007</v>
      </c>
      <c r="V654">
        <v>70.099999999999994</v>
      </c>
      <c r="W654">
        <v>77.400000000000006</v>
      </c>
      <c r="X654">
        <v>79.099999999999994</v>
      </c>
      <c r="Y654">
        <v>9.1</v>
      </c>
      <c r="Z654">
        <v>1.7</v>
      </c>
      <c r="AA654">
        <v>175</v>
      </c>
      <c r="AB654">
        <v>1100</v>
      </c>
      <c r="AC654">
        <v>18600</v>
      </c>
      <c r="AD654">
        <v>23700</v>
      </c>
      <c r="AE654">
        <v>30300</v>
      </c>
      <c r="AF654">
        <v>62800</v>
      </c>
      <c r="AG654" t="s">
        <v>479</v>
      </c>
      <c r="AH654" t="s">
        <v>479</v>
      </c>
      <c r="AI654" t="s">
        <v>479</v>
      </c>
      <c r="AJ654" t="s">
        <v>479</v>
      </c>
      <c r="AK654" t="s">
        <v>479</v>
      </c>
      <c r="AL654" t="s">
        <v>481</v>
      </c>
      <c r="AM654" t="s">
        <v>481</v>
      </c>
    </row>
    <row r="655" spans="1:39" x14ac:dyDescent="0.25">
      <c r="A655" t="s">
        <v>472</v>
      </c>
      <c r="B655" t="s">
        <v>473</v>
      </c>
      <c r="C655">
        <v>5</v>
      </c>
      <c r="D655" t="s">
        <v>405</v>
      </c>
      <c r="E655" t="s">
        <v>405</v>
      </c>
      <c r="F655">
        <v>10007854</v>
      </c>
      <c r="G655" t="s">
        <v>113</v>
      </c>
      <c r="H655" t="s">
        <v>482</v>
      </c>
      <c r="I655" t="s">
        <v>601</v>
      </c>
      <c r="J655" t="s">
        <v>63</v>
      </c>
      <c r="K655" t="s">
        <v>602</v>
      </c>
      <c r="L655" t="s">
        <v>405</v>
      </c>
      <c r="M655" t="s">
        <v>405</v>
      </c>
      <c r="N655" t="s">
        <v>405</v>
      </c>
      <c r="O655" t="s">
        <v>485</v>
      </c>
      <c r="P655" t="s">
        <v>47</v>
      </c>
      <c r="Q655">
        <v>75</v>
      </c>
      <c r="R655">
        <v>70</v>
      </c>
      <c r="S655">
        <v>70</v>
      </c>
      <c r="T655">
        <v>4.2</v>
      </c>
      <c r="U655">
        <v>2.8</v>
      </c>
      <c r="V655">
        <v>77.8</v>
      </c>
      <c r="W655">
        <v>88.9</v>
      </c>
      <c r="X655">
        <v>93.1</v>
      </c>
      <c r="Y655">
        <v>15.3</v>
      </c>
      <c r="Z655">
        <v>4.2</v>
      </c>
      <c r="AA655">
        <v>55</v>
      </c>
      <c r="AB655">
        <v>9100</v>
      </c>
      <c r="AC655">
        <v>25900</v>
      </c>
      <c r="AD655">
        <v>31800</v>
      </c>
      <c r="AE655">
        <v>37600</v>
      </c>
      <c r="AF655">
        <v>57300</v>
      </c>
      <c r="AG655" t="s">
        <v>479</v>
      </c>
      <c r="AH655" t="s">
        <v>479</v>
      </c>
      <c r="AI655" t="s">
        <v>479</v>
      </c>
      <c r="AJ655" t="s">
        <v>479</v>
      </c>
      <c r="AK655" t="s">
        <v>479</v>
      </c>
      <c r="AL655" t="s">
        <v>481</v>
      </c>
      <c r="AM655" t="s">
        <v>481</v>
      </c>
    </row>
    <row r="656" spans="1:39" x14ac:dyDescent="0.25">
      <c r="A656" t="s">
        <v>472</v>
      </c>
      <c r="B656" t="s">
        <v>473</v>
      </c>
      <c r="C656">
        <v>5</v>
      </c>
      <c r="D656" t="s">
        <v>405</v>
      </c>
      <c r="E656" t="s">
        <v>405</v>
      </c>
      <c r="F656">
        <v>10007854</v>
      </c>
      <c r="G656" t="s">
        <v>113</v>
      </c>
      <c r="H656" t="s">
        <v>482</v>
      </c>
      <c r="I656" t="s">
        <v>601</v>
      </c>
      <c r="J656" t="s">
        <v>63</v>
      </c>
      <c r="K656" t="s">
        <v>602</v>
      </c>
      <c r="L656" t="s">
        <v>405</v>
      </c>
      <c r="M656" t="s">
        <v>405</v>
      </c>
      <c r="N656" t="s">
        <v>405</v>
      </c>
      <c r="O656" t="s">
        <v>486</v>
      </c>
      <c r="P656" t="s">
        <v>44</v>
      </c>
      <c r="Q656">
        <v>85</v>
      </c>
      <c r="R656">
        <v>85</v>
      </c>
      <c r="S656">
        <v>85</v>
      </c>
      <c r="T656">
        <v>2.4</v>
      </c>
      <c r="U656">
        <v>7.1</v>
      </c>
      <c r="V656">
        <v>71.400000000000006</v>
      </c>
      <c r="W656">
        <v>89.3</v>
      </c>
      <c r="X656">
        <v>90.5</v>
      </c>
      <c r="Y656">
        <v>19</v>
      </c>
      <c r="Z656">
        <v>1.2</v>
      </c>
      <c r="AA656">
        <v>60</v>
      </c>
      <c r="AB656">
        <v>7300</v>
      </c>
      <c r="AC656">
        <v>22200</v>
      </c>
      <c r="AD656">
        <v>25900</v>
      </c>
      <c r="AE656">
        <v>29200</v>
      </c>
      <c r="AF656">
        <v>88300</v>
      </c>
      <c r="AG656" t="s">
        <v>479</v>
      </c>
      <c r="AH656" t="s">
        <v>479</v>
      </c>
      <c r="AI656" t="s">
        <v>479</v>
      </c>
      <c r="AJ656" t="s">
        <v>479</v>
      </c>
      <c r="AK656" t="s">
        <v>479</v>
      </c>
      <c r="AL656" t="s">
        <v>481</v>
      </c>
      <c r="AM656" t="s">
        <v>481</v>
      </c>
    </row>
    <row r="657" spans="1:39" x14ac:dyDescent="0.25">
      <c r="A657" t="s">
        <v>472</v>
      </c>
      <c r="B657" t="s">
        <v>473</v>
      </c>
      <c r="C657">
        <v>5</v>
      </c>
      <c r="D657" t="s">
        <v>405</v>
      </c>
      <c r="E657" t="s">
        <v>405</v>
      </c>
      <c r="F657">
        <v>10007854</v>
      </c>
      <c r="G657" t="s">
        <v>113</v>
      </c>
      <c r="H657" t="s">
        <v>482</v>
      </c>
      <c r="I657" t="s">
        <v>601</v>
      </c>
      <c r="J657" t="s">
        <v>63</v>
      </c>
      <c r="K657" t="s">
        <v>602</v>
      </c>
      <c r="L657" t="s">
        <v>405</v>
      </c>
      <c r="M657" t="s">
        <v>405</v>
      </c>
      <c r="N657" t="s">
        <v>405</v>
      </c>
      <c r="O657" t="s">
        <v>478</v>
      </c>
      <c r="P657" t="s">
        <v>3</v>
      </c>
      <c r="Q657">
        <v>60</v>
      </c>
      <c r="R657">
        <v>60</v>
      </c>
      <c r="S657">
        <v>60</v>
      </c>
      <c r="T657">
        <v>1.7</v>
      </c>
      <c r="U657">
        <v>8.5</v>
      </c>
      <c r="V657">
        <v>86.4</v>
      </c>
      <c r="W657">
        <v>88.1</v>
      </c>
      <c r="X657">
        <v>89.8</v>
      </c>
      <c r="Y657">
        <v>3.4</v>
      </c>
      <c r="Z657">
        <v>1.7</v>
      </c>
      <c r="AA657">
        <v>50</v>
      </c>
      <c r="AB657">
        <v>11000</v>
      </c>
      <c r="AC657">
        <v>24100</v>
      </c>
      <c r="AD657">
        <v>34300</v>
      </c>
      <c r="AE657">
        <v>46700</v>
      </c>
      <c r="AF657">
        <v>71500</v>
      </c>
      <c r="AG657" t="s">
        <v>479</v>
      </c>
      <c r="AH657" t="s">
        <v>479</v>
      </c>
      <c r="AI657" t="s">
        <v>479</v>
      </c>
      <c r="AJ657" t="s">
        <v>479</v>
      </c>
      <c r="AK657" t="s">
        <v>479</v>
      </c>
      <c r="AL657" t="s">
        <v>481</v>
      </c>
      <c r="AM657" t="s">
        <v>481</v>
      </c>
    </row>
    <row r="658" spans="1:39" x14ac:dyDescent="0.25">
      <c r="A658" t="s">
        <v>472</v>
      </c>
      <c r="B658" t="s">
        <v>473</v>
      </c>
      <c r="C658">
        <v>5</v>
      </c>
      <c r="D658" t="s">
        <v>405</v>
      </c>
      <c r="E658" t="s">
        <v>405</v>
      </c>
      <c r="F658">
        <v>10007854</v>
      </c>
      <c r="G658" t="s">
        <v>113</v>
      </c>
      <c r="H658" t="s">
        <v>482</v>
      </c>
      <c r="I658" t="s">
        <v>601</v>
      </c>
      <c r="J658" t="s">
        <v>63</v>
      </c>
      <c r="K658" t="s">
        <v>602</v>
      </c>
      <c r="L658" t="s">
        <v>405</v>
      </c>
      <c r="M658" t="s">
        <v>405</v>
      </c>
      <c r="N658" t="s">
        <v>405</v>
      </c>
      <c r="O658" t="s">
        <v>489</v>
      </c>
      <c r="P658" t="s">
        <v>50</v>
      </c>
      <c r="Q658">
        <v>230</v>
      </c>
      <c r="R658">
        <v>225</v>
      </c>
      <c r="S658">
        <v>225</v>
      </c>
      <c r="T658">
        <v>4.8</v>
      </c>
      <c r="U658">
        <v>7.5</v>
      </c>
      <c r="V658">
        <v>78</v>
      </c>
      <c r="W658">
        <v>86.3</v>
      </c>
      <c r="X658">
        <v>87.7</v>
      </c>
      <c r="Y658">
        <v>9.6999999999999993</v>
      </c>
      <c r="Z658">
        <v>1.3</v>
      </c>
      <c r="AA658">
        <v>165</v>
      </c>
      <c r="AB658">
        <v>1800</v>
      </c>
      <c r="AC658">
        <v>19700</v>
      </c>
      <c r="AD658">
        <v>23500</v>
      </c>
      <c r="AE658">
        <v>28800</v>
      </c>
      <c r="AF658">
        <v>82900</v>
      </c>
      <c r="AG658" t="s">
        <v>479</v>
      </c>
      <c r="AH658" t="s">
        <v>479</v>
      </c>
      <c r="AI658" t="s">
        <v>479</v>
      </c>
      <c r="AJ658" t="s">
        <v>479</v>
      </c>
      <c r="AK658" t="s">
        <v>479</v>
      </c>
      <c r="AL658" t="s">
        <v>481</v>
      </c>
      <c r="AM658" t="s">
        <v>481</v>
      </c>
    </row>
    <row r="659" spans="1:39" x14ac:dyDescent="0.25">
      <c r="A659" t="s">
        <v>472</v>
      </c>
      <c r="B659" t="s">
        <v>473</v>
      </c>
      <c r="C659">
        <v>5</v>
      </c>
      <c r="D659" t="s">
        <v>405</v>
      </c>
      <c r="E659" t="s">
        <v>405</v>
      </c>
      <c r="F659">
        <v>10007855</v>
      </c>
      <c r="G659" t="s">
        <v>608</v>
      </c>
      <c r="H659" t="s">
        <v>482</v>
      </c>
      <c r="I659" t="s">
        <v>601</v>
      </c>
      <c r="J659" t="s">
        <v>63</v>
      </c>
      <c r="K659" t="s">
        <v>602</v>
      </c>
      <c r="L659" t="s">
        <v>405</v>
      </c>
      <c r="M659" t="s">
        <v>405</v>
      </c>
      <c r="N659" t="s">
        <v>405</v>
      </c>
      <c r="O659" t="s">
        <v>485</v>
      </c>
      <c r="P659" t="s">
        <v>47</v>
      </c>
      <c r="Q659">
        <v>205</v>
      </c>
      <c r="R659">
        <v>190</v>
      </c>
      <c r="S659">
        <v>190</v>
      </c>
      <c r="T659">
        <v>2.6</v>
      </c>
      <c r="U659">
        <v>5.8</v>
      </c>
      <c r="V659">
        <v>70.900000000000006</v>
      </c>
      <c r="W659">
        <v>86.4</v>
      </c>
      <c r="X659">
        <v>91.6</v>
      </c>
      <c r="Y659">
        <v>20.7</v>
      </c>
      <c r="Z659">
        <v>5.2</v>
      </c>
      <c r="AA659">
        <v>130</v>
      </c>
      <c r="AB659">
        <v>4000</v>
      </c>
      <c r="AC659">
        <v>23000</v>
      </c>
      <c r="AD659">
        <v>28800</v>
      </c>
      <c r="AE659">
        <v>35000</v>
      </c>
      <c r="AF659">
        <v>89800</v>
      </c>
      <c r="AG659" t="s">
        <v>479</v>
      </c>
      <c r="AH659" t="s">
        <v>479</v>
      </c>
      <c r="AI659" t="s">
        <v>479</v>
      </c>
      <c r="AJ659" t="s">
        <v>479</v>
      </c>
      <c r="AK659" t="s">
        <v>479</v>
      </c>
      <c r="AL659" t="s">
        <v>481</v>
      </c>
      <c r="AM659" t="s">
        <v>481</v>
      </c>
    </row>
    <row r="660" spans="1:39" x14ac:dyDescent="0.25">
      <c r="A660" t="s">
        <v>472</v>
      </c>
      <c r="B660" t="s">
        <v>473</v>
      </c>
      <c r="C660">
        <v>5</v>
      </c>
      <c r="D660" t="s">
        <v>405</v>
      </c>
      <c r="E660" t="s">
        <v>405</v>
      </c>
      <c r="F660">
        <v>10007855</v>
      </c>
      <c r="G660" t="s">
        <v>608</v>
      </c>
      <c r="H660" t="s">
        <v>482</v>
      </c>
      <c r="I660" t="s">
        <v>601</v>
      </c>
      <c r="J660" t="s">
        <v>63</v>
      </c>
      <c r="K660" t="s">
        <v>602</v>
      </c>
      <c r="L660" t="s">
        <v>405</v>
      </c>
      <c r="M660" t="s">
        <v>405</v>
      </c>
      <c r="N660" t="s">
        <v>405</v>
      </c>
      <c r="O660" t="s">
        <v>486</v>
      </c>
      <c r="P660" t="s">
        <v>44</v>
      </c>
      <c r="Q660">
        <v>170</v>
      </c>
      <c r="R660">
        <v>170</v>
      </c>
      <c r="S660">
        <v>170</v>
      </c>
      <c r="T660">
        <v>5.3</v>
      </c>
      <c r="U660">
        <v>6.5</v>
      </c>
      <c r="V660">
        <v>63.9</v>
      </c>
      <c r="W660">
        <v>84.6</v>
      </c>
      <c r="X660">
        <v>88.2</v>
      </c>
      <c r="Y660">
        <v>24.3</v>
      </c>
      <c r="Z660">
        <v>3.6</v>
      </c>
      <c r="AA660">
        <v>105</v>
      </c>
      <c r="AB660">
        <v>3300</v>
      </c>
      <c r="AC660">
        <v>21900</v>
      </c>
      <c r="AD660">
        <v>27400</v>
      </c>
      <c r="AE660">
        <v>33200</v>
      </c>
      <c r="AF660">
        <v>85000</v>
      </c>
      <c r="AG660" t="s">
        <v>479</v>
      </c>
      <c r="AH660" t="s">
        <v>479</v>
      </c>
      <c r="AI660" t="s">
        <v>479</v>
      </c>
      <c r="AJ660" t="s">
        <v>479</v>
      </c>
      <c r="AK660" t="s">
        <v>479</v>
      </c>
      <c r="AL660" t="s">
        <v>481</v>
      </c>
      <c r="AM660" t="s">
        <v>481</v>
      </c>
    </row>
    <row r="661" spans="1:39" x14ac:dyDescent="0.25">
      <c r="A661" t="s">
        <v>472</v>
      </c>
      <c r="B661" t="s">
        <v>473</v>
      </c>
      <c r="C661">
        <v>5</v>
      </c>
      <c r="D661" t="s">
        <v>405</v>
      </c>
      <c r="E661" t="s">
        <v>405</v>
      </c>
      <c r="F661">
        <v>10007855</v>
      </c>
      <c r="G661" t="s">
        <v>608</v>
      </c>
      <c r="H661" t="s">
        <v>482</v>
      </c>
      <c r="I661" t="s">
        <v>601</v>
      </c>
      <c r="J661" t="s">
        <v>63</v>
      </c>
      <c r="K661" t="s">
        <v>602</v>
      </c>
      <c r="L661" t="s">
        <v>405</v>
      </c>
      <c r="M661" t="s">
        <v>405</v>
      </c>
      <c r="N661" t="s">
        <v>405</v>
      </c>
      <c r="O661" t="s">
        <v>478</v>
      </c>
      <c r="P661" t="s">
        <v>3</v>
      </c>
      <c r="Q661">
        <v>90</v>
      </c>
      <c r="R661">
        <v>90</v>
      </c>
      <c r="S661">
        <v>90</v>
      </c>
      <c r="T661">
        <v>6.7</v>
      </c>
      <c r="U661">
        <v>5.6</v>
      </c>
      <c r="V661">
        <v>81.099999999999994</v>
      </c>
      <c r="W661">
        <v>84.4</v>
      </c>
      <c r="X661">
        <v>87.8</v>
      </c>
      <c r="Y661">
        <v>6.7</v>
      </c>
      <c r="Z661">
        <v>3.3</v>
      </c>
      <c r="AA661">
        <v>75</v>
      </c>
      <c r="AB661">
        <v>6800</v>
      </c>
      <c r="AC661">
        <v>34300</v>
      </c>
      <c r="AD661">
        <v>44200</v>
      </c>
      <c r="AE661">
        <v>54000</v>
      </c>
      <c r="AF661">
        <v>85800</v>
      </c>
      <c r="AG661" t="s">
        <v>479</v>
      </c>
      <c r="AH661" t="s">
        <v>479</v>
      </c>
      <c r="AI661" t="s">
        <v>479</v>
      </c>
      <c r="AJ661" t="s">
        <v>479</v>
      </c>
      <c r="AK661" t="s">
        <v>479</v>
      </c>
      <c r="AL661" t="s">
        <v>481</v>
      </c>
      <c r="AM661" t="s">
        <v>481</v>
      </c>
    </row>
    <row r="662" spans="1:39" x14ac:dyDescent="0.25">
      <c r="A662" t="s">
        <v>472</v>
      </c>
      <c r="B662" t="s">
        <v>473</v>
      </c>
      <c r="C662">
        <v>5</v>
      </c>
      <c r="D662" t="s">
        <v>405</v>
      </c>
      <c r="E662" t="s">
        <v>405</v>
      </c>
      <c r="F662">
        <v>10007855</v>
      </c>
      <c r="G662" t="s">
        <v>608</v>
      </c>
      <c r="H662" t="s">
        <v>482</v>
      </c>
      <c r="I662" t="s">
        <v>601</v>
      </c>
      <c r="J662" t="s">
        <v>63</v>
      </c>
      <c r="K662" t="s">
        <v>602</v>
      </c>
      <c r="L662" t="s">
        <v>405</v>
      </c>
      <c r="M662" t="s">
        <v>405</v>
      </c>
      <c r="N662" t="s">
        <v>405</v>
      </c>
      <c r="O662" t="s">
        <v>488</v>
      </c>
      <c r="P662" t="s">
        <v>34</v>
      </c>
      <c r="Q662">
        <v>190</v>
      </c>
      <c r="R662">
        <v>185</v>
      </c>
      <c r="S662">
        <v>185</v>
      </c>
      <c r="T662">
        <v>2.7</v>
      </c>
      <c r="U662">
        <v>5.7</v>
      </c>
      <c r="V662">
        <v>81.099999999999994</v>
      </c>
      <c r="W662">
        <v>90</v>
      </c>
      <c r="X662">
        <v>91.6</v>
      </c>
      <c r="Y662">
        <v>10.5</v>
      </c>
      <c r="Z662">
        <v>1.6</v>
      </c>
      <c r="AA662">
        <v>150</v>
      </c>
      <c r="AB662">
        <v>1500</v>
      </c>
      <c r="AC662">
        <v>24100</v>
      </c>
      <c r="AD662">
        <v>29900</v>
      </c>
      <c r="AE662">
        <v>37600</v>
      </c>
      <c r="AF662">
        <v>214300</v>
      </c>
      <c r="AG662" t="s">
        <v>479</v>
      </c>
      <c r="AH662" t="s">
        <v>479</v>
      </c>
      <c r="AI662" t="s">
        <v>479</v>
      </c>
      <c r="AJ662" t="s">
        <v>479</v>
      </c>
      <c r="AK662" t="s">
        <v>479</v>
      </c>
      <c r="AL662" t="s">
        <v>481</v>
      </c>
      <c r="AM662" t="s">
        <v>481</v>
      </c>
    </row>
    <row r="663" spans="1:39" x14ac:dyDescent="0.25">
      <c r="A663" t="s">
        <v>472</v>
      </c>
      <c r="B663" t="s">
        <v>473</v>
      </c>
      <c r="C663">
        <v>5</v>
      </c>
      <c r="D663" t="s">
        <v>405</v>
      </c>
      <c r="E663" t="s">
        <v>405</v>
      </c>
      <c r="F663">
        <v>10007856</v>
      </c>
      <c r="G663" t="s">
        <v>160</v>
      </c>
      <c r="H663" t="s">
        <v>482</v>
      </c>
      <c r="I663" t="s">
        <v>601</v>
      </c>
      <c r="J663" t="s">
        <v>63</v>
      </c>
      <c r="K663" t="s">
        <v>602</v>
      </c>
      <c r="L663" t="s">
        <v>405</v>
      </c>
      <c r="M663" t="s">
        <v>405</v>
      </c>
      <c r="N663" t="s">
        <v>405</v>
      </c>
      <c r="O663" t="s">
        <v>485</v>
      </c>
      <c r="P663" t="s">
        <v>47</v>
      </c>
      <c r="Q663">
        <v>175</v>
      </c>
      <c r="R663">
        <v>175</v>
      </c>
      <c r="S663">
        <v>170</v>
      </c>
      <c r="T663">
        <v>6.4</v>
      </c>
      <c r="U663">
        <v>5.2</v>
      </c>
      <c r="V663">
        <v>64.5</v>
      </c>
      <c r="W663">
        <v>79.7</v>
      </c>
      <c r="X663">
        <v>88.4</v>
      </c>
      <c r="Y663">
        <v>23.8</v>
      </c>
      <c r="Z663">
        <v>8.6999999999999993</v>
      </c>
      <c r="AA663">
        <v>110</v>
      </c>
      <c r="AB663">
        <v>7700</v>
      </c>
      <c r="AC663">
        <v>23700</v>
      </c>
      <c r="AD663">
        <v>27700</v>
      </c>
      <c r="AE663">
        <v>32500</v>
      </c>
      <c r="AF663">
        <v>94200</v>
      </c>
      <c r="AG663" t="s">
        <v>479</v>
      </c>
      <c r="AH663" t="s">
        <v>479</v>
      </c>
      <c r="AI663" t="s">
        <v>479</v>
      </c>
      <c r="AJ663" t="s">
        <v>479</v>
      </c>
      <c r="AK663" t="s">
        <v>479</v>
      </c>
      <c r="AL663" t="s">
        <v>481</v>
      </c>
      <c r="AM663" t="s">
        <v>481</v>
      </c>
    </row>
    <row r="664" spans="1:39" x14ac:dyDescent="0.25">
      <c r="A664" t="s">
        <v>472</v>
      </c>
      <c r="B664" t="s">
        <v>473</v>
      </c>
      <c r="C664">
        <v>5</v>
      </c>
      <c r="D664" t="s">
        <v>405</v>
      </c>
      <c r="E664" t="s">
        <v>405</v>
      </c>
      <c r="F664">
        <v>10007856</v>
      </c>
      <c r="G664" t="s">
        <v>160</v>
      </c>
      <c r="H664" t="s">
        <v>482</v>
      </c>
      <c r="I664" t="s">
        <v>601</v>
      </c>
      <c r="J664" t="s">
        <v>63</v>
      </c>
      <c r="K664" t="s">
        <v>602</v>
      </c>
      <c r="L664" t="s">
        <v>405</v>
      </c>
      <c r="M664" t="s">
        <v>405</v>
      </c>
      <c r="N664" t="s">
        <v>405</v>
      </c>
      <c r="O664" t="s">
        <v>486</v>
      </c>
      <c r="P664" t="s">
        <v>44</v>
      </c>
      <c r="Q664">
        <v>70</v>
      </c>
      <c r="R664">
        <v>70</v>
      </c>
      <c r="S664">
        <v>70</v>
      </c>
      <c r="T664">
        <v>6.9</v>
      </c>
      <c r="U664">
        <v>7.4</v>
      </c>
      <c r="V664">
        <v>73</v>
      </c>
      <c r="W664">
        <v>82.9</v>
      </c>
      <c r="X664">
        <v>85.7</v>
      </c>
      <c r="Y664">
        <v>12.7</v>
      </c>
      <c r="Z664">
        <v>2.8</v>
      </c>
      <c r="AA664">
        <v>55</v>
      </c>
      <c r="AB664">
        <v>9100</v>
      </c>
      <c r="AC664">
        <v>19300</v>
      </c>
      <c r="AD664">
        <v>23000</v>
      </c>
      <c r="AE664">
        <v>27400</v>
      </c>
      <c r="AF664">
        <v>61000</v>
      </c>
      <c r="AG664" t="s">
        <v>479</v>
      </c>
      <c r="AH664" t="s">
        <v>479</v>
      </c>
      <c r="AI664" t="s">
        <v>479</v>
      </c>
      <c r="AJ664" t="s">
        <v>479</v>
      </c>
      <c r="AK664" t="s">
        <v>479</v>
      </c>
      <c r="AL664" t="s">
        <v>481</v>
      </c>
      <c r="AM664" t="s">
        <v>481</v>
      </c>
    </row>
    <row r="665" spans="1:39" x14ac:dyDescent="0.25">
      <c r="A665" t="s">
        <v>472</v>
      </c>
      <c r="B665" t="s">
        <v>473</v>
      </c>
      <c r="C665">
        <v>5</v>
      </c>
      <c r="D665" t="s">
        <v>405</v>
      </c>
      <c r="E665" t="s">
        <v>405</v>
      </c>
      <c r="F665">
        <v>10007856</v>
      </c>
      <c r="G665" t="s">
        <v>160</v>
      </c>
      <c r="H665" t="s">
        <v>482</v>
      </c>
      <c r="I665" t="s">
        <v>601</v>
      </c>
      <c r="J665" t="s">
        <v>63</v>
      </c>
      <c r="K665" t="s">
        <v>602</v>
      </c>
      <c r="L665" t="s">
        <v>405</v>
      </c>
      <c r="M665" t="s">
        <v>405</v>
      </c>
      <c r="N665" t="s">
        <v>405</v>
      </c>
      <c r="O665" t="s">
        <v>478</v>
      </c>
      <c r="P665" t="s">
        <v>3</v>
      </c>
      <c r="Q665">
        <v>120</v>
      </c>
      <c r="R665">
        <v>115</v>
      </c>
      <c r="S665">
        <v>115</v>
      </c>
      <c r="T665">
        <v>4.8</v>
      </c>
      <c r="U665">
        <v>8.6999999999999993</v>
      </c>
      <c r="V665">
        <v>77.8</v>
      </c>
      <c r="W665">
        <v>85.6</v>
      </c>
      <c r="X665">
        <v>86.5</v>
      </c>
      <c r="Y665">
        <v>8.6999999999999993</v>
      </c>
      <c r="Z665">
        <v>0.9</v>
      </c>
      <c r="AA665">
        <v>90</v>
      </c>
      <c r="AB665">
        <v>12400</v>
      </c>
      <c r="AC665">
        <v>32100</v>
      </c>
      <c r="AD665">
        <v>41600</v>
      </c>
      <c r="AE665">
        <v>57200</v>
      </c>
      <c r="AF665">
        <v>160200</v>
      </c>
      <c r="AG665" t="s">
        <v>479</v>
      </c>
      <c r="AH665" t="s">
        <v>479</v>
      </c>
      <c r="AI665" t="s">
        <v>479</v>
      </c>
      <c r="AJ665" t="s">
        <v>479</v>
      </c>
      <c r="AK665" t="s">
        <v>479</v>
      </c>
      <c r="AL665" t="s">
        <v>481</v>
      </c>
      <c r="AM665" t="s">
        <v>481</v>
      </c>
    </row>
    <row r="666" spans="1:39" x14ac:dyDescent="0.25">
      <c r="A666" t="s">
        <v>472</v>
      </c>
      <c r="B666" t="s">
        <v>473</v>
      </c>
      <c r="C666">
        <v>5</v>
      </c>
      <c r="D666" t="s">
        <v>405</v>
      </c>
      <c r="E666" t="s">
        <v>405</v>
      </c>
      <c r="F666">
        <v>10007856</v>
      </c>
      <c r="G666" t="s">
        <v>160</v>
      </c>
      <c r="H666" t="s">
        <v>482</v>
      </c>
      <c r="I666" t="s">
        <v>601</v>
      </c>
      <c r="J666" t="s">
        <v>63</v>
      </c>
      <c r="K666" t="s">
        <v>602</v>
      </c>
      <c r="L666" t="s">
        <v>405</v>
      </c>
      <c r="M666" t="s">
        <v>405</v>
      </c>
      <c r="N666" t="s">
        <v>405</v>
      </c>
      <c r="O666" t="s">
        <v>488</v>
      </c>
      <c r="P666" t="s">
        <v>34</v>
      </c>
      <c r="Q666">
        <v>50</v>
      </c>
      <c r="R666">
        <v>45</v>
      </c>
      <c r="S666">
        <v>45</v>
      </c>
      <c r="T666">
        <v>4.2</v>
      </c>
      <c r="U666">
        <v>2.1</v>
      </c>
      <c r="V666">
        <v>83.8</v>
      </c>
      <c r="W666">
        <v>89.4</v>
      </c>
      <c r="X666">
        <v>93.7</v>
      </c>
      <c r="Y666">
        <v>9.9</v>
      </c>
      <c r="Z666">
        <v>4.2</v>
      </c>
      <c r="AA666">
        <v>40</v>
      </c>
      <c r="AB666">
        <v>1500</v>
      </c>
      <c r="AC666">
        <v>23400</v>
      </c>
      <c r="AD666">
        <v>26600</v>
      </c>
      <c r="AE666">
        <v>30300</v>
      </c>
      <c r="AF666">
        <v>66100</v>
      </c>
      <c r="AG666" t="s">
        <v>479</v>
      </c>
      <c r="AH666" t="s">
        <v>479</v>
      </c>
      <c r="AI666" t="s">
        <v>479</v>
      </c>
      <c r="AJ666" t="s">
        <v>479</v>
      </c>
      <c r="AK666" t="s">
        <v>479</v>
      </c>
      <c r="AL666" t="s">
        <v>481</v>
      </c>
      <c r="AM666" t="s">
        <v>481</v>
      </c>
    </row>
    <row r="667" spans="1:39" x14ac:dyDescent="0.25">
      <c r="A667" t="s">
        <v>472</v>
      </c>
      <c r="B667" t="s">
        <v>473</v>
      </c>
      <c r="C667">
        <v>5</v>
      </c>
      <c r="D667" t="s">
        <v>405</v>
      </c>
      <c r="E667" t="s">
        <v>405</v>
      </c>
      <c r="F667">
        <v>10007856</v>
      </c>
      <c r="G667" t="s">
        <v>160</v>
      </c>
      <c r="H667" t="s">
        <v>482</v>
      </c>
      <c r="I667" t="s">
        <v>601</v>
      </c>
      <c r="J667" t="s">
        <v>63</v>
      </c>
      <c r="K667" t="s">
        <v>602</v>
      </c>
      <c r="L667" t="s">
        <v>405</v>
      </c>
      <c r="M667" t="s">
        <v>405</v>
      </c>
      <c r="N667" t="s">
        <v>405</v>
      </c>
      <c r="O667" t="s">
        <v>489</v>
      </c>
      <c r="P667" t="s">
        <v>50</v>
      </c>
      <c r="Q667">
        <v>55</v>
      </c>
      <c r="R667">
        <v>55</v>
      </c>
      <c r="S667">
        <v>55</v>
      </c>
      <c r="T667">
        <v>4.0999999999999996</v>
      </c>
      <c r="U667">
        <v>8.6999999999999993</v>
      </c>
      <c r="V667">
        <v>75.7</v>
      </c>
      <c r="W667">
        <v>85.1</v>
      </c>
      <c r="X667">
        <v>87.2</v>
      </c>
      <c r="Y667">
        <v>11.5</v>
      </c>
      <c r="Z667">
        <v>2.2000000000000002</v>
      </c>
      <c r="AA667">
        <v>40</v>
      </c>
      <c r="AB667">
        <v>2600</v>
      </c>
      <c r="AC667">
        <v>18200</v>
      </c>
      <c r="AD667">
        <v>22600</v>
      </c>
      <c r="AE667">
        <v>25600</v>
      </c>
      <c r="AF667">
        <v>38700</v>
      </c>
      <c r="AG667" t="s">
        <v>479</v>
      </c>
      <c r="AH667" t="s">
        <v>479</v>
      </c>
      <c r="AI667" t="s">
        <v>479</v>
      </c>
      <c r="AJ667" t="s">
        <v>479</v>
      </c>
      <c r="AK667" t="s">
        <v>479</v>
      </c>
      <c r="AL667" t="s">
        <v>481</v>
      </c>
      <c r="AM667" t="s">
        <v>481</v>
      </c>
    </row>
    <row r="668" spans="1:39" x14ac:dyDescent="0.25">
      <c r="A668" t="s">
        <v>472</v>
      </c>
      <c r="B668" t="s">
        <v>473</v>
      </c>
      <c r="C668">
        <v>5</v>
      </c>
      <c r="D668" t="s">
        <v>405</v>
      </c>
      <c r="E668" t="s">
        <v>405</v>
      </c>
      <c r="F668">
        <v>10007857</v>
      </c>
      <c r="G668" t="s">
        <v>62</v>
      </c>
      <c r="H668" t="s">
        <v>482</v>
      </c>
      <c r="I668" t="s">
        <v>601</v>
      </c>
      <c r="J668" t="s">
        <v>63</v>
      </c>
      <c r="K668" t="s">
        <v>602</v>
      </c>
      <c r="L668" t="s">
        <v>405</v>
      </c>
      <c r="M668" t="s">
        <v>405</v>
      </c>
      <c r="N668" t="s">
        <v>405</v>
      </c>
      <c r="O668" t="s">
        <v>485</v>
      </c>
      <c r="P668" t="s">
        <v>47</v>
      </c>
      <c r="Q668">
        <v>245</v>
      </c>
      <c r="R668">
        <v>235</v>
      </c>
      <c r="S668">
        <v>235</v>
      </c>
      <c r="T668">
        <v>6.6</v>
      </c>
      <c r="U668">
        <v>5.9</v>
      </c>
      <c r="V668">
        <v>74.3</v>
      </c>
      <c r="W668">
        <v>83.8</v>
      </c>
      <c r="X668">
        <v>87.4</v>
      </c>
      <c r="Y668">
        <v>13.1</v>
      </c>
      <c r="Z668">
        <v>3.6</v>
      </c>
      <c r="AA668">
        <v>170</v>
      </c>
      <c r="AB668">
        <v>2800</v>
      </c>
      <c r="AC668">
        <v>21200</v>
      </c>
      <c r="AD668">
        <v>25600</v>
      </c>
      <c r="AE668">
        <v>31400</v>
      </c>
      <c r="AF668">
        <v>53700</v>
      </c>
      <c r="AG668" t="s">
        <v>479</v>
      </c>
      <c r="AH668" t="s">
        <v>479</v>
      </c>
      <c r="AI668" t="s">
        <v>479</v>
      </c>
      <c r="AJ668" t="s">
        <v>479</v>
      </c>
      <c r="AK668" t="s">
        <v>479</v>
      </c>
      <c r="AL668" t="s">
        <v>481</v>
      </c>
      <c r="AM668" t="s">
        <v>481</v>
      </c>
    </row>
    <row r="669" spans="1:39" x14ac:dyDescent="0.25">
      <c r="A669" t="s">
        <v>472</v>
      </c>
      <c r="B669" t="s">
        <v>473</v>
      </c>
      <c r="C669">
        <v>5</v>
      </c>
      <c r="D669" t="s">
        <v>405</v>
      </c>
      <c r="E669" t="s">
        <v>405</v>
      </c>
      <c r="F669">
        <v>10007857</v>
      </c>
      <c r="G669" t="s">
        <v>62</v>
      </c>
      <c r="H669" t="s">
        <v>482</v>
      </c>
      <c r="I669" t="s">
        <v>601</v>
      </c>
      <c r="J669" t="s">
        <v>63</v>
      </c>
      <c r="K669" t="s">
        <v>602</v>
      </c>
      <c r="L669" t="s">
        <v>405</v>
      </c>
      <c r="M669" t="s">
        <v>405</v>
      </c>
      <c r="N669" t="s">
        <v>405</v>
      </c>
      <c r="O669" t="s">
        <v>486</v>
      </c>
      <c r="P669" t="s">
        <v>44</v>
      </c>
      <c r="Q669">
        <v>260</v>
      </c>
      <c r="R669">
        <v>255</v>
      </c>
      <c r="S669">
        <v>255</v>
      </c>
      <c r="T669">
        <v>2.5</v>
      </c>
      <c r="U669">
        <v>5.3</v>
      </c>
      <c r="V669">
        <v>65.599999999999994</v>
      </c>
      <c r="W669">
        <v>87.7</v>
      </c>
      <c r="X669">
        <v>92.2</v>
      </c>
      <c r="Y669">
        <v>26.6</v>
      </c>
      <c r="Z669">
        <v>4.5</v>
      </c>
      <c r="AA669">
        <v>170</v>
      </c>
      <c r="AB669">
        <v>1000</v>
      </c>
      <c r="AC669">
        <v>21200</v>
      </c>
      <c r="AD669">
        <v>25900</v>
      </c>
      <c r="AE669">
        <v>29900</v>
      </c>
      <c r="AF669">
        <v>94900</v>
      </c>
      <c r="AG669" t="s">
        <v>479</v>
      </c>
      <c r="AH669" t="s">
        <v>479</v>
      </c>
      <c r="AI669" t="s">
        <v>479</v>
      </c>
      <c r="AJ669" t="s">
        <v>479</v>
      </c>
      <c r="AK669" t="s">
        <v>479</v>
      </c>
      <c r="AL669" t="s">
        <v>481</v>
      </c>
      <c r="AM669" t="s">
        <v>481</v>
      </c>
    </row>
    <row r="670" spans="1:39" x14ac:dyDescent="0.25">
      <c r="A670" t="s">
        <v>472</v>
      </c>
      <c r="B670" t="s">
        <v>473</v>
      </c>
      <c r="C670">
        <v>5</v>
      </c>
      <c r="D670" t="s">
        <v>405</v>
      </c>
      <c r="E670" t="s">
        <v>405</v>
      </c>
      <c r="F670">
        <v>10007857</v>
      </c>
      <c r="G670" t="s">
        <v>62</v>
      </c>
      <c r="H670" t="s">
        <v>482</v>
      </c>
      <c r="I670" t="s">
        <v>601</v>
      </c>
      <c r="J670" t="s">
        <v>63</v>
      </c>
      <c r="K670" t="s">
        <v>602</v>
      </c>
      <c r="L670" t="s">
        <v>405</v>
      </c>
      <c r="M670" t="s">
        <v>405</v>
      </c>
      <c r="N670" t="s">
        <v>405</v>
      </c>
      <c r="O670" t="s">
        <v>478</v>
      </c>
      <c r="P670" t="s">
        <v>3</v>
      </c>
      <c r="Q670">
        <v>50</v>
      </c>
      <c r="R670">
        <v>50</v>
      </c>
      <c r="S670">
        <v>50</v>
      </c>
      <c r="T670" t="s">
        <v>487</v>
      </c>
      <c r="U670">
        <v>6.2</v>
      </c>
      <c r="V670">
        <v>87.5</v>
      </c>
      <c r="W670">
        <v>93.8</v>
      </c>
      <c r="X670">
        <v>93.8</v>
      </c>
      <c r="Y670">
        <v>6.2</v>
      </c>
      <c r="Z670" t="s">
        <v>487</v>
      </c>
      <c r="AA670">
        <v>40</v>
      </c>
      <c r="AB670">
        <v>12000</v>
      </c>
      <c r="AC670">
        <v>31000</v>
      </c>
      <c r="AD670">
        <v>44200</v>
      </c>
      <c r="AE670">
        <v>57700</v>
      </c>
      <c r="AF670">
        <v>77100</v>
      </c>
      <c r="AG670" t="s">
        <v>479</v>
      </c>
      <c r="AH670" t="s">
        <v>479</v>
      </c>
      <c r="AI670" t="s">
        <v>479</v>
      </c>
      <c r="AJ670" t="s">
        <v>479</v>
      </c>
      <c r="AK670" t="s">
        <v>479</v>
      </c>
      <c r="AL670" t="s">
        <v>481</v>
      </c>
      <c r="AM670" t="s">
        <v>481</v>
      </c>
    </row>
    <row r="671" spans="1:39" x14ac:dyDescent="0.25">
      <c r="A671" t="s">
        <v>472</v>
      </c>
      <c r="B671" t="s">
        <v>473</v>
      </c>
      <c r="C671">
        <v>5</v>
      </c>
      <c r="D671" t="s">
        <v>405</v>
      </c>
      <c r="E671" t="s">
        <v>405</v>
      </c>
      <c r="F671">
        <v>10007857</v>
      </c>
      <c r="G671" t="s">
        <v>62</v>
      </c>
      <c r="H671" t="s">
        <v>482</v>
      </c>
      <c r="I671" t="s">
        <v>601</v>
      </c>
      <c r="J671" t="s">
        <v>63</v>
      </c>
      <c r="K671" t="s">
        <v>602</v>
      </c>
      <c r="L671" t="s">
        <v>405</v>
      </c>
      <c r="M671" t="s">
        <v>405</v>
      </c>
      <c r="N671" t="s">
        <v>405</v>
      </c>
      <c r="O671" t="s">
        <v>488</v>
      </c>
      <c r="P671" t="s">
        <v>34</v>
      </c>
      <c r="Q671">
        <v>50</v>
      </c>
      <c r="R671">
        <v>50</v>
      </c>
      <c r="S671">
        <v>45</v>
      </c>
      <c r="T671">
        <v>5.8</v>
      </c>
      <c r="U671">
        <v>6.9</v>
      </c>
      <c r="V671">
        <v>72.7</v>
      </c>
      <c r="W671">
        <v>85.1</v>
      </c>
      <c r="X671">
        <v>87.3</v>
      </c>
      <c r="Y671">
        <v>14.6</v>
      </c>
      <c r="Z671">
        <v>2.2000000000000002</v>
      </c>
      <c r="AA671">
        <v>35</v>
      </c>
      <c r="AB671">
        <v>8800</v>
      </c>
      <c r="AC671">
        <v>21200</v>
      </c>
      <c r="AD671">
        <v>26300</v>
      </c>
      <c r="AE671">
        <v>34700</v>
      </c>
      <c r="AF671">
        <v>86700</v>
      </c>
      <c r="AG671" t="s">
        <v>479</v>
      </c>
      <c r="AH671" t="s">
        <v>479</v>
      </c>
      <c r="AI671" t="s">
        <v>479</v>
      </c>
      <c r="AJ671" t="s">
        <v>479</v>
      </c>
      <c r="AK671" t="s">
        <v>479</v>
      </c>
      <c r="AL671" t="s">
        <v>481</v>
      </c>
      <c r="AM671" t="s">
        <v>481</v>
      </c>
    </row>
    <row r="672" spans="1:39" x14ac:dyDescent="0.25">
      <c r="A672" t="s">
        <v>472</v>
      </c>
      <c r="B672" t="s">
        <v>473</v>
      </c>
      <c r="C672">
        <v>5</v>
      </c>
      <c r="D672" t="s">
        <v>405</v>
      </c>
      <c r="E672" t="s">
        <v>405</v>
      </c>
      <c r="F672">
        <v>10007857</v>
      </c>
      <c r="G672" t="s">
        <v>62</v>
      </c>
      <c r="H672" t="s">
        <v>482</v>
      </c>
      <c r="I672" t="s">
        <v>601</v>
      </c>
      <c r="J672" t="s">
        <v>63</v>
      </c>
      <c r="K672" t="s">
        <v>602</v>
      </c>
      <c r="L672" t="s">
        <v>405</v>
      </c>
      <c r="M672" t="s">
        <v>405</v>
      </c>
      <c r="N672" t="s">
        <v>405</v>
      </c>
      <c r="O672" t="s">
        <v>489</v>
      </c>
      <c r="P672" t="s">
        <v>50</v>
      </c>
      <c r="Q672">
        <v>25</v>
      </c>
      <c r="R672">
        <v>25</v>
      </c>
      <c r="S672">
        <v>25</v>
      </c>
      <c r="T672">
        <v>8.3000000000000007</v>
      </c>
      <c r="U672">
        <v>12.5</v>
      </c>
      <c r="V672">
        <v>79.2</v>
      </c>
      <c r="W672">
        <v>79.2</v>
      </c>
      <c r="X672">
        <v>79.2</v>
      </c>
      <c r="Y672" t="s">
        <v>487</v>
      </c>
      <c r="Z672" t="s">
        <v>487</v>
      </c>
      <c r="AA672">
        <v>20</v>
      </c>
      <c r="AB672">
        <v>8000</v>
      </c>
      <c r="AC672">
        <v>26300</v>
      </c>
      <c r="AD672">
        <v>30500</v>
      </c>
      <c r="AE672">
        <v>33900</v>
      </c>
      <c r="AF672">
        <v>40200</v>
      </c>
      <c r="AG672" t="s">
        <v>479</v>
      </c>
      <c r="AH672" t="s">
        <v>479</v>
      </c>
      <c r="AI672" t="s">
        <v>479</v>
      </c>
      <c r="AJ672" t="s">
        <v>479</v>
      </c>
      <c r="AK672" t="s">
        <v>479</v>
      </c>
      <c r="AL672" t="s">
        <v>481</v>
      </c>
      <c r="AM672" t="s">
        <v>481</v>
      </c>
    </row>
    <row r="673" spans="1:39" x14ac:dyDescent="0.25">
      <c r="A673" t="s">
        <v>472</v>
      </c>
      <c r="B673" t="s">
        <v>473</v>
      </c>
      <c r="C673">
        <v>5</v>
      </c>
      <c r="D673" t="s">
        <v>405</v>
      </c>
      <c r="E673" t="s">
        <v>405</v>
      </c>
      <c r="F673">
        <v>10007858</v>
      </c>
      <c r="G673" t="s">
        <v>105</v>
      </c>
      <c r="H673" t="s">
        <v>482</v>
      </c>
      <c r="I673" t="s">
        <v>601</v>
      </c>
      <c r="J673" t="s">
        <v>63</v>
      </c>
      <c r="K673" t="s">
        <v>602</v>
      </c>
      <c r="L673" t="s">
        <v>405</v>
      </c>
      <c r="M673" t="s">
        <v>405</v>
      </c>
      <c r="N673" t="s">
        <v>405</v>
      </c>
      <c r="O673" t="s">
        <v>486</v>
      </c>
      <c r="P673" t="s">
        <v>44</v>
      </c>
      <c r="Q673">
        <v>55</v>
      </c>
      <c r="R673">
        <v>55</v>
      </c>
      <c r="S673">
        <v>55</v>
      </c>
      <c r="T673" t="s">
        <v>487</v>
      </c>
      <c r="U673">
        <v>5.4</v>
      </c>
      <c r="V673">
        <v>66.099999999999994</v>
      </c>
      <c r="W673">
        <v>89.3</v>
      </c>
      <c r="X673">
        <v>94.6</v>
      </c>
      <c r="Y673">
        <v>28.6</v>
      </c>
      <c r="Z673">
        <v>5.4</v>
      </c>
      <c r="AA673">
        <v>35</v>
      </c>
      <c r="AB673">
        <v>8400</v>
      </c>
      <c r="AC673">
        <v>19000</v>
      </c>
      <c r="AD673">
        <v>25200</v>
      </c>
      <c r="AE673">
        <v>28100</v>
      </c>
      <c r="AF673">
        <v>42300</v>
      </c>
      <c r="AG673" t="s">
        <v>479</v>
      </c>
      <c r="AH673" t="s">
        <v>479</v>
      </c>
      <c r="AI673" t="s">
        <v>479</v>
      </c>
      <c r="AJ673" t="s">
        <v>479</v>
      </c>
      <c r="AK673" t="s">
        <v>479</v>
      </c>
      <c r="AL673" t="s">
        <v>481</v>
      </c>
      <c r="AM673" t="s">
        <v>481</v>
      </c>
    </row>
    <row r="674" spans="1:39" x14ac:dyDescent="0.25">
      <c r="A674" t="s">
        <v>472</v>
      </c>
      <c r="B674" t="s">
        <v>473</v>
      </c>
      <c r="C674">
        <v>5</v>
      </c>
      <c r="D674" t="s">
        <v>405</v>
      </c>
      <c r="E674" t="s">
        <v>405</v>
      </c>
      <c r="F674">
        <v>10007858</v>
      </c>
      <c r="G674" t="s">
        <v>105</v>
      </c>
      <c r="H674" t="s">
        <v>482</v>
      </c>
      <c r="I674" t="s">
        <v>601</v>
      </c>
      <c r="J674" t="s">
        <v>63</v>
      </c>
      <c r="K674" t="s">
        <v>602</v>
      </c>
      <c r="L674" t="s">
        <v>405</v>
      </c>
      <c r="M674" t="s">
        <v>405</v>
      </c>
      <c r="N674" t="s">
        <v>405</v>
      </c>
      <c r="O674" t="s">
        <v>478</v>
      </c>
      <c r="P674" t="s">
        <v>3</v>
      </c>
      <c r="Q674">
        <v>50</v>
      </c>
      <c r="R674">
        <v>50</v>
      </c>
      <c r="S674">
        <v>50</v>
      </c>
      <c r="T674">
        <v>4</v>
      </c>
      <c r="U674">
        <v>6</v>
      </c>
      <c r="V674">
        <v>86</v>
      </c>
      <c r="W674">
        <v>88</v>
      </c>
      <c r="X674">
        <v>90</v>
      </c>
      <c r="Y674">
        <v>4</v>
      </c>
      <c r="Z674">
        <v>2</v>
      </c>
      <c r="AA674">
        <v>40</v>
      </c>
      <c r="AB674">
        <v>6600</v>
      </c>
      <c r="AC674">
        <v>23000</v>
      </c>
      <c r="AD674">
        <v>27700</v>
      </c>
      <c r="AE674">
        <v>36100</v>
      </c>
      <c r="AF674">
        <v>378100</v>
      </c>
      <c r="AG674" t="s">
        <v>479</v>
      </c>
      <c r="AH674" t="s">
        <v>479</v>
      </c>
      <c r="AI674" t="s">
        <v>479</v>
      </c>
      <c r="AJ674" t="s">
        <v>479</v>
      </c>
      <c r="AK674" t="s">
        <v>479</v>
      </c>
      <c r="AL674" t="s">
        <v>481</v>
      </c>
      <c r="AM674" t="s">
        <v>481</v>
      </c>
    </row>
    <row r="675" spans="1:39" x14ac:dyDescent="0.25">
      <c r="A675" t="s">
        <v>472</v>
      </c>
      <c r="B675" t="s">
        <v>473</v>
      </c>
      <c r="C675">
        <v>5</v>
      </c>
      <c r="D675" t="s">
        <v>405</v>
      </c>
      <c r="E675" t="s">
        <v>405</v>
      </c>
      <c r="F675">
        <v>10007858</v>
      </c>
      <c r="G675" t="s">
        <v>105</v>
      </c>
      <c r="H675" t="s">
        <v>482</v>
      </c>
      <c r="I675" t="s">
        <v>601</v>
      </c>
      <c r="J675" t="s">
        <v>63</v>
      </c>
      <c r="K675" t="s">
        <v>602</v>
      </c>
      <c r="L675" t="s">
        <v>405</v>
      </c>
      <c r="M675" t="s">
        <v>405</v>
      </c>
      <c r="N675" t="s">
        <v>405</v>
      </c>
      <c r="O675" t="s">
        <v>489</v>
      </c>
      <c r="P675" t="s">
        <v>50</v>
      </c>
      <c r="Q675">
        <v>285</v>
      </c>
      <c r="R675">
        <v>280</v>
      </c>
      <c r="S675">
        <v>280</v>
      </c>
      <c r="T675">
        <v>8.1999999999999993</v>
      </c>
      <c r="U675">
        <v>11.8</v>
      </c>
      <c r="V675">
        <v>72</v>
      </c>
      <c r="W675">
        <v>77.400000000000006</v>
      </c>
      <c r="X675">
        <v>79.900000000000006</v>
      </c>
      <c r="Y675">
        <v>7.9</v>
      </c>
      <c r="Z675">
        <v>2.5</v>
      </c>
      <c r="AA675">
        <v>190</v>
      </c>
      <c r="AB675">
        <v>1500</v>
      </c>
      <c r="AC675">
        <v>15700</v>
      </c>
      <c r="AD675">
        <v>21700</v>
      </c>
      <c r="AE675">
        <v>27800</v>
      </c>
      <c r="AF675">
        <v>56900</v>
      </c>
      <c r="AG675" t="s">
        <v>479</v>
      </c>
      <c r="AH675" t="s">
        <v>479</v>
      </c>
      <c r="AI675" t="s">
        <v>479</v>
      </c>
      <c r="AJ675" t="s">
        <v>479</v>
      </c>
      <c r="AK675" t="s">
        <v>479</v>
      </c>
      <c r="AL675" t="s">
        <v>481</v>
      </c>
      <c r="AM675" t="s">
        <v>481</v>
      </c>
    </row>
    <row r="676" spans="1:39" x14ac:dyDescent="0.25">
      <c r="A676" t="s">
        <v>472</v>
      </c>
      <c r="B676" t="s">
        <v>473</v>
      </c>
      <c r="C676">
        <v>5</v>
      </c>
      <c r="D676" t="s">
        <v>405</v>
      </c>
      <c r="E676" t="s">
        <v>405</v>
      </c>
      <c r="F676">
        <v>10007859</v>
      </c>
      <c r="G676" t="s">
        <v>609</v>
      </c>
      <c r="H676" t="s">
        <v>475</v>
      </c>
      <c r="I676" t="s">
        <v>476</v>
      </c>
      <c r="J676" t="s">
        <v>385</v>
      </c>
      <c r="K676" t="s">
        <v>521</v>
      </c>
      <c r="L676" t="s">
        <v>58</v>
      </c>
      <c r="M676" t="s">
        <v>405</v>
      </c>
      <c r="N676" t="s">
        <v>405</v>
      </c>
      <c r="O676" t="s">
        <v>485</v>
      </c>
      <c r="P676" t="s">
        <v>47</v>
      </c>
      <c r="Q676">
        <v>35</v>
      </c>
      <c r="R676">
        <v>35</v>
      </c>
      <c r="S676">
        <v>35</v>
      </c>
      <c r="T676">
        <v>5.4</v>
      </c>
      <c r="U676" t="s">
        <v>487</v>
      </c>
      <c r="V676">
        <v>82.2</v>
      </c>
      <c r="W676">
        <v>89.8</v>
      </c>
      <c r="X676">
        <v>94.6</v>
      </c>
      <c r="Y676">
        <v>12.3</v>
      </c>
      <c r="Z676">
        <v>4.7</v>
      </c>
      <c r="AA676">
        <v>30</v>
      </c>
      <c r="AB676">
        <v>700</v>
      </c>
      <c r="AC676">
        <v>18400</v>
      </c>
      <c r="AD676">
        <v>24500</v>
      </c>
      <c r="AE676">
        <v>29900</v>
      </c>
      <c r="AF676">
        <v>42000</v>
      </c>
      <c r="AG676" t="s">
        <v>479</v>
      </c>
      <c r="AH676" t="s">
        <v>479</v>
      </c>
      <c r="AI676" t="s">
        <v>479</v>
      </c>
      <c r="AJ676" t="s">
        <v>479</v>
      </c>
      <c r="AK676" t="s">
        <v>479</v>
      </c>
      <c r="AL676" t="s">
        <v>481</v>
      </c>
      <c r="AM676" t="s">
        <v>481</v>
      </c>
    </row>
    <row r="677" spans="1:39" x14ac:dyDescent="0.25">
      <c r="A677" t="s">
        <v>472</v>
      </c>
      <c r="B677" t="s">
        <v>473</v>
      </c>
      <c r="C677">
        <v>5</v>
      </c>
      <c r="D677" t="s">
        <v>405</v>
      </c>
      <c r="E677" t="s">
        <v>405</v>
      </c>
      <c r="F677">
        <v>10007937</v>
      </c>
      <c r="G677" t="s">
        <v>610</v>
      </c>
      <c r="H677" t="s">
        <v>506</v>
      </c>
      <c r="I677" t="s">
        <v>476</v>
      </c>
      <c r="J677" t="s">
        <v>385</v>
      </c>
      <c r="K677" t="s">
        <v>495</v>
      </c>
      <c r="L677" t="s">
        <v>41</v>
      </c>
      <c r="M677" t="s">
        <v>405</v>
      </c>
      <c r="N677" t="s">
        <v>405</v>
      </c>
      <c r="O677" t="s">
        <v>478</v>
      </c>
      <c r="P677" t="s">
        <v>3</v>
      </c>
      <c r="Q677">
        <v>85</v>
      </c>
      <c r="R677">
        <v>85</v>
      </c>
      <c r="S677">
        <v>85</v>
      </c>
      <c r="T677">
        <v>8</v>
      </c>
      <c r="U677">
        <v>20.9</v>
      </c>
      <c r="V677">
        <v>63.6</v>
      </c>
      <c r="W677">
        <v>69.3</v>
      </c>
      <c r="X677">
        <v>71.099999999999994</v>
      </c>
      <c r="Y677">
        <v>7.6</v>
      </c>
      <c r="Z677">
        <v>1.8</v>
      </c>
      <c r="AA677">
        <v>50</v>
      </c>
      <c r="AB677">
        <v>1800</v>
      </c>
      <c r="AC677">
        <v>18200</v>
      </c>
      <c r="AD677">
        <v>30700</v>
      </c>
      <c r="AE677">
        <v>42000</v>
      </c>
      <c r="AF677">
        <v>125600</v>
      </c>
      <c r="AG677" t="s">
        <v>479</v>
      </c>
      <c r="AH677" t="s">
        <v>479</v>
      </c>
      <c r="AI677" t="s">
        <v>479</v>
      </c>
      <c r="AJ677" t="s">
        <v>479</v>
      </c>
      <c r="AK677" t="s">
        <v>479</v>
      </c>
      <c r="AL677" t="s">
        <v>481</v>
      </c>
      <c r="AM677" t="s">
        <v>481</v>
      </c>
    </row>
    <row r="678" spans="1:39" x14ac:dyDescent="0.25">
      <c r="A678" t="s">
        <v>472</v>
      </c>
      <c r="B678" t="s">
        <v>473</v>
      </c>
      <c r="C678">
        <v>5</v>
      </c>
      <c r="D678" t="s">
        <v>405</v>
      </c>
      <c r="E678" t="s">
        <v>405</v>
      </c>
      <c r="F678">
        <v>10007937</v>
      </c>
      <c r="G678" t="s">
        <v>610</v>
      </c>
      <c r="H678" t="s">
        <v>506</v>
      </c>
      <c r="I678" t="s">
        <v>476</v>
      </c>
      <c r="J678" t="s">
        <v>385</v>
      </c>
      <c r="K678" t="s">
        <v>495</v>
      </c>
      <c r="L678" t="s">
        <v>41</v>
      </c>
      <c r="M678" t="s">
        <v>405</v>
      </c>
      <c r="N678" t="s">
        <v>405</v>
      </c>
      <c r="O678" t="s">
        <v>488</v>
      </c>
      <c r="P678" t="s">
        <v>34</v>
      </c>
      <c r="Q678">
        <v>40</v>
      </c>
      <c r="R678">
        <v>40</v>
      </c>
      <c r="S678">
        <v>40</v>
      </c>
      <c r="T678">
        <v>13.7</v>
      </c>
      <c r="U678">
        <v>12.1</v>
      </c>
      <c r="V678">
        <v>55.6</v>
      </c>
      <c r="W678">
        <v>65.3</v>
      </c>
      <c r="X678">
        <v>74.2</v>
      </c>
      <c r="Y678">
        <v>18.600000000000001</v>
      </c>
      <c r="Z678">
        <v>8.9</v>
      </c>
      <c r="AA678">
        <v>20</v>
      </c>
      <c r="AB678">
        <v>6000</v>
      </c>
      <c r="AC678">
        <v>8800</v>
      </c>
      <c r="AD678">
        <v>12400</v>
      </c>
      <c r="AE678">
        <v>34300</v>
      </c>
      <c r="AF678">
        <v>77700</v>
      </c>
      <c r="AG678" t="s">
        <v>479</v>
      </c>
      <c r="AH678" t="s">
        <v>479</v>
      </c>
      <c r="AI678" t="s">
        <v>479</v>
      </c>
      <c r="AJ678" t="s">
        <v>479</v>
      </c>
      <c r="AK678" t="s">
        <v>479</v>
      </c>
      <c r="AL678" t="s">
        <v>481</v>
      </c>
      <c r="AM678" t="s">
        <v>481</v>
      </c>
    </row>
    <row r="679" spans="1:39" x14ac:dyDescent="0.25">
      <c r="A679" t="s">
        <v>472</v>
      </c>
      <c r="B679" t="s">
        <v>473</v>
      </c>
      <c r="C679">
        <v>5</v>
      </c>
      <c r="D679" t="s">
        <v>405</v>
      </c>
      <c r="E679" t="s">
        <v>405</v>
      </c>
      <c r="F679">
        <v>10007938</v>
      </c>
      <c r="G679" t="s">
        <v>611</v>
      </c>
      <c r="H679" t="s">
        <v>475</v>
      </c>
      <c r="I679" t="s">
        <v>476</v>
      </c>
      <c r="J679" t="s">
        <v>385</v>
      </c>
      <c r="K679" t="s">
        <v>493</v>
      </c>
      <c r="L679" t="s">
        <v>55</v>
      </c>
      <c r="M679" t="s">
        <v>405</v>
      </c>
      <c r="N679" t="s">
        <v>405</v>
      </c>
      <c r="O679" t="s">
        <v>486</v>
      </c>
      <c r="P679" t="s">
        <v>44</v>
      </c>
      <c r="Q679">
        <v>20</v>
      </c>
      <c r="R679">
        <v>20</v>
      </c>
      <c r="S679">
        <v>20</v>
      </c>
      <c r="T679" t="s">
        <v>487</v>
      </c>
      <c r="U679">
        <v>5</v>
      </c>
      <c r="V679">
        <v>80</v>
      </c>
      <c r="W679">
        <v>95</v>
      </c>
      <c r="X679">
        <v>95</v>
      </c>
      <c r="Y679">
        <v>15</v>
      </c>
      <c r="Z679" t="s">
        <v>487</v>
      </c>
      <c r="AA679">
        <v>15</v>
      </c>
      <c r="AB679">
        <v>8800</v>
      </c>
      <c r="AC679">
        <v>15900</v>
      </c>
      <c r="AD679">
        <v>20800</v>
      </c>
      <c r="AE679">
        <v>24400</v>
      </c>
      <c r="AF679">
        <v>45300</v>
      </c>
      <c r="AG679" t="s">
        <v>479</v>
      </c>
      <c r="AH679" t="s">
        <v>479</v>
      </c>
      <c r="AI679" t="s">
        <v>479</v>
      </c>
      <c r="AJ679" t="s">
        <v>479</v>
      </c>
      <c r="AK679" t="s">
        <v>479</v>
      </c>
      <c r="AL679" t="s">
        <v>481</v>
      </c>
      <c r="AM679" t="s">
        <v>481</v>
      </c>
    </row>
    <row r="680" spans="1:39" x14ac:dyDescent="0.25">
      <c r="A680" t="s">
        <v>472</v>
      </c>
      <c r="B680" t="s">
        <v>473</v>
      </c>
      <c r="C680">
        <v>5</v>
      </c>
      <c r="D680" t="s">
        <v>405</v>
      </c>
      <c r="E680" t="s">
        <v>405</v>
      </c>
      <c r="F680">
        <v>10007938</v>
      </c>
      <c r="G680" t="s">
        <v>611</v>
      </c>
      <c r="H680" t="s">
        <v>475</v>
      </c>
      <c r="I680" t="s">
        <v>476</v>
      </c>
      <c r="J680" t="s">
        <v>385</v>
      </c>
      <c r="K680" t="s">
        <v>493</v>
      </c>
      <c r="L680" t="s">
        <v>55</v>
      </c>
      <c r="M680" t="s">
        <v>405</v>
      </c>
      <c r="N680" t="s">
        <v>405</v>
      </c>
      <c r="O680" t="s">
        <v>478</v>
      </c>
      <c r="P680" t="s">
        <v>3</v>
      </c>
      <c r="Q680">
        <v>35</v>
      </c>
      <c r="R680">
        <v>35</v>
      </c>
      <c r="S680">
        <v>35</v>
      </c>
      <c r="T680">
        <v>2.8</v>
      </c>
      <c r="U680">
        <v>11.1</v>
      </c>
      <c r="V680">
        <v>86.1</v>
      </c>
      <c r="W680">
        <v>86.1</v>
      </c>
      <c r="X680">
        <v>86.1</v>
      </c>
      <c r="Y680" t="s">
        <v>487</v>
      </c>
      <c r="Z680" t="s">
        <v>487</v>
      </c>
      <c r="AA680">
        <v>30</v>
      </c>
      <c r="AB680">
        <v>5100</v>
      </c>
      <c r="AC680">
        <v>16800</v>
      </c>
      <c r="AD680">
        <v>25900</v>
      </c>
      <c r="AE680">
        <v>35400</v>
      </c>
      <c r="AF680">
        <v>48500</v>
      </c>
      <c r="AG680" t="s">
        <v>479</v>
      </c>
      <c r="AH680" t="s">
        <v>479</v>
      </c>
      <c r="AI680" t="s">
        <v>479</v>
      </c>
      <c r="AJ680" t="s">
        <v>479</v>
      </c>
      <c r="AK680" t="s">
        <v>479</v>
      </c>
      <c r="AL680" t="s">
        <v>481</v>
      </c>
      <c r="AM680" t="s">
        <v>481</v>
      </c>
    </row>
    <row r="681" spans="1:39" x14ac:dyDescent="0.25">
      <c r="A681" t="s">
        <v>472</v>
      </c>
      <c r="B681" t="s">
        <v>473</v>
      </c>
      <c r="C681">
        <v>5</v>
      </c>
      <c r="D681" t="s">
        <v>405</v>
      </c>
      <c r="E681" t="s">
        <v>405</v>
      </c>
      <c r="F681">
        <v>10007938</v>
      </c>
      <c r="G681" t="s">
        <v>611</v>
      </c>
      <c r="H681" t="s">
        <v>475</v>
      </c>
      <c r="I681" t="s">
        <v>476</v>
      </c>
      <c r="J681" t="s">
        <v>385</v>
      </c>
      <c r="K681" t="s">
        <v>493</v>
      </c>
      <c r="L681" t="s">
        <v>55</v>
      </c>
      <c r="M681" t="s">
        <v>405</v>
      </c>
      <c r="N681" t="s">
        <v>405</v>
      </c>
      <c r="O681" t="s">
        <v>489</v>
      </c>
      <c r="P681" t="s">
        <v>50</v>
      </c>
      <c r="Q681">
        <v>50</v>
      </c>
      <c r="R681">
        <v>50</v>
      </c>
      <c r="S681">
        <v>50</v>
      </c>
      <c r="T681">
        <v>8</v>
      </c>
      <c r="U681">
        <v>14</v>
      </c>
      <c r="V681">
        <v>72</v>
      </c>
      <c r="W681">
        <v>76</v>
      </c>
      <c r="X681">
        <v>78</v>
      </c>
      <c r="Y681">
        <v>6</v>
      </c>
      <c r="Z681">
        <v>2</v>
      </c>
      <c r="AA681">
        <v>35</v>
      </c>
      <c r="AB681">
        <v>700</v>
      </c>
      <c r="AC681">
        <v>9900</v>
      </c>
      <c r="AD681">
        <v>15000</v>
      </c>
      <c r="AE681">
        <v>20800</v>
      </c>
      <c r="AF681">
        <v>39400</v>
      </c>
      <c r="AG681" t="s">
        <v>479</v>
      </c>
      <c r="AH681" t="s">
        <v>479</v>
      </c>
      <c r="AI681" t="s">
        <v>479</v>
      </c>
      <c r="AJ681" t="s">
        <v>479</v>
      </c>
      <c r="AK681" t="s">
        <v>479</v>
      </c>
      <c r="AL681" t="s">
        <v>481</v>
      </c>
      <c r="AM681" t="s">
        <v>481</v>
      </c>
    </row>
    <row r="682" spans="1:39" x14ac:dyDescent="0.25">
      <c r="A682" t="s">
        <v>472</v>
      </c>
      <c r="B682" t="s">
        <v>473</v>
      </c>
      <c r="C682">
        <v>5</v>
      </c>
      <c r="D682" t="s">
        <v>405</v>
      </c>
      <c r="E682" t="s">
        <v>405</v>
      </c>
      <c r="F682">
        <v>10008325</v>
      </c>
      <c r="G682" t="s">
        <v>612</v>
      </c>
      <c r="H682" t="s">
        <v>506</v>
      </c>
      <c r="I682" t="s">
        <v>476</v>
      </c>
      <c r="J682" t="s">
        <v>385</v>
      </c>
      <c r="K682" t="s">
        <v>495</v>
      </c>
      <c r="L682" t="s">
        <v>41</v>
      </c>
      <c r="M682" t="s">
        <v>405</v>
      </c>
      <c r="N682" t="s">
        <v>405</v>
      </c>
      <c r="O682" t="s">
        <v>489</v>
      </c>
      <c r="P682" t="s">
        <v>50</v>
      </c>
      <c r="Q682">
        <v>5</v>
      </c>
      <c r="R682">
        <v>5</v>
      </c>
      <c r="S682">
        <v>5</v>
      </c>
      <c r="T682" t="s">
        <v>479</v>
      </c>
      <c r="U682" t="s">
        <v>479</v>
      </c>
      <c r="V682" t="s">
        <v>479</v>
      </c>
      <c r="W682" t="s">
        <v>479</v>
      </c>
      <c r="X682" t="s">
        <v>479</v>
      </c>
      <c r="Y682" t="s">
        <v>479</v>
      </c>
      <c r="Z682" t="s">
        <v>479</v>
      </c>
      <c r="AA682">
        <v>5</v>
      </c>
      <c r="AB682" t="s">
        <v>479</v>
      </c>
      <c r="AC682" t="s">
        <v>479</v>
      </c>
      <c r="AD682" t="s">
        <v>479</v>
      </c>
      <c r="AE682" t="s">
        <v>479</v>
      </c>
      <c r="AF682" t="s">
        <v>479</v>
      </c>
      <c r="AG682" t="s">
        <v>479</v>
      </c>
      <c r="AH682" t="s">
        <v>479</v>
      </c>
      <c r="AI682" t="s">
        <v>479</v>
      </c>
      <c r="AJ682" t="s">
        <v>479</v>
      </c>
      <c r="AK682" t="s">
        <v>479</v>
      </c>
      <c r="AL682" t="s">
        <v>481</v>
      </c>
      <c r="AM682" t="s">
        <v>481</v>
      </c>
    </row>
    <row r="683" spans="1:39" x14ac:dyDescent="0.25">
      <c r="A683" t="s">
        <v>472</v>
      </c>
      <c r="B683" t="s">
        <v>473</v>
      </c>
      <c r="C683">
        <v>5</v>
      </c>
      <c r="D683" t="s">
        <v>405</v>
      </c>
      <c r="E683" t="s">
        <v>405</v>
      </c>
      <c r="F683">
        <v>10008362</v>
      </c>
      <c r="G683" t="s">
        <v>613</v>
      </c>
      <c r="H683" t="s">
        <v>506</v>
      </c>
      <c r="I683" t="s">
        <v>476</v>
      </c>
      <c r="J683" t="s">
        <v>385</v>
      </c>
      <c r="K683" t="s">
        <v>495</v>
      </c>
      <c r="L683" t="s">
        <v>41</v>
      </c>
      <c r="M683" t="s">
        <v>405</v>
      </c>
      <c r="N683" t="s">
        <v>405</v>
      </c>
      <c r="O683" t="s">
        <v>478</v>
      </c>
      <c r="P683" t="s">
        <v>3</v>
      </c>
      <c r="Q683">
        <v>5</v>
      </c>
      <c r="R683">
        <v>5</v>
      </c>
      <c r="S683">
        <v>5</v>
      </c>
      <c r="T683" t="s">
        <v>479</v>
      </c>
      <c r="U683" t="s">
        <v>479</v>
      </c>
      <c r="V683" t="s">
        <v>479</v>
      </c>
      <c r="W683" t="s">
        <v>479</v>
      </c>
      <c r="X683" t="s">
        <v>479</v>
      </c>
      <c r="Y683" t="s">
        <v>479</v>
      </c>
      <c r="Z683" t="s">
        <v>479</v>
      </c>
      <c r="AA683">
        <v>5</v>
      </c>
      <c r="AB683" t="s">
        <v>479</v>
      </c>
      <c r="AC683" t="s">
        <v>479</v>
      </c>
      <c r="AD683" t="s">
        <v>479</v>
      </c>
      <c r="AE683" t="s">
        <v>479</v>
      </c>
      <c r="AF683" t="s">
        <v>479</v>
      </c>
      <c r="AG683" t="s">
        <v>479</v>
      </c>
      <c r="AH683" t="s">
        <v>479</v>
      </c>
      <c r="AI683" t="s">
        <v>479</v>
      </c>
      <c r="AJ683" t="s">
        <v>479</v>
      </c>
      <c r="AK683" t="s">
        <v>479</v>
      </c>
      <c r="AL683" t="s">
        <v>481</v>
      </c>
      <c r="AM683" t="s">
        <v>481</v>
      </c>
    </row>
    <row r="684" spans="1:39" x14ac:dyDescent="0.25">
      <c r="A684" t="s">
        <v>472</v>
      </c>
      <c r="B684" t="s">
        <v>473</v>
      </c>
      <c r="C684">
        <v>5</v>
      </c>
      <c r="D684" t="s">
        <v>405</v>
      </c>
      <c r="E684" t="s">
        <v>405</v>
      </c>
      <c r="F684">
        <v>10008640</v>
      </c>
      <c r="G684" t="s">
        <v>154</v>
      </c>
      <c r="H684" t="s">
        <v>482</v>
      </c>
      <c r="I684" t="s">
        <v>476</v>
      </c>
      <c r="J684" t="s">
        <v>385</v>
      </c>
      <c r="K684" t="s">
        <v>491</v>
      </c>
      <c r="L684" t="s">
        <v>61</v>
      </c>
      <c r="M684" t="s">
        <v>405</v>
      </c>
      <c r="N684" t="s">
        <v>405</v>
      </c>
      <c r="O684" t="s">
        <v>478</v>
      </c>
      <c r="P684" t="s">
        <v>3</v>
      </c>
      <c r="Q684">
        <v>40</v>
      </c>
      <c r="R684">
        <v>40</v>
      </c>
      <c r="S684">
        <v>40</v>
      </c>
      <c r="T684">
        <v>10.3</v>
      </c>
      <c r="U684">
        <v>12.8</v>
      </c>
      <c r="V684">
        <v>74.400000000000006</v>
      </c>
      <c r="W684">
        <v>76.900000000000006</v>
      </c>
      <c r="X684">
        <v>76.900000000000006</v>
      </c>
      <c r="Y684">
        <v>2.6</v>
      </c>
      <c r="Z684" t="s">
        <v>487</v>
      </c>
      <c r="AA684">
        <v>30</v>
      </c>
      <c r="AB684">
        <v>3300</v>
      </c>
      <c r="AC684">
        <v>14600</v>
      </c>
      <c r="AD684">
        <v>20800</v>
      </c>
      <c r="AE684">
        <v>31000</v>
      </c>
      <c r="AF684">
        <v>47100</v>
      </c>
      <c r="AG684" t="s">
        <v>479</v>
      </c>
      <c r="AH684" t="s">
        <v>479</v>
      </c>
      <c r="AI684" t="s">
        <v>479</v>
      </c>
      <c r="AJ684" t="s">
        <v>479</v>
      </c>
      <c r="AK684" t="s">
        <v>479</v>
      </c>
      <c r="AL684" t="s">
        <v>481</v>
      </c>
      <c r="AM684" t="s">
        <v>481</v>
      </c>
    </row>
    <row r="685" spans="1:39" x14ac:dyDescent="0.25">
      <c r="A685" t="s">
        <v>472</v>
      </c>
      <c r="B685" t="s">
        <v>473</v>
      </c>
      <c r="C685">
        <v>5</v>
      </c>
      <c r="D685" t="s">
        <v>405</v>
      </c>
      <c r="E685" t="s">
        <v>405</v>
      </c>
      <c r="F685">
        <v>10008640</v>
      </c>
      <c r="G685" t="s">
        <v>154</v>
      </c>
      <c r="H685" t="s">
        <v>482</v>
      </c>
      <c r="I685" t="s">
        <v>476</v>
      </c>
      <c r="J685" t="s">
        <v>385</v>
      </c>
      <c r="K685" t="s">
        <v>491</v>
      </c>
      <c r="L685" t="s">
        <v>61</v>
      </c>
      <c r="M685" t="s">
        <v>405</v>
      </c>
      <c r="N685" t="s">
        <v>405</v>
      </c>
      <c r="O685" t="s">
        <v>489</v>
      </c>
      <c r="P685" t="s">
        <v>50</v>
      </c>
      <c r="Q685">
        <v>730</v>
      </c>
      <c r="R685">
        <v>710</v>
      </c>
      <c r="S685">
        <v>710</v>
      </c>
      <c r="T685">
        <v>4.5999999999999996</v>
      </c>
      <c r="U685">
        <v>5.9</v>
      </c>
      <c r="V685">
        <v>83.2</v>
      </c>
      <c r="W685">
        <v>87.9</v>
      </c>
      <c r="X685">
        <v>89.4</v>
      </c>
      <c r="Y685">
        <v>6.3</v>
      </c>
      <c r="Z685">
        <v>1.5</v>
      </c>
      <c r="AA685">
        <v>565</v>
      </c>
      <c r="AB685">
        <v>400</v>
      </c>
      <c r="AC685">
        <v>18200</v>
      </c>
      <c r="AD685">
        <v>25200</v>
      </c>
      <c r="AE685">
        <v>32100</v>
      </c>
      <c r="AF685">
        <v>78500</v>
      </c>
      <c r="AG685" t="s">
        <v>479</v>
      </c>
      <c r="AH685" t="s">
        <v>479</v>
      </c>
      <c r="AI685" t="s">
        <v>479</v>
      </c>
      <c r="AJ685" t="s">
        <v>479</v>
      </c>
      <c r="AK685" t="s">
        <v>479</v>
      </c>
      <c r="AL685" t="s">
        <v>481</v>
      </c>
      <c r="AM685" t="s">
        <v>481</v>
      </c>
    </row>
    <row r="686" spans="1:39" x14ac:dyDescent="0.25">
      <c r="A686" t="s">
        <v>472</v>
      </c>
      <c r="B686" t="s">
        <v>473</v>
      </c>
      <c r="C686">
        <v>5</v>
      </c>
      <c r="D686" t="s">
        <v>405</v>
      </c>
      <c r="E686" t="s">
        <v>405</v>
      </c>
      <c r="F686">
        <v>10009527</v>
      </c>
      <c r="G686" t="s">
        <v>614</v>
      </c>
      <c r="H686" t="s">
        <v>506</v>
      </c>
      <c r="I686" t="s">
        <v>476</v>
      </c>
      <c r="J686" t="s">
        <v>385</v>
      </c>
      <c r="K686" t="s">
        <v>495</v>
      </c>
      <c r="L686" t="s">
        <v>41</v>
      </c>
      <c r="M686" t="s">
        <v>405</v>
      </c>
      <c r="N686" t="s">
        <v>405</v>
      </c>
      <c r="O686" t="s">
        <v>489</v>
      </c>
      <c r="P686" t="s">
        <v>50</v>
      </c>
      <c r="Q686">
        <v>20</v>
      </c>
      <c r="R686">
        <v>20</v>
      </c>
      <c r="S686">
        <v>10</v>
      </c>
      <c r="T686">
        <v>41.7</v>
      </c>
      <c r="U686" t="s">
        <v>487</v>
      </c>
      <c r="V686">
        <v>58.3</v>
      </c>
      <c r="W686">
        <v>58.3</v>
      </c>
      <c r="X686">
        <v>58.3</v>
      </c>
      <c r="Y686" t="s">
        <v>487</v>
      </c>
      <c r="Z686" t="s">
        <v>487</v>
      </c>
      <c r="AA686">
        <v>5</v>
      </c>
      <c r="AB686" t="s">
        <v>479</v>
      </c>
      <c r="AC686" t="s">
        <v>479</v>
      </c>
      <c r="AD686" t="s">
        <v>479</v>
      </c>
      <c r="AE686" t="s">
        <v>479</v>
      </c>
      <c r="AF686" t="s">
        <v>479</v>
      </c>
      <c r="AG686" t="s">
        <v>479</v>
      </c>
      <c r="AH686" t="s">
        <v>479</v>
      </c>
      <c r="AI686" t="s">
        <v>479</v>
      </c>
      <c r="AJ686" t="s">
        <v>479</v>
      </c>
      <c r="AK686" t="s">
        <v>479</v>
      </c>
      <c r="AL686" t="s">
        <v>481</v>
      </c>
      <c r="AM686" t="s">
        <v>481</v>
      </c>
    </row>
    <row r="687" spans="1:39" x14ac:dyDescent="0.25">
      <c r="A687" t="s">
        <v>472</v>
      </c>
      <c r="B687" t="s">
        <v>473</v>
      </c>
      <c r="C687">
        <v>5</v>
      </c>
      <c r="D687" t="s">
        <v>405</v>
      </c>
      <c r="E687" t="s">
        <v>405</v>
      </c>
      <c r="F687">
        <v>10010308</v>
      </c>
      <c r="G687" t="s">
        <v>615</v>
      </c>
      <c r="H687" t="s">
        <v>506</v>
      </c>
      <c r="I687" t="s">
        <v>476</v>
      </c>
      <c r="J687" t="s">
        <v>385</v>
      </c>
      <c r="K687" t="s">
        <v>483</v>
      </c>
      <c r="L687" t="s">
        <v>484</v>
      </c>
      <c r="M687" t="s">
        <v>405</v>
      </c>
      <c r="N687" t="s">
        <v>405</v>
      </c>
      <c r="O687" t="s">
        <v>489</v>
      </c>
      <c r="P687" t="s">
        <v>50</v>
      </c>
      <c r="Q687">
        <v>5</v>
      </c>
      <c r="R687">
        <v>5</v>
      </c>
      <c r="S687">
        <v>5</v>
      </c>
      <c r="T687" t="s">
        <v>479</v>
      </c>
      <c r="U687" t="s">
        <v>479</v>
      </c>
      <c r="V687" t="s">
        <v>479</v>
      </c>
      <c r="W687" t="s">
        <v>479</v>
      </c>
      <c r="X687" t="s">
        <v>479</v>
      </c>
      <c r="Y687" t="s">
        <v>479</v>
      </c>
      <c r="Z687" t="s">
        <v>479</v>
      </c>
      <c r="AA687">
        <v>5</v>
      </c>
      <c r="AB687" t="s">
        <v>479</v>
      </c>
      <c r="AC687" t="s">
        <v>479</v>
      </c>
      <c r="AD687" t="s">
        <v>479</v>
      </c>
      <c r="AE687" t="s">
        <v>479</v>
      </c>
      <c r="AF687" t="s">
        <v>479</v>
      </c>
      <c r="AG687" t="s">
        <v>479</v>
      </c>
      <c r="AH687" t="s">
        <v>479</v>
      </c>
      <c r="AI687" t="s">
        <v>479</v>
      </c>
      <c r="AJ687" t="s">
        <v>479</v>
      </c>
      <c r="AK687" t="s">
        <v>479</v>
      </c>
      <c r="AL687" t="s">
        <v>481</v>
      </c>
      <c r="AM687" t="s">
        <v>481</v>
      </c>
    </row>
    <row r="688" spans="1:39" x14ac:dyDescent="0.25">
      <c r="A688" t="s">
        <v>472</v>
      </c>
      <c r="B688" t="s">
        <v>473</v>
      </c>
      <c r="C688">
        <v>5</v>
      </c>
      <c r="D688" t="s">
        <v>405</v>
      </c>
      <c r="E688" t="s">
        <v>405</v>
      </c>
      <c r="F688">
        <v>10014001</v>
      </c>
      <c r="G688" t="s">
        <v>616</v>
      </c>
      <c r="H688" t="s">
        <v>482</v>
      </c>
      <c r="I688" t="s">
        <v>476</v>
      </c>
      <c r="J688" t="s">
        <v>385</v>
      </c>
      <c r="K688" t="s">
        <v>483</v>
      </c>
      <c r="L688" t="s">
        <v>484</v>
      </c>
      <c r="M688" t="s">
        <v>405</v>
      </c>
      <c r="N688" t="s">
        <v>405</v>
      </c>
      <c r="O688" t="s">
        <v>485</v>
      </c>
      <c r="P688" t="s">
        <v>47</v>
      </c>
      <c r="Q688">
        <v>10</v>
      </c>
      <c r="R688">
        <v>10</v>
      </c>
      <c r="S688">
        <v>10</v>
      </c>
      <c r="T688" t="s">
        <v>479</v>
      </c>
      <c r="U688" t="s">
        <v>479</v>
      </c>
      <c r="V688" t="s">
        <v>479</v>
      </c>
      <c r="W688" t="s">
        <v>479</v>
      </c>
      <c r="X688" t="s">
        <v>479</v>
      </c>
      <c r="Y688" t="s">
        <v>479</v>
      </c>
      <c r="Z688" t="s">
        <v>479</v>
      </c>
      <c r="AA688">
        <v>10</v>
      </c>
      <c r="AB688" t="s">
        <v>479</v>
      </c>
      <c r="AC688" t="s">
        <v>479</v>
      </c>
      <c r="AD688" t="s">
        <v>479</v>
      </c>
      <c r="AE688" t="s">
        <v>479</v>
      </c>
      <c r="AF688" t="s">
        <v>479</v>
      </c>
      <c r="AG688" t="s">
        <v>479</v>
      </c>
      <c r="AH688" t="s">
        <v>479</v>
      </c>
      <c r="AI688" t="s">
        <v>479</v>
      </c>
      <c r="AJ688" t="s">
        <v>479</v>
      </c>
      <c r="AK688" t="s">
        <v>479</v>
      </c>
      <c r="AL688" t="s">
        <v>481</v>
      </c>
      <c r="AM688" t="s">
        <v>481</v>
      </c>
    </row>
    <row r="689" spans="1:39" x14ac:dyDescent="0.25">
      <c r="A689" t="s">
        <v>472</v>
      </c>
      <c r="B689" t="s">
        <v>473</v>
      </c>
      <c r="C689">
        <v>5</v>
      </c>
      <c r="D689" t="s">
        <v>405</v>
      </c>
      <c r="E689" t="s">
        <v>405</v>
      </c>
      <c r="F689">
        <v>10014001</v>
      </c>
      <c r="G689" t="s">
        <v>616</v>
      </c>
      <c r="H689" t="s">
        <v>482</v>
      </c>
      <c r="I689" t="s">
        <v>476</v>
      </c>
      <c r="J689" t="s">
        <v>385</v>
      </c>
      <c r="K689" t="s">
        <v>483</v>
      </c>
      <c r="L689" t="s">
        <v>484</v>
      </c>
      <c r="M689" t="s">
        <v>405</v>
      </c>
      <c r="N689" t="s">
        <v>405</v>
      </c>
      <c r="O689" t="s">
        <v>486</v>
      </c>
      <c r="P689" t="s">
        <v>44</v>
      </c>
      <c r="Q689">
        <v>20</v>
      </c>
      <c r="R689">
        <v>15</v>
      </c>
      <c r="S689">
        <v>15</v>
      </c>
      <c r="T689">
        <v>2.9</v>
      </c>
      <c r="U689" t="s">
        <v>487</v>
      </c>
      <c r="V689">
        <v>82.4</v>
      </c>
      <c r="W689">
        <v>97.1</v>
      </c>
      <c r="X689">
        <v>97.1</v>
      </c>
      <c r="Y689">
        <v>14.7</v>
      </c>
      <c r="Z689" t="s">
        <v>487</v>
      </c>
      <c r="AA689">
        <v>15</v>
      </c>
      <c r="AB689">
        <v>1500</v>
      </c>
      <c r="AC689">
        <v>15700</v>
      </c>
      <c r="AD689">
        <v>20100</v>
      </c>
      <c r="AE689">
        <v>27000</v>
      </c>
      <c r="AF689">
        <v>64200</v>
      </c>
      <c r="AG689" t="s">
        <v>479</v>
      </c>
      <c r="AH689" t="s">
        <v>479</v>
      </c>
      <c r="AI689" t="s">
        <v>479</v>
      </c>
      <c r="AJ689" t="s">
        <v>479</v>
      </c>
      <c r="AK689" t="s">
        <v>479</v>
      </c>
      <c r="AL689" t="s">
        <v>481</v>
      </c>
      <c r="AM689" t="s">
        <v>481</v>
      </c>
    </row>
    <row r="690" spans="1:39" x14ac:dyDescent="0.25">
      <c r="A690" t="s">
        <v>472</v>
      </c>
      <c r="B690" t="s">
        <v>473</v>
      </c>
      <c r="C690">
        <v>5</v>
      </c>
      <c r="D690" t="s">
        <v>405</v>
      </c>
      <c r="E690" t="s">
        <v>405</v>
      </c>
      <c r="F690">
        <v>10014001</v>
      </c>
      <c r="G690" t="s">
        <v>616</v>
      </c>
      <c r="H690" t="s">
        <v>482</v>
      </c>
      <c r="I690" t="s">
        <v>476</v>
      </c>
      <c r="J690" t="s">
        <v>385</v>
      </c>
      <c r="K690" t="s">
        <v>483</v>
      </c>
      <c r="L690" t="s">
        <v>484</v>
      </c>
      <c r="M690" t="s">
        <v>405</v>
      </c>
      <c r="N690" t="s">
        <v>405</v>
      </c>
      <c r="O690" t="s">
        <v>478</v>
      </c>
      <c r="P690" t="s">
        <v>3</v>
      </c>
      <c r="Q690">
        <v>40</v>
      </c>
      <c r="R690">
        <v>40</v>
      </c>
      <c r="S690">
        <v>40</v>
      </c>
      <c r="T690">
        <v>17.100000000000001</v>
      </c>
      <c r="U690">
        <v>4.9000000000000004</v>
      </c>
      <c r="V690">
        <v>70.7</v>
      </c>
      <c r="W690">
        <v>78</v>
      </c>
      <c r="X690">
        <v>78</v>
      </c>
      <c r="Y690">
        <v>7.3</v>
      </c>
      <c r="Z690" t="s">
        <v>487</v>
      </c>
      <c r="AA690">
        <v>30</v>
      </c>
      <c r="AB690">
        <v>9500</v>
      </c>
      <c r="AC690">
        <v>25900</v>
      </c>
      <c r="AD690">
        <v>32800</v>
      </c>
      <c r="AE690">
        <v>44900</v>
      </c>
      <c r="AF690">
        <v>67500</v>
      </c>
      <c r="AG690" t="s">
        <v>479</v>
      </c>
      <c r="AH690" t="s">
        <v>479</v>
      </c>
      <c r="AI690" t="s">
        <v>479</v>
      </c>
      <c r="AJ690" t="s">
        <v>479</v>
      </c>
      <c r="AK690" t="s">
        <v>479</v>
      </c>
      <c r="AL690" t="s">
        <v>481</v>
      </c>
      <c r="AM690" t="s">
        <v>481</v>
      </c>
    </row>
    <row r="691" spans="1:39" x14ac:dyDescent="0.25">
      <c r="A691" t="s">
        <v>472</v>
      </c>
      <c r="B691" t="s">
        <v>473</v>
      </c>
      <c r="C691">
        <v>5</v>
      </c>
      <c r="D691" t="s">
        <v>405</v>
      </c>
      <c r="E691" t="s">
        <v>405</v>
      </c>
      <c r="F691">
        <v>10014001</v>
      </c>
      <c r="G691" t="s">
        <v>616</v>
      </c>
      <c r="H691" t="s">
        <v>482</v>
      </c>
      <c r="I691" t="s">
        <v>476</v>
      </c>
      <c r="J691" t="s">
        <v>385</v>
      </c>
      <c r="K691" t="s">
        <v>483</v>
      </c>
      <c r="L691" t="s">
        <v>484</v>
      </c>
      <c r="M691" t="s">
        <v>405</v>
      </c>
      <c r="N691" t="s">
        <v>405</v>
      </c>
      <c r="O691" t="s">
        <v>488</v>
      </c>
      <c r="P691" t="s">
        <v>34</v>
      </c>
      <c r="Q691">
        <v>5</v>
      </c>
      <c r="R691">
        <v>5</v>
      </c>
      <c r="S691">
        <v>5</v>
      </c>
      <c r="T691" t="s">
        <v>479</v>
      </c>
      <c r="U691" t="s">
        <v>479</v>
      </c>
      <c r="V691" t="s">
        <v>479</v>
      </c>
      <c r="W691" t="s">
        <v>479</v>
      </c>
      <c r="X691" t="s">
        <v>479</v>
      </c>
      <c r="Y691" t="s">
        <v>479</v>
      </c>
      <c r="Z691" t="s">
        <v>479</v>
      </c>
      <c r="AA691" t="s">
        <v>480</v>
      </c>
      <c r="AB691" t="s">
        <v>479</v>
      </c>
      <c r="AC691" t="s">
        <v>479</v>
      </c>
      <c r="AD691" t="s">
        <v>479</v>
      </c>
      <c r="AE691" t="s">
        <v>479</v>
      </c>
      <c r="AF691" t="s">
        <v>479</v>
      </c>
      <c r="AG691" t="s">
        <v>479</v>
      </c>
      <c r="AH691" t="s">
        <v>479</v>
      </c>
      <c r="AI691" t="s">
        <v>479</v>
      </c>
      <c r="AJ691" t="s">
        <v>479</v>
      </c>
      <c r="AK691" t="s">
        <v>479</v>
      </c>
      <c r="AL691" t="s">
        <v>481</v>
      </c>
      <c r="AM691" t="s">
        <v>481</v>
      </c>
    </row>
    <row r="692" spans="1:39" x14ac:dyDescent="0.25">
      <c r="A692" t="s">
        <v>472</v>
      </c>
      <c r="B692" t="s">
        <v>473</v>
      </c>
      <c r="C692">
        <v>5</v>
      </c>
      <c r="D692" t="s">
        <v>405</v>
      </c>
      <c r="E692" t="s">
        <v>405</v>
      </c>
      <c r="F692">
        <v>10014001</v>
      </c>
      <c r="G692" t="s">
        <v>616</v>
      </c>
      <c r="H692" t="s">
        <v>482</v>
      </c>
      <c r="I692" t="s">
        <v>476</v>
      </c>
      <c r="J692" t="s">
        <v>385</v>
      </c>
      <c r="K692" t="s">
        <v>483</v>
      </c>
      <c r="L692" t="s">
        <v>484</v>
      </c>
      <c r="M692" t="s">
        <v>405</v>
      </c>
      <c r="N692" t="s">
        <v>405</v>
      </c>
      <c r="O692" t="s">
        <v>489</v>
      </c>
      <c r="P692" t="s">
        <v>50</v>
      </c>
      <c r="Q692">
        <v>85</v>
      </c>
      <c r="R692">
        <v>85</v>
      </c>
      <c r="S692">
        <v>80</v>
      </c>
      <c r="T692">
        <v>8.6</v>
      </c>
      <c r="U692">
        <v>14.8</v>
      </c>
      <c r="V692">
        <v>72.8</v>
      </c>
      <c r="W692">
        <v>76.5</v>
      </c>
      <c r="X692">
        <v>76.5</v>
      </c>
      <c r="Y692">
        <v>3.7</v>
      </c>
      <c r="Z692" t="s">
        <v>487</v>
      </c>
      <c r="AA692">
        <v>55</v>
      </c>
      <c r="AB692">
        <v>800</v>
      </c>
      <c r="AC692">
        <v>15600</v>
      </c>
      <c r="AD692">
        <v>22600</v>
      </c>
      <c r="AE692">
        <v>27300</v>
      </c>
      <c r="AF692">
        <v>61000</v>
      </c>
      <c r="AG692" t="s">
        <v>479</v>
      </c>
      <c r="AH692" t="s">
        <v>479</v>
      </c>
      <c r="AI692" t="s">
        <v>479</v>
      </c>
      <c r="AJ692" t="s">
        <v>479</v>
      </c>
      <c r="AK692" t="s">
        <v>479</v>
      </c>
      <c r="AL692" t="s">
        <v>481</v>
      </c>
      <c r="AM692" t="s">
        <v>481</v>
      </c>
    </row>
    <row r="693" spans="1:39" x14ac:dyDescent="0.25">
      <c r="A693" t="s">
        <v>472</v>
      </c>
      <c r="B693" t="s">
        <v>473</v>
      </c>
      <c r="C693">
        <v>5</v>
      </c>
      <c r="D693" t="s">
        <v>405</v>
      </c>
      <c r="E693" t="s">
        <v>405</v>
      </c>
      <c r="F693">
        <v>10021682</v>
      </c>
      <c r="G693" t="s">
        <v>617</v>
      </c>
      <c r="H693" t="s">
        <v>506</v>
      </c>
      <c r="I693" t="s">
        <v>476</v>
      </c>
      <c r="J693" t="s">
        <v>385</v>
      </c>
      <c r="K693" t="s">
        <v>493</v>
      </c>
      <c r="L693" t="s">
        <v>55</v>
      </c>
      <c r="M693" t="s">
        <v>405</v>
      </c>
      <c r="N693" t="s">
        <v>405</v>
      </c>
      <c r="O693" t="s">
        <v>488</v>
      </c>
      <c r="P693" t="s">
        <v>34</v>
      </c>
      <c r="Q693" t="s">
        <v>480</v>
      </c>
      <c r="R693" t="s">
        <v>480</v>
      </c>
      <c r="S693" t="s">
        <v>480</v>
      </c>
      <c r="T693" t="s">
        <v>479</v>
      </c>
      <c r="U693" t="s">
        <v>479</v>
      </c>
      <c r="V693" t="s">
        <v>479</v>
      </c>
      <c r="W693" t="s">
        <v>479</v>
      </c>
      <c r="X693" t="s">
        <v>479</v>
      </c>
      <c r="Y693" t="s">
        <v>479</v>
      </c>
      <c r="Z693" t="s">
        <v>479</v>
      </c>
      <c r="AA693" t="s">
        <v>480</v>
      </c>
      <c r="AB693" t="s">
        <v>479</v>
      </c>
      <c r="AC693" t="s">
        <v>479</v>
      </c>
      <c r="AD693" t="s">
        <v>479</v>
      </c>
      <c r="AE693" t="s">
        <v>479</v>
      </c>
      <c r="AF693" t="s">
        <v>479</v>
      </c>
      <c r="AG693" t="s">
        <v>479</v>
      </c>
      <c r="AH693" t="s">
        <v>479</v>
      </c>
      <c r="AI693" t="s">
        <v>479</v>
      </c>
      <c r="AJ693" t="s">
        <v>479</v>
      </c>
      <c r="AK693" t="s">
        <v>479</v>
      </c>
      <c r="AL693" t="s">
        <v>481</v>
      </c>
      <c r="AM693" t="s">
        <v>481</v>
      </c>
    </row>
    <row r="694" spans="1:39" x14ac:dyDescent="0.25">
      <c r="A694" t="s">
        <v>472</v>
      </c>
      <c r="B694" t="s">
        <v>473</v>
      </c>
      <c r="C694">
        <v>5</v>
      </c>
      <c r="D694" t="s">
        <v>405</v>
      </c>
      <c r="E694" t="s">
        <v>405</v>
      </c>
      <c r="F694">
        <v>10022087</v>
      </c>
      <c r="G694" t="s">
        <v>618</v>
      </c>
      <c r="H694" t="s">
        <v>506</v>
      </c>
      <c r="I694" t="s">
        <v>476</v>
      </c>
      <c r="J694" t="s">
        <v>385</v>
      </c>
      <c r="K694" t="s">
        <v>477</v>
      </c>
      <c r="L694" t="s">
        <v>65</v>
      </c>
      <c r="M694" t="s">
        <v>405</v>
      </c>
      <c r="N694" t="s">
        <v>405</v>
      </c>
      <c r="O694" t="s">
        <v>489</v>
      </c>
      <c r="P694" t="s">
        <v>50</v>
      </c>
      <c r="Q694">
        <v>5</v>
      </c>
      <c r="R694">
        <v>5</v>
      </c>
      <c r="S694">
        <v>5</v>
      </c>
      <c r="T694" t="s">
        <v>479</v>
      </c>
      <c r="U694" t="s">
        <v>479</v>
      </c>
      <c r="V694" t="s">
        <v>479</v>
      </c>
      <c r="W694" t="s">
        <v>479</v>
      </c>
      <c r="X694" t="s">
        <v>479</v>
      </c>
      <c r="Y694" t="s">
        <v>479</v>
      </c>
      <c r="Z694" t="s">
        <v>479</v>
      </c>
      <c r="AA694">
        <v>5</v>
      </c>
      <c r="AB694" t="s">
        <v>479</v>
      </c>
      <c r="AC694" t="s">
        <v>479</v>
      </c>
      <c r="AD694" t="s">
        <v>479</v>
      </c>
      <c r="AE694" t="s">
        <v>479</v>
      </c>
      <c r="AF694" t="s">
        <v>479</v>
      </c>
      <c r="AG694" t="s">
        <v>479</v>
      </c>
      <c r="AH694" t="s">
        <v>479</v>
      </c>
      <c r="AI694" t="s">
        <v>479</v>
      </c>
      <c r="AJ694" t="s">
        <v>479</v>
      </c>
      <c r="AK694" t="s">
        <v>479</v>
      </c>
      <c r="AL694" t="s">
        <v>481</v>
      </c>
      <c r="AM694" t="s">
        <v>481</v>
      </c>
    </row>
    <row r="695" spans="1:39" x14ac:dyDescent="0.25">
      <c r="A695" t="s">
        <v>472</v>
      </c>
      <c r="B695" t="s">
        <v>473</v>
      </c>
      <c r="C695">
        <v>5</v>
      </c>
      <c r="D695" t="s">
        <v>405</v>
      </c>
      <c r="E695" t="s">
        <v>405</v>
      </c>
      <c r="F695">
        <v>10023139</v>
      </c>
      <c r="G695" t="s">
        <v>619</v>
      </c>
      <c r="H695" t="s">
        <v>475</v>
      </c>
      <c r="I695" t="s">
        <v>476</v>
      </c>
      <c r="J695" t="s">
        <v>385</v>
      </c>
      <c r="K695" t="s">
        <v>477</v>
      </c>
      <c r="L695" t="s">
        <v>65</v>
      </c>
      <c r="M695" t="s">
        <v>405</v>
      </c>
      <c r="N695" t="s">
        <v>405</v>
      </c>
      <c r="O695" t="s">
        <v>478</v>
      </c>
      <c r="P695" t="s">
        <v>3</v>
      </c>
      <c r="Q695">
        <v>55</v>
      </c>
      <c r="R695">
        <v>55</v>
      </c>
      <c r="S695">
        <v>55</v>
      </c>
      <c r="T695">
        <v>3.8</v>
      </c>
      <c r="U695">
        <v>20.8</v>
      </c>
      <c r="V695">
        <v>71.7</v>
      </c>
      <c r="W695">
        <v>71.7</v>
      </c>
      <c r="X695">
        <v>75.5</v>
      </c>
      <c r="Y695">
        <v>3.8</v>
      </c>
      <c r="Z695">
        <v>3.8</v>
      </c>
      <c r="AA695">
        <v>35</v>
      </c>
      <c r="AB695">
        <v>2900</v>
      </c>
      <c r="AC695">
        <v>22300</v>
      </c>
      <c r="AD695">
        <v>27400</v>
      </c>
      <c r="AE695">
        <v>35000</v>
      </c>
      <c r="AF695">
        <v>69000</v>
      </c>
      <c r="AG695" t="s">
        <v>479</v>
      </c>
      <c r="AH695" t="s">
        <v>479</v>
      </c>
      <c r="AI695" t="s">
        <v>479</v>
      </c>
      <c r="AJ695" t="s">
        <v>479</v>
      </c>
      <c r="AK695" t="s">
        <v>479</v>
      </c>
      <c r="AL695" t="s">
        <v>481</v>
      </c>
      <c r="AM695" t="s">
        <v>481</v>
      </c>
    </row>
    <row r="696" spans="1:39" x14ac:dyDescent="0.25">
      <c r="A696" t="s">
        <v>472</v>
      </c>
      <c r="B696" t="s">
        <v>473</v>
      </c>
      <c r="C696">
        <v>5</v>
      </c>
      <c r="D696" t="s">
        <v>405</v>
      </c>
      <c r="E696" t="s">
        <v>405</v>
      </c>
      <c r="F696">
        <v>10023139</v>
      </c>
      <c r="G696" t="s">
        <v>619</v>
      </c>
      <c r="H696" t="s">
        <v>475</v>
      </c>
      <c r="I696" t="s">
        <v>476</v>
      </c>
      <c r="J696" t="s">
        <v>385</v>
      </c>
      <c r="K696" t="s">
        <v>477</v>
      </c>
      <c r="L696" t="s">
        <v>65</v>
      </c>
      <c r="M696" t="s">
        <v>405</v>
      </c>
      <c r="N696" t="s">
        <v>405</v>
      </c>
      <c r="O696" t="s">
        <v>489</v>
      </c>
      <c r="P696" t="s">
        <v>50</v>
      </c>
      <c r="Q696">
        <v>15</v>
      </c>
      <c r="R696">
        <v>15</v>
      </c>
      <c r="S696">
        <v>15</v>
      </c>
      <c r="T696">
        <v>7</v>
      </c>
      <c r="U696">
        <v>10.5</v>
      </c>
      <c r="V696">
        <v>80.7</v>
      </c>
      <c r="W696">
        <v>82.5</v>
      </c>
      <c r="X696">
        <v>82.5</v>
      </c>
      <c r="Y696">
        <v>1.8</v>
      </c>
      <c r="Z696" t="s">
        <v>487</v>
      </c>
      <c r="AA696">
        <v>10</v>
      </c>
      <c r="AB696" t="s">
        <v>479</v>
      </c>
      <c r="AC696" t="s">
        <v>479</v>
      </c>
      <c r="AD696" t="s">
        <v>479</v>
      </c>
      <c r="AE696" t="s">
        <v>479</v>
      </c>
      <c r="AF696" t="s">
        <v>479</v>
      </c>
      <c r="AG696" t="s">
        <v>479</v>
      </c>
      <c r="AH696" t="s">
        <v>479</v>
      </c>
      <c r="AI696" t="s">
        <v>479</v>
      </c>
      <c r="AJ696" t="s">
        <v>479</v>
      </c>
      <c r="AK696" t="s">
        <v>479</v>
      </c>
      <c r="AL696" t="s">
        <v>481</v>
      </c>
      <c r="AM696" t="s">
        <v>481</v>
      </c>
    </row>
    <row r="697" spans="1:39" x14ac:dyDescent="0.25">
      <c r="A697" t="s">
        <v>472</v>
      </c>
      <c r="B697" t="s">
        <v>473</v>
      </c>
      <c r="C697">
        <v>5</v>
      </c>
      <c r="D697" t="s">
        <v>405</v>
      </c>
      <c r="E697" t="s">
        <v>405</v>
      </c>
      <c r="F697">
        <v>10024962</v>
      </c>
      <c r="G697" t="s">
        <v>620</v>
      </c>
      <c r="H697" t="s">
        <v>475</v>
      </c>
      <c r="I697" t="s">
        <v>476</v>
      </c>
      <c r="J697" t="s">
        <v>385</v>
      </c>
      <c r="K697" t="s">
        <v>493</v>
      </c>
      <c r="L697" t="s">
        <v>55</v>
      </c>
      <c r="M697" t="s">
        <v>405</v>
      </c>
      <c r="N697" t="s">
        <v>405</v>
      </c>
      <c r="O697" t="s">
        <v>485</v>
      </c>
      <c r="P697" t="s">
        <v>47</v>
      </c>
      <c r="Q697">
        <v>15</v>
      </c>
      <c r="R697">
        <v>15</v>
      </c>
      <c r="S697">
        <v>15</v>
      </c>
      <c r="T697" t="s">
        <v>487</v>
      </c>
      <c r="U697" t="s">
        <v>487</v>
      </c>
      <c r="V697">
        <v>92.3</v>
      </c>
      <c r="W697">
        <v>100</v>
      </c>
      <c r="X697">
        <v>100</v>
      </c>
      <c r="Y697">
        <v>7.7</v>
      </c>
      <c r="Z697" t="s">
        <v>487</v>
      </c>
      <c r="AA697">
        <v>10</v>
      </c>
      <c r="AB697">
        <v>5100</v>
      </c>
      <c r="AC697">
        <v>18000</v>
      </c>
      <c r="AD697">
        <v>20600</v>
      </c>
      <c r="AE697">
        <v>23700</v>
      </c>
      <c r="AF697">
        <v>31400</v>
      </c>
      <c r="AG697" t="s">
        <v>479</v>
      </c>
      <c r="AH697" t="s">
        <v>479</v>
      </c>
      <c r="AI697" t="s">
        <v>479</v>
      </c>
      <c r="AJ697" t="s">
        <v>479</v>
      </c>
      <c r="AK697" t="s">
        <v>479</v>
      </c>
      <c r="AL697" t="s">
        <v>481</v>
      </c>
      <c r="AM697" t="s">
        <v>481</v>
      </c>
    </row>
    <row r="698" spans="1:39" x14ac:dyDescent="0.25">
      <c r="A698" t="s">
        <v>472</v>
      </c>
      <c r="B698" t="s">
        <v>473</v>
      </c>
      <c r="C698">
        <v>5</v>
      </c>
      <c r="D698" t="s">
        <v>405</v>
      </c>
      <c r="E698" t="s">
        <v>405</v>
      </c>
      <c r="F698">
        <v>10024962</v>
      </c>
      <c r="G698" t="s">
        <v>620</v>
      </c>
      <c r="H698" t="s">
        <v>475</v>
      </c>
      <c r="I698" t="s">
        <v>476</v>
      </c>
      <c r="J698" t="s">
        <v>385</v>
      </c>
      <c r="K698" t="s">
        <v>493</v>
      </c>
      <c r="L698" t="s">
        <v>55</v>
      </c>
      <c r="M698" t="s">
        <v>405</v>
      </c>
      <c r="N698" t="s">
        <v>405</v>
      </c>
      <c r="O698" t="s">
        <v>478</v>
      </c>
      <c r="P698" t="s">
        <v>3</v>
      </c>
      <c r="Q698">
        <v>5</v>
      </c>
      <c r="R698">
        <v>5</v>
      </c>
      <c r="S698">
        <v>5</v>
      </c>
      <c r="T698" t="s">
        <v>479</v>
      </c>
      <c r="U698" t="s">
        <v>479</v>
      </c>
      <c r="V698" t="s">
        <v>479</v>
      </c>
      <c r="W698" t="s">
        <v>479</v>
      </c>
      <c r="X698" t="s">
        <v>479</v>
      </c>
      <c r="Y698" t="s">
        <v>479</v>
      </c>
      <c r="Z698" t="s">
        <v>479</v>
      </c>
      <c r="AA698">
        <v>5</v>
      </c>
      <c r="AB698" t="s">
        <v>479</v>
      </c>
      <c r="AC698" t="s">
        <v>479</v>
      </c>
      <c r="AD698" t="s">
        <v>479</v>
      </c>
      <c r="AE698" t="s">
        <v>479</v>
      </c>
      <c r="AF698" t="s">
        <v>479</v>
      </c>
      <c r="AG698" t="s">
        <v>479</v>
      </c>
      <c r="AH698" t="s">
        <v>479</v>
      </c>
      <c r="AI698" t="s">
        <v>479</v>
      </c>
      <c r="AJ698" t="s">
        <v>479</v>
      </c>
      <c r="AK698" t="s">
        <v>479</v>
      </c>
      <c r="AL698" t="s">
        <v>481</v>
      </c>
      <c r="AM698" t="s">
        <v>481</v>
      </c>
    </row>
    <row r="699" spans="1:39" x14ac:dyDescent="0.25">
      <c r="A699" t="s">
        <v>472</v>
      </c>
      <c r="B699" t="s">
        <v>473</v>
      </c>
      <c r="C699">
        <v>5</v>
      </c>
      <c r="D699" t="s">
        <v>405</v>
      </c>
      <c r="E699" t="s">
        <v>405</v>
      </c>
      <c r="F699">
        <v>10024962</v>
      </c>
      <c r="G699" t="s">
        <v>620</v>
      </c>
      <c r="H699" t="s">
        <v>475</v>
      </c>
      <c r="I699" t="s">
        <v>476</v>
      </c>
      <c r="J699" t="s">
        <v>385</v>
      </c>
      <c r="K699" t="s">
        <v>493</v>
      </c>
      <c r="L699" t="s">
        <v>55</v>
      </c>
      <c r="M699" t="s">
        <v>405</v>
      </c>
      <c r="N699" t="s">
        <v>405</v>
      </c>
      <c r="O699" t="s">
        <v>488</v>
      </c>
      <c r="P699" t="s">
        <v>34</v>
      </c>
      <c r="Q699">
        <v>10</v>
      </c>
      <c r="R699">
        <v>10</v>
      </c>
      <c r="S699">
        <v>10</v>
      </c>
      <c r="T699" t="s">
        <v>479</v>
      </c>
      <c r="U699" t="s">
        <v>479</v>
      </c>
      <c r="V699" t="s">
        <v>479</v>
      </c>
      <c r="W699" t="s">
        <v>479</v>
      </c>
      <c r="X699" t="s">
        <v>479</v>
      </c>
      <c r="Y699" t="s">
        <v>479</v>
      </c>
      <c r="Z699" t="s">
        <v>479</v>
      </c>
      <c r="AA699">
        <v>5</v>
      </c>
      <c r="AB699" t="s">
        <v>479</v>
      </c>
      <c r="AC699" t="s">
        <v>479</v>
      </c>
      <c r="AD699" t="s">
        <v>479</v>
      </c>
      <c r="AE699" t="s">
        <v>479</v>
      </c>
      <c r="AF699" t="s">
        <v>479</v>
      </c>
      <c r="AG699" t="s">
        <v>479</v>
      </c>
      <c r="AH699" t="s">
        <v>479</v>
      </c>
      <c r="AI699" t="s">
        <v>479</v>
      </c>
      <c r="AJ699" t="s">
        <v>479</v>
      </c>
      <c r="AK699" t="s">
        <v>479</v>
      </c>
      <c r="AL699" t="s">
        <v>481</v>
      </c>
      <c r="AM699" t="s">
        <v>481</v>
      </c>
    </row>
    <row r="700" spans="1:39" x14ac:dyDescent="0.25">
      <c r="A700" t="s">
        <v>472</v>
      </c>
      <c r="B700" t="s">
        <v>473</v>
      </c>
      <c r="C700">
        <v>5</v>
      </c>
      <c r="D700" t="s">
        <v>405</v>
      </c>
      <c r="E700" t="s">
        <v>405</v>
      </c>
      <c r="F700">
        <v>10024962</v>
      </c>
      <c r="G700" t="s">
        <v>620</v>
      </c>
      <c r="H700" t="s">
        <v>475</v>
      </c>
      <c r="I700" t="s">
        <v>476</v>
      </c>
      <c r="J700" t="s">
        <v>385</v>
      </c>
      <c r="K700" t="s">
        <v>493</v>
      </c>
      <c r="L700" t="s">
        <v>55</v>
      </c>
      <c r="M700" t="s">
        <v>405</v>
      </c>
      <c r="N700" t="s">
        <v>405</v>
      </c>
      <c r="O700" t="s">
        <v>489</v>
      </c>
      <c r="P700" t="s">
        <v>50</v>
      </c>
      <c r="Q700">
        <v>20</v>
      </c>
      <c r="R700">
        <v>20</v>
      </c>
      <c r="S700">
        <v>20</v>
      </c>
      <c r="T700">
        <v>10</v>
      </c>
      <c r="U700">
        <v>5</v>
      </c>
      <c r="V700">
        <v>85</v>
      </c>
      <c r="W700">
        <v>85</v>
      </c>
      <c r="X700">
        <v>85</v>
      </c>
      <c r="Y700" t="s">
        <v>487</v>
      </c>
      <c r="Z700" t="s">
        <v>487</v>
      </c>
      <c r="AA700">
        <v>15</v>
      </c>
      <c r="AB700">
        <v>7300</v>
      </c>
      <c r="AC700">
        <v>20500</v>
      </c>
      <c r="AD700">
        <v>21500</v>
      </c>
      <c r="AE700">
        <v>25200</v>
      </c>
      <c r="AF700">
        <v>29200</v>
      </c>
      <c r="AG700" t="s">
        <v>479</v>
      </c>
      <c r="AH700" t="s">
        <v>479</v>
      </c>
      <c r="AI700" t="s">
        <v>479</v>
      </c>
      <c r="AJ700" t="s">
        <v>479</v>
      </c>
      <c r="AK700" t="s">
        <v>479</v>
      </c>
      <c r="AL700" t="s">
        <v>481</v>
      </c>
      <c r="AM700" t="s">
        <v>481</v>
      </c>
    </row>
    <row r="701" spans="1:39" x14ac:dyDescent="0.25">
      <c r="A701" t="s">
        <v>472</v>
      </c>
      <c r="B701" t="s">
        <v>473</v>
      </c>
      <c r="C701">
        <v>5</v>
      </c>
      <c r="D701" t="s">
        <v>405</v>
      </c>
      <c r="E701" t="s">
        <v>405</v>
      </c>
      <c r="F701">
        <v>10031982</v>
      </c>
      <c r="G701" t="s">
        <v>621</v>
      </c>
      <c r="H701" t="s">
        <v>482</v>
      </c>
      <c r="I701" t="s">
        <v>476</v>
      </c>
      <c r="J701" t="s">
        <v>385</v>
      </c>
      <c r="K701" t="s">
        <v>495</v>
      </c>
      <c r="L701" t="s">
        <v>41</v>
      </c>
      <c r="M701" t="s">
        <v>405</v>
      </c>
      <c r="N701" t="s">
        <v>405</v>
      </c>
      <c r="O701" t="s">
        <v>486</v>
      </c>
      <c r="P701" t="s">
        <v>44</v>
      </c>
      <c r="Q701">
        <v>20</v>
      </c>
      <c r="R701">
        <v>20</v>
      </c>
      <c r="S701">
        <v>20</v>
      </c>
      <c r="T701">
        <v>5.7</v>
      </c>
      <c r="U701">
        <v>17.100000000000001</v>
      </c>
      <c r="V701">
        <v>77.099999999999994</v>
      </c>
      <c r="W701">
        <v>77.099999999999994</v>
      </c>
      <c r="X701">
        <v>77.099999999999994</v>
      </c>
      <c r="Y701" t="s">
        <v>487</v>
      </c>
      <c r="Z701" t="s">
        <v>487</v>
      </c>
      <c r="AA701">
        <v>15</v>
      </c>
      <c r="AB701">
        <v>12000</v>
      </c>
      <c r="AC701">
        <v>24800</v>
      </c>
      <c r="AD701">
        <v>30300</v>
      </c>
      <c r="AE701">
        <v>39100</v>
      </c>
      <c r="AF701">
        <v>45300</v>
      </c>
      <c r="AG701" t="s">
        <v>479</v>
      </c>
      <c r="AH701" t="s">
        <v>479</v>
      </c>
      <c r="AI701" t="s">
        <v>479</v>
      </c>
      <c r="AJ701" t="s">
        <v>479</v>
      </c>
      <c r="AK701" t="s">
        <v>479</v>
      </c>
      <c r="AL701" t="s">
        <v>481</v>
      </c>
      <c r="AM701" t="s">
        <v>481</v>
      </c>
    </row>
    <row r="702" spans="1:39" x14ac:dyDescent="0.25">
      <c r="A702" t="s">
        <v>472</v>
      </c>
      <c r="B702" t="s">
        <v>473</v>
      </c>
      <c r="C702">
        <v>5</v>
      </c>
      <c r="D702" t="s">
        <v>405</v>
      </c>
      <c r="E702" t="s">
        <v>405</v>
      </c>
      <c r="F702">
        <v>10031982</v>
      </c>
      <c r="G702" t="s">
        <v>621</v>
      </c>
      <c r="H702" t="s">
        <v>482</v>
      </c>
      <c r="I702" t="s">
        <v>476</v>
      </c>
      <c r="J702" t="s">
        <v>385</v>
      </c>
      <c r="K702" t="s">
        <v>495</v>
      </c>
      <c r="L702" t="s">
        <v>41</v>
      </c>
      <c r="M702" t="s">
        <v>405</v>
      </c>
      <c r="N702" t="s">
        <v>405</v>
      </c>
      <c r="O702" t="s">
        <v>488</v>
      </c>
      <c r="P702" t="s">
        <v>34</v>
      </c>
      <c r="Q702">
        <v>145</v>
      </c>
      <c r="R702">
        <v>140</v>
      </c>
      <c r="S702">
        <v>140</v>
      </c>
      <c r="T702">
        <v>7.6</v>
      </c>
      <c r="U702">
        <v>6.5</v>
      </c>
      <c r="V702">
        <v>73.599999999999994</v>
      </c>
      <c r="W702">
        <v>83</v>
      </c>
      <c r="X702">
        <v>85.9</v>
      </c>
      <c r="Y702">
        <v>12.3</v>
      </c>
      <c r="Z702">
        <v>2.9</v>
      </c>
      <c r="AA702">
        <v>95</v>
      </c>
      <c r="AB702">
        <v>1100</v>
      </c>
      <c r="AC702">
        <v>20800</v>
      </c>
      <c r="AD702">
        <v>30300</v>
      </c>
      <c r="AE702">
        <v>43400</v>
      </c>
      <c r="AF702">
        <v>111000</v>
      </c>
      <c r="AG702" t="s">
        <v>479</v>
      </c>
      <c r="AH702" t="s">
        <v>479</v>
      </c>
      <c r="AI702" t="s">
        <v>479</v>
      </c>
      <c r="AJ702" t="s">
        <v>479</v>
      </c>
      <c r="AK702" t="s">
        <v>479</v>
      </c>
      <c r="AL702" t="s">
        <v>481</v>
      </c>
      <c r="AM702" t="s">
        <v>481</v>
      </c>
    </row>
    <row r="703" spans="1:39" x14ac:dyDescent="0.25">
      <c r="A703" t="s">
        <v>472</v>
      </c>
      <c r="B703" t="s">
        <v>473</v>
      </c>
      <c r="C703">
        <v>5</v>
      </c>
      <c r="D703" t="s">
        <v>405</v>
      </c>
      <c r="E703" t="s">
        <v>405</v>
      </c>
      <c r="F703">
        <v>10039082</v>
      </c>
      <c r="G703" t="s">
        <v>622</v>
      </c>
      <c r="H703" t="s">
        <v>506</v>
      </c>
      <c r="I703" t="s">
        <v>476</v>
      </c>
      <c r="J703" t="s">
        <v>385</v>
      </c>
      <c r="K703" t="s">
        <v>495</v>
      </c>
      <c r="L703" t="s">
        <v>41</v>
      </c>
      <c r="M703" t="s">
        <v>405</v>
      </c>
      <c r="N703" t="s">
        <v>405</v>
      </c>
      <c r="O703" t="s">
        <v>489</v>
      </c>
      <c r="P703" t="s">
        <v>50</v>
      </c>
      <c r="Q703">
        <v>10</v>
      </c>
      <c r="R703">
        <v>10</v>
      </c>
      <c r="S703">
        <v>10</v>
      </c>
      <c r="T703" t="s">
        <v>479</v>
      </c>
      <c r="U703" t="s">
        <v>479</v>
      </c>
      <c r="V703" t="s">
        <v>479</v>
      </c>
      <c r="W703" t="s">
        <v>479</v>
      </c>
      <c r="X703" t="s">
        <v>479</v>
      </c>
      <c r="Y703" t="s">
        <v>479</v>
      </c>
      <c r="Z703" t="s">
        <v>479</v>
      </c>
      <c r="AA703">
        <v>5</v>
      </c>
      <c r="AB703" t="s">
        <v>479</v>
      </c>
      <c r="AC703" t="s">
        <v>479</v>
      </c>
      <c r="AD703" t="s">
        <v>479</v>
      </c>
      <c r="AE703" t="s">
        <v>479</v>
      </c>
      <c r="AF703" t="s">
        <v>479</v>
      </c>
      <c r="AG703" t="s">
        <v>479</v>
      </c>
      <c r="AH703" t="s">
        <v>479</v>
      </c>
      <c r="AI703" t="s">
        <v>479</v>
      </c>
      <c r="AJ703" t="s">
        <v>479</v>
      </c>
      <c r="AK703" t="s">
        <v>479</v>
      </c>
      <c r="AL703" t="s">
        <v>481</v>
      </c>
      <c r="AM703" t="s">
        <v>481</v>
      </c>
    </row>
    <row r="704" spans="1:39" x14ac:dyDescent="0.25">
      <c r="A704" t="s">
        <v>472</v>
      </c>
      <c r="B704" t="s">
        <v>473</v>
      </c>
      <c r="C704">
        <v>5</v>
      </c>
      <c r="D704" t="s">
        <v>405</v>
      </c>
      <c r="E704" t="s">
        <v>405</v>
      </c>
      <c r="F704">
        <v>10039956</v>
      </c>
      <c r="G704" t="s">
        <v>623</v>
      </c>
      <c r="H704" t="s">
        <v>482</v>
      </c>
      <c r="I704" t="s">
        <v>476</v>
      </c>
      <c r="J704" t="s">
        <v>385</v>
      </c>
      <c r="K704" t="s">
        <v>499</v>
      </c>
      <c r="L704" t="s">
        <v>43</v>
      </c>
      <c r="M704" t="s">
        <v>405</v>
      </c>
      <c r="N704" t="s">
        <v>405</v>
      </c>
      <c r="O704" t="s">
        <v>488</v>
      </c>
      <c r="P704" t="s">
        <v>34</v>
      </c>
      <c r="Q704">
        <v>160</v>
      </c>
      <c r="R704">
        <v>155</v>
      </c>
      <c r="S704">
        <v>155</v>
      </c>
      <c r="T704">
        <v>5.7</v>
      </c>
      <c r="U704">
        <v>8.3000000000000007</v>
      </c>
      <c r="V704">
        <v>76.400000000000006</v>
      </c>
      <c r="W704">
        <v>85.4</v>
      </c>
      <c r="X704">
        <v>86</v>
      </c>
      <c r="Y704">
        <v>9.6</v>
      </c>
      <c r="Z704">
        <v>0.6</v>
      </c>
      <c r="AA704">
        <v>120</v>
      </c>
      <c r="AB704">
        <v>4600</v>
      </c>
      <c r="AC704">
        <v>23400</v>
      </c>
      <c r="AD704">
        <v>32300</v>
      </c>
      <c r="AE704">
        <v>46400</v>
      </c>
      <c r="AF704">
        <v>96700</v>
      </c>
      <c r="AG704" t="s">
        <v>479</v>
      </c>
      <c r="AH704" t="s">
        <v>479</v>
      </c>
      <c r="AI704" t="s">
        <v>479</v>
      </c>
      <c r="AJ704" t="s">
        <v>479</v>
      </c>
      <c r="AK704" t="s">
        <v>479</v>
      </c>
      <c r="AL704" t="s">
        <v>481</v>
      </c>
      <c r="AM704" t="s">
        <v>481</v>
      </c>
    </row>
    <row r="705" spans="1:39" x14ac:dyDescent="0.25">
      <c r="A705" t="s">
        <v>472</v>
      </c>
      <c r="B705" t="s">
        <v>473</v>
      </c>
      <c r="C705">
        <v>5</v>
      </c>
      <c r="D705" t="s">
        <v>405</v>
      </c>
      <c r="E705" t="s">
        <v>405</v>
      </c>
      <c r="F705">
        <v>10042570</v>
      </c>
      <c r="G705" t="s">
        <v>624</v>
      </c>
      <c r="H705" t="s">
        <v>506</v>
      </c>
      <c r="I705" t="s">
        <v>476</v>
      </c>
      <c r="J705" t="s">
        <v>385</v>
      </c>
      <c r="K705" t="s">
        <v>495</v>
      </c>
      <c r="L705" t="s">
        <v>41</v>
      </c>
      <c r="M705" t="s">
        <v>405</v>
      </c>
      <c r="N705" t="s">
        <v>405</v>
      </c>
      <c r="O705" t="s">
        <v>488</v>
      </c>
      <c r="P705" t="s">
        <v>34</v>
      </c>
      <c r="Q705" t="s">
        <v>480</v>
      </c>
      <c r="R705" t="s">
        <v>480</v>
      </c>
      <c r="S705" t="s">
        <v>480</v>
      </c>
      <c r="T705" t="s">
        <v>479</v>
      </c>
      <c r="U705" t="s">
        <v>479</v>
      </c>
      <c r="V705" t="s">
        <v>479</v>
      </c>
      <c r="W705" t="s">
        <v>479</v>
      </c>
      <c r="X705" t="s">
        <v>479</v>
      </c>
      <c r="Y705" t="s">
        <v>479</v>
      </c>
      <c r="Z705" t="s">
        <v>479</v>
      </c>
      <c r="AA705" t="s">
        <v>480</v>
      </c>
      <c r="AB705" t="s">
        <v>479</v>
      </c>
      <c r="AC705" t="s">
        <v>479</v>
      </c>
      <c r="AD705" t="s">
        <v>479</v>
      </c>
      <c r="AE705" t="s">
        <v>479</v>
      </c>
      <c r="AF705" t="s">
        <v>479</v>
      </c>
      <c r="AG705" t="s">
        <v>479</v>
      </c>
      <c r="AH705" t="s">
        <v>479</v>
      </c>
      <c r="AI705" t="s">
        <v>479</v>
      </c>
      <c r="AJ705" t="s">
        <v>479</v>
      </c>
      <c r="AK705" t="s">
        <v>479</v>
      </c>
      <c r="AL705" t="s">
        <v>481</v>
      </c>
      <c r="AM705" t="s">
        <v>481</v>
      </c>
    </row>
    <row r="706" spans="1:39" x14ac:dyDescent="0.25">
      <c r="A706" t="s">
        <v>472</v>
      </c>
      <c r="B706" t="s">
        <v>473</v>
      </c>
      <c r="C706">
        <v>5</v>
      </c>
      <c r="D706" t="s">
        <v>405</v>
      </c>
      <c r="E706" t="s">
        <v>405</v>
      </c>
      <c r="F706">
        <v>10045476</v>
      </c>
      <c r="G706" t="s">
        <v>625</v>
      </c>
      <c r="H706" t="s">
        <v>506</v>
      </c>
      <c r="I706" t="s">
        <v>476</v>
      </c>
      <c r="J706" t="s">
        <v>385</v>
      </c>
      <c r="K706" t="s">
        <v>495</v>
      </c>
      <c r="L706" t="s">
        <v>41</v>
      </c>
      <c r="M706" t="s">
        <v>405</v>
      </c>
      <c r="N706" t="s">
        <v>405</v>
      </c>
      <c r="O706" t="s">
        <v>489</v>
      </c>
      <c r="P706" t="s">
        <v>50</v>
      </c>
      <c r="Q706">
        <v>20</v>
      </c>
      <c r="R706">
        <v>20</v>
      </c>
      <c r="S706">
        <v>20</v>
      </c>
      <c r="T706">
        <v>10.5</v>
      </c>
      <c r="U706">
        <v>15.8</v>
      </c>
      <c r="V706">
        <v>63.2</v>
      </c>
      <c r="W706">
        <v>68.400000000000006</v>
      </c>
      <c r="X706">
        <v>73.7</v>
      </c>
      <c r="Y706">
        <v>10.5</v>
      </c>
      <c r="Z706">
        <v>5.3</v>
      </c>
      <c r="AA706">
        <v>10</v>
      </c>
      <c r="AB706">
        <v>400</v>
      </c>
      <c r="AC706">
        <v>11700</v>
      </c>
      <c r="AD706">
        <v>31900</v>
      </c>
      <c r="AE706">
        <v>38000</v>
      </c>
      <c r="AF706">
        <v>41600</v>
      </c>
      <c r="AG706" t="s">
        <v>479</v>
      </c>
      <c r="AH706" t="s">
        <v>479</v>
      </c>
      <c r="AI706" t="s">
        <v>479</v>
      </c>
      <c r="AJ706" t="s">
        <v>479</v>
      </c>
      <c r="AK706" t="s">
        <v>479</v>
      </c>
      <c r="AL706" t="s">
        <v>481</v>
      </c>
      <c r="AM706" t="s">
        <v>481</v>
      </c>
    </row>
    <row r="707" spans="1:39" x14ac:dyDescent="0.25">
      <c r="A707" t="s">
        <v>472</v>
      </c>
      <c r="B707" t="s">
        <v>582</v>
      </c>
      <c r="C707">
        <v>3</v>
      </c>
      <c r="D707" t="s">
        <v>405</v>
      </c>
      <c r="E707" t="s">
        <v>405</v>
      </c>
      <c r="F707">
        <v>10000291</v>
      </c>
      <c r="G707" t="s">
        <v>77</v>
      </c>
      <c r="H707" t="s">
        <v>482</v>
      </c>
      <c r="I707" t="s">
        <v>476</v>
      </c>
      <c r="J707" t="s">
        <v>385</v>
      </c>
      <c r="K707" t="s">
        <v>483</v>
      </c>
      <c r="L707" t="s">
        <v>484</v>
      </c>
      <c r="M707" t="s">
        <v>405</v>
      </c>
      <c r="N707" t="s">
        <v>405</v>
      </c>
      <c r="O707" t="s">
        <v>485</v>
      </c>
      <c r="P707" t="s">
        <v>47</v>
      </c>
      <c r="Q707">
        <v>135</v>
      </c>
      <c r="R707">
        <v>135</v>
      </c>
      <c r="S707">
        <v>135</v>
      </c>
      <c r="T707">
        <v>6</v>
      </c>
      <c r="U707">
        <v>6</v>
      </c>
      <c r="V707">
        <v>69.900000000000006</v>
      </c>
      <c r="W707">
        <v>85.7</v>
      </c>
      <c r="X707">
        <v>88</v>
      </c>
      <c r="Y707">
        <v>18</v>
      </c>
      <c r="Z707">
        <v>2.2999999999999998</v>
      </c>
      <c r="AA707">
        <v>90</v>
      </c>
      <c r="AB707">
        <v>8000</v>
      </c>
      <c r="AC707">
        <v>19200</v>
      </c>
      <c r="AD707">
        <v>24500</v>
      </c>
      <c r="AE707">
        <v>28400</v>
      </c>
      <c r="AF707">
        <v>51100</v>
      </c>
      <c r="AG707" t="s">
        <v>479</v>
      </c>
      <c r="AH707" t="s">
        <v>479</v>
      </c>
      <c r="AI707" t="s">
        <v>479</v>
      </c>
      <c r="AJ707" t="s">
        <v>479</v>
      </c>
      <c r="AK707" t="s">
        <v>479</v>
      </c>
      <c r="AL707" t="s">
        <v>481</v>
      </c>
      <c r="AM707" t="s">
        <v>481</v>
      </c>
    </row>
    <row r="708" spans="1:39" x14ac:dyDescent="0.25">
      <c r="A708" t="s">
        <v>472</v>
      </c>
      <c r="B708" t="s">
        <v>582</v>
      </c>
      <c r="C708">
        <v>3</v>
      </c>
      <c r="D708" t="s">
        <v>405</v>
      </c>
      <c r="E708" t="s">
        <v>405</v>
      </c>
      <c r="F708">
        <v>10000291</v>
      </c>
      <c r="G708" t="s">
        <v>77</v>
      </c>
      <c r="H708" t="s">
        <v>482</v>
      </c>
      <c r="I708" t="s">
        <v>476</v>
      </c>
      <c r="J708" t="s">
        <v>385</v>
      </c>
      <c r="K708" t="s">
        <v>483</v>
      </c>
      <c r="L708" t="s">
        <v>484</v>
      </c>
      <c r="M708" t="s">
        <v>405</v>
      </c>
      <c r="N708" t="s">
        <v>405</v>
      </c>
      <c r="O708" t="s">
        <v>486</v>
      </c>
      <c r="P708" t="s">
        <v>44</v>
      </c>
      <c r="Q708">
        <v>125</v>
      </c>
      <c r="R708">
        <v>125</v>
      </c>
      <c r="S708">
        <v>120</v>
      </c>
      <c r="T708">
        <v>1.6</v>
      </c>
      <c r="U708">
        <v>7</v>
      </c>
      <c r="V708">
        <v>69.3</v>
      </c>
      <c r="W708">
        <v>87.3</v>
      </c>
      <c r="X708">
        <v>91.4</v>
      </c>
      <c r="Y708">
        <v>22.1</v>
      </c>
      <c r="Z708">
        <v>4.0999999999999996</v>
      </c>
      <c r="AA708">
        <v>85</v>
      </c>
      <c r="AB708">
        <v>1500</v>
      </c>
      <c r="AC708">
        <v>17500</v>
      </c>
      <c r="AD708">
        <v>23700</v>
      </c>
      <c r="AE708">
        <v>27100</v>
      </c>
      <c r="AF708">
        <v>39400</v>
      </c>
      <c r="AG708" t="s">
        <v>479</v>
      </c>
      <c r="AH708" t="s">
        <v>479</v>
      </c>
      <c r="AI708" t="s">
        <v>479</v>
      </c>
      <c r="AJ708" t="s">
        <v>479</v>
      </c>
      <c r="AK708" t="s">
        <v>479</v>
      </c>
      <c r="AL708" t="s">
        <v>481</v>
      </c>
      <c r="AM708" t="s">
        <v>481</v>
      </c>
    </row>
    <row r="709" spans="1:39" x14ac:dyDescent="0.25">
      <c r="A709" t="s">
        <v>472</v>
      </c>
      <c r="B709" t="s">
        <v>582</v>
      </c>
      <c r="C709">
        <v>3</v>
      </c>
      <c r="D709" t="s">
        <v>405</v>
      </c>
      <c r="E709" t="s">
        <v>405</v>
      </c>
      <c r="F709">
        <v>10000291</v>
      </c>
      <c r="G709" t="s">
        <v>77</v>
      </c>
      <c r="H709" t="s">
        <v>482</v>
      </c>
      <c r="I709" t="s">
        <v>476</v>
      </c>
      <c r="J709" t="s">
        <v>385</v>
      </c>
      <c r="K709" t="s">
        <v>483</v>
      </c>
      <c r="L709" t="s">
        <v>484</v>
      </c>
      <c r="M709" t="s">
        <v>405</v>
      </c>
      <c r="N709" t="s">
        <v>405</v>
      </c>
      <c r="O709" t="s">
        <v>478</v>
      </c>
      <c r="P709" t="s">
        <v>3</v>
      </c>
      <c r="Q709">
        <v>140</v>
      </c>
      <c r="R709">
        <v>135</v>
      </c>
      <c r="S709">
        <v>135</v>
      </c>
      <c r="T709">
        <v>4.5</v>
      </c>
      <c r="U709">
        <v>11.3</v>
      </c>
      <c r="V709">
        <v>81.2</v>
      </c>
      <c r="W709">
        <v>83.5</v>
      </c>
      <c r="X709">
        <v>84.2</v>
      </c>
      <c r="Y709">
        <v>3</v>
      </c>
      <c r="Z709">
        <v>0.8</v>
      </c>
      <c r="AA709">
        <v>105</v>
      </c>
      <c r="AB709">
        <v>3600</v>
      </c>
      <c r="AC709">
        <v>23400</v>
      </c>
      <c r="AD709">
        <v>33200</v>
      </c>
      <c r="AE709">
        <v>37600</v>
      </c>
      <c r="AF709">
        <v>124800</v>
      </c>
      <c r="AG709" t="s">
        <v>479</v>
      </c>
      <c r="AH709" t="s">
        <v>479</v>
      </c>
      <c r="AI709" t="s">
        <v>479</v>
      </c>
      <c r="AJ709" t="s">
        <v>479</v>
      </c>
      <c r="AK709" t="s">
        <v>479</v>
      </c>
      <c r="AL709" t="s">
        <v>481</v>
      </c>
      <c r="AM709" t="s">
        <v>481</v>
      </c>
    </row>
    <row r="710" spans="1:39" x14ac:dyDescent="0.25">
      <c r="A710" t="s">
        <v>472</v>
      </c>
      <c r="B710" t="s">
        <v>582</v>
      </c>
      <c r="C710">
        <v>3</v>
      </c>
      <c r="D710" t="s">
        <v>405</v>
      </c>
      <c r="E710" t="s">
        <v>405</v>
      </c>
      <c r="F710">
        <v>10000291</v>
      </c>
      <c r="G710" t="s">
        <v>77</v>
      </c>
      <c r="H710" t="s">
        <v>482</v>
      </c>
      <c r="I710" t="s">
        <v>476</v>
      </c>
      <c r="J710" t="s">
        <v>385</v>
      </c>
      <c r="K710" t="s">
        <v>483</v>
      </c>
      <c r="L710" t="s">
        <v>484</v>
      </c>
      <c r="M710" t="s">
        <v>405</v>
      </c>
      <c r="N710" t="s">
        <v>405</v>
      </c>
      <c r="O710" t="s">
        <v>488</v>
      </c>
      <c r="P710" t="s">
        <v>34</v>
      </c>
      <c r="Q710">
        <v>145</v>
      </c>
      <c r="R710">
        <v>145</v>
      </c>
      <c r="S710">
        <v>145</v>
      </c>
      <c r="T710">
        <v>6.3</v>
      </c>
      <c r="U710">
        <v>9.8000000000000007</v>
      </c>
      <c r="V710">
        <v>67.8</v>
      </c>
      <c r="W710">
        <v>79.7</v>
      </c>
      <c r="X710">
        <v>83.9</v>
      </c>
      <c r="Y710">
        <v>16.100000000000001</v>
      </c>
      <c r="Z710">
        <v>4.2</v>
      </c>
      <c r="AA710">
        <v>95</v>
      </c>
      <c r="AB710">
        <v>2900</v>
      </c>
      <c r="AC710">
        <v>20800</v>
      </c>
      <c r="AD710">
        <v>25900</v>
      </c>
      <c r="AE710">
        <v>30300</v>
      </c>
      <c r="AF710">
        <v>123000</v>
      </c>
      <c r="AG710" t="s">
        <v>479</v>
      </c>
      <c r="AH710" t="s">
        <v>479</v>
      </c>
      <c r="AI710" t="s">
        <v>479</v>
      </c>
      <c r="AJ710" t="s">
        <v>479</v>
      </c>
      <c r="AK710" t="s">
        <v>479</v>
      </c>
      <c r="AL710" t="s">
        <v>481</v>
      </c>
      <c r="AM710" t="s">
        <v>481</v>
      </c>
    </row>
    <row r="711" spans="1:39" x14ac:dyDescent="0.25">
      <c r="A711" t="s">
        <v>472</v>
      </c>
      <c r="B711" t="s">
        <v>582</v>
      </c>
      <c r="C711">
        <v>3</v>
      </c>
      <c r="D711" t="s">
        <v>405</v>
      </c>
      <c r="E711" t="s">
        <v>405</v>
      </c>
      <c r="F711">
        <v>10000291</v>
      </c>
      <c r="G711" t="s">
        <v>77</v>
      </c>
      <c r="H711" t="s">
        <v>482</v>
      </c>
      <c r="I711" t="s">
        <v>476</v>
      </c>
      <c r="J711" t="s">
        <v>385</v>
      </c>
      <c r="K711" t="s">
        <v>483</v>
      </c>
      <c r="L711" t="s">
        <v>484</v>
      </c>
      <c r="M711" t="s">
        <v>405</v>
      </c>
      <c r="N711" t="s">
        <v>405</v>
      </c>
      <c r="O711" t="s">
        <v>489</v>
      </c>
      <c r="P711" t="s">
        <v>50</v>
      </c>
      <c r="Q711">
        <v>115</v>
      </c>
      <c r="R711">
        <v>110</v>
      </c>
      <c r="S711">
        <v>110</v>
      </c>
      <c r="T711">
        <v>2.7</v>
      </c>
      <c r="U711">
        <v>9.5</v>
      </c>
      <c r="V711">
        <v>82</v>
      </c>
      <c r="W711">
        <v>85.1</v>
      </c>
      <c r="X711">
        <v>87.8</v>
      </c>
      <c r="Y711">
        <v>5.9</v>
      </c>
      <c r="Z711">
        <v>2.7</v>
      </c>
      <c r="AA711">
        <v>90</v>
      </c>
      <c r="AB711">
        <v>1500</v>
      </c>
      <c r="AC711">
        <v>16300</v>
      </c>
      <c r="AD711">
        <v>23000</v>
      </c>
      <c r="AE711">
        <v>28200</v>
      </c>
      <c r="AF711">
        <v>49300</v>
      </c>
      <c r="AG711" t="s">
        <v>479</v>
      </c>
      <c r="AH711" t="s">
        <v>479</v>
      </c>
      <c r="AI711" t="s">
        <v>479</v>
      </c>
      <c r="AJ711" t="s">
        <v>479</v>
      </c>
      <c r="AK711" t="s">
        <v>479</v>
      </c>
      <c r="AL711" t="s">
        <v>481</v>
      </c>
      <c r="AM711" t="s">
        <v>481</v>
      </c>
    </row>
    <row r="712" spans="1:39" x14ac:dyDescent="0.25">
      <c r="A712" t="s">
        <v>472</v>
      </c>
      <c r="B712" t="s">
        <v>582</v>
      </c>
      <c r="C712">
        <v>3</v>
      </c>
      <c r="D712" t="s">
        <v>405</v>
      </c>
      <c r="E712" t="s">
        <v>405</v>
      </c>
      <c r="F712">
        <v>10000385</v>
      </c>
      <c r="G712" t="s">
        <v>490</v>
      </c>
      <c r="H712" t="s">
        <v>482</v>
      </c>
      <c r="I712" t="s">
        <v>476</v>
      </c>
      <c r="J712" t="s">
        <v>385</v>
      </c>
      <c r="K712" t="s">
        <v>491</v>
      </c>
      <c r="L712" t="s">
        <v>61</v>
      </c>
      <c r="M712" t="s">
        <v>405</v>
      </c>
      <c r="N712" t="s">
        <v>405</v>
      </c>
      <c r="O712" t="s">
        <v>489</v>
      </c>
      <c r="P712" t="s">
        <v>50</v>
      </c>
      <c r="Q712">
        <v>590</v>
      </c>
      <c r="R712">
        <v>575</v>
      </c>
      <c r="S712">
        <v>575</v>
      </c>
      <c r="T712">
        <v>4.5</v>
      </c>
      <c r="U712">
        <v>9.6</v>
      </c>
      <c r="V712">
        <v>81</v>
      </c>
      <c r="W712">
        <v>85.3</v>
      </c>
      <c r="X712">
        <v>85.9</v>
      </c>
      <c r="Y712">
        <v>4.9000000000000004</v>
      </c>
      <c r="Z712">
        <v>0.5</v>
      </c>
      <c r="AA712">
        <v>430</v>
      </c>
      <c r="AB712" t="s">
        <v>480</v>
      </c>
      <c r="AC712">
        <v>20100</v>
      </c>
      <c r="AD712">
        <v>24800</v>
      </c>
      <c r="AE712">
        <v>29900</v>
      </c>
      <c r="AF712">
        <v>79200</v>
      </c>
      <c r="AG712" t="s">
        <v>479</v>
      </c>
      <c r="AH712" t="s">
        <v>479</v>
      </c>
      <c r="AI712" t="s">
        <v>479</v>
      </c>
      <c r="AJ712" t="s">
        <v>479</v>
      </c>
      <c r="AK712" t="s">
        <v>479</v>
      </c>
      <c r="AL712" t="s">
        <v>481</v>
      </c>
      <c r="AM712" t="s">
        <v>481</v>
      </c>
    </row>
    <row r="713" spans="1:39" x14ac:dyDescent="0.25">
      <c r="A713" t="s">
        <v>472</v>
      </c>
      <c r="B713" t="s">
        <v>582</v>
      </c>
      <c r="C713">
        <v>3</v>
      </c>
      <c r="D713" t="s">
        <v>405</v>
      </c>
      <c r="E713" t="s">
        <v>405</v>
      </c>
      <c r="F713">
        <v>10000415</v>
      </c>
      <c r="G713" t="s">
        <v>492</v>
      </c>
      <c r="H713" t="s">
        <v>475</v>
      </c>
      <c r="I713" t="s">
        <v>476</v>
      </c>
      <c r="J713" t="s">
        <v>385</v>
      </c>
      <c r="K713" t="s">
        <v>493</v>
      </c>
      <c r="L713" t="s">
        <v>55</v>
      </c>
      <c r="M713" t="s">
        <v>405</v>
      </c>
      <c r="N713" t="s">
        <v>405</v>
      </c>
      <c r="O713" t="s">
        <v>485</v>
      </c>
      <c r="P713" t="s">
        <v>47</v>
      </c>
      <c r="Q713">
        <v>15</v>
      </c>
      <c r="R713">
        <v>15</v>
      </c>
      <c r="S713">
        <v>15</v>
      </c>
      <c r="T713" t="s">
        <v>487</v>
      </c>
      <c r="U713" t="s">
        <v>487</v>
      </c>
      <c r="V713">
        <v>64.400000000000006</v>
      </c>
      <c r="W713">
        <v>94.3</v>
      </c>
      <c r="X713">
        <v>100</v>
      </c>
      <c r="Y713">
        <v>35.6</v>
      </c>
      <c r="Z713">
        <v>5.7</v>
      </c>
      <c r="AA713">
        <v>10</v>
      </c>
      <c r="AB713" t="s">
        <v>479</v>
      </c>
      <c r="AC713" t="s">
        <v>479</v>
      </c>
      <c r="AD713" t="s">
        <v>479</v>
      </c>
      <c r="AE713" t="s">
        <v>479</v>
      </c>
      <c r="AF713" t="s">
        <v>479</v>
      </c>
      <c r="AG713" t="s">
        <v>479</v>
      </c>
      <c r="AH713" t="s">
        <v>479</v>
      </c>
      <c r="AI713" t="s">
        <v>479</v>
      </c>
      <c r="AJ713" t="s">
        <v>479</v>
      </c>
      <c r="AK713" t="s">
        <v>479</v>
      </c>
      <c r="AL713" t="s">
        <v>481</v>
      </c>
      <c r="AM713" t="s">
        <v>481</v>
      </c>
    </row>
    <row r="714" spans="1:39" x14ac:dyDescent="0.25">
      <c r="A714" t="s">
        <v>472</v>
      </c>
      <c r="B714" t="s">
        <v>582</v>
      </c>
      <c r="C714">
        <v>3</v>
      </c>
      <c r="D714" t="s">
        <v>405</v>
      </c>
      <c r="E714" t="s">
        <v>405</v>
      </c>
      <c r="F714">
        <v>10000528</v>
      </c>
      <c r="G714" t="s">
        <v>494</v>
      </c>
      <c r="H714" t="s">
        <v>475</v>
      </c>
      <c r="I714" t="s">
        <v>476</v>
      </c>
      <c r="J714" t="s">
        <v>385</v>
      </c>
      <c r="K714" t="s">
        <v>495</v>
      </c>
      <c r="L714" t="s">
        <v>41</v>
      </c>
      <c r="M714" t="s">
        <v>405</v>
      </c>
      <c r="N714" t="s">
        <v>405</v>
      </c>
      <c r="O714" t="s">
        <v>489</v>
      </c>
      <c r="P714" t="s">
        <v>50</v>
      </c>
      <c r="Q714">
        <v>10</v>
      </c>
      <c r="R714">
        <v>10</v>
      </c>
      <c r="S714">
        <v>10</v>
      </c>
      <c r="T714" t="s">
        <v>479</v>
      </c>
      <c r="U714" t="s">
        <v>479</v>
      </c>
      <c r="V714" t="s">
        <v>479</v>
      </c>
      <c r="W714" t="s">
        <v>479</v>
      </c>
      <c r="X714" t="s">
        <v>479</v>
      </c>
      <c r="Y714" t="s">
        <v>479</v>
      </c>
      <c r="Z714" t="s">
        <v>479</v>
      </c>
      <c r="AA714">
        <v>5</v>
      </c>
      <c r="AB714" t="s">
        <v>479</v>
      </c>
      <c r="AC714" t="s">
        <v>479</v>
      </c>
      <c r="AD714" t="s">
        <v>479</v>
      </c>
      <c r="AE714" t="s">
        <v>479</v>
      </c>
      <c r="AF714" t="s">
        <v>479</v>
      </c>
      <c r="AG714" t="s">
        <v>479</v>
      </c>
      <c r="AH714" t="s">
        <v>479</v>
      </c>
      <c r="AI714" t="s">
        <v>479</v>
      </c>
      <c r="AJ714" t="s">
        <v>479</v>
      </c>
      <c r="AK714" t="s">
        <v>479</v>
      </c>
      <c r="AL714" t="s">
        <v>481</v>
      </c>
      <c r="AM714" t="s">
        <v>481</v>
      </c>
    </row>
    <row r="715" spans="1:39" x14ac:dyDescent="0.25">
      <c r="A715" t="s">
        <v>472</v>
      </c>
      <c r="B715" t="s">
        <v>582</v>
      </c>
      <c r="C715">
        <v>3</v>
      </c>
      <c r="D715" t="s">
        <v>405</v>
      </c>
      <c r="E715" t="s">
        <v>405</v>
      </c>
      <c r="F715">
        <v>10000533</v>
      </c>
      <c r="G715" t="s">
        <v>496</v>
      </c>
      <c r="H715" t="s">
        <v>475</v>
      </c>
      <c r="I715" t="s">
        <v>476</v>
      </c>
      <c r="J715" t="s">
        <v>385</v>
      </c>
      <c r="K715" t="s">
        <v>495</v>
      </c>
      <c r="L715" t="s">
        <v>41</v>
      </c>
      <c r="M715" t="s">
        <v>405</v>
      </c>
      <c r="N715" t="s">
        <v>405</v>
      </c>
      <c r="O715" t="s">
        <v>478</v>
      </c>
      <c r="P715" t="s">
        <v>3</v>
      </c>
      <c r="Q715">
        <v>5</v>
      </c>
      <c r="R715">
        <v>5</v>
      </c>
      <c r="S715">
        <v>5</v>
      </c>
      <c r="T715" t="s">
        <v>479</v>
      </c>
      <c r="U715" t="s">
        <v>479</v>
      </c>
      <c r="V715" t="s">
        <v>479</v>
      </c>
      <c r="W715" t="s">
        <v>479</v>
      </c>
      <c r="X715" t="s">
        <v>479</v>
      </c>
      <c r="Y715" t="s">
        <v>479</v>
      </c>
      <c r="Z715" t="s">
        <v>479</v>
      </c>
      <c r="AA715" t="s">
        <v>480</v>
      </c>
      <c r="AB715" t="s">
        <v>479</v>
      </c>
      <c r="AC715" t="s">
        <v>479</v>
      </c>
      <c r="AD715" t="s">
        <v>479</v>
      </c>
      <c r="AE715" t="s">
        <v>479</v>
      </c>
      <c r="AF715" t="s">
        <v>479</v>
      </c>
      <c r="AG715" t="s">
        <v>479</v>
      </c>
      <c r="AH715" t="s">
        <v>479</v>
      </c>
      <c r="AI715" t="s">
        <v>479</v>
      </c>
      <c r="AJ715" t="s">
        <v>479</v>
      </c>
      <c r="AK715" t="s">
        <v>479</v>
      </c>
      <c r="AL715" t="s">
        <v>481</v>
      </c>
      <c r="AM715" t="s">
        <v>481</v>
      </c>
    </row>
    <row r="716" spans="1:39" x14ac:dyDescent="0.25">
      <c r="A716" t="s">
        <v>472</v>
      </c>
      <c r="B716" t="s">
        <v>582</v>
      </c>
      <c r="C716">
        <v>3</v>
      </c>
      <c r="D716" t="s">
        <v>405</v>
      </c>
      <c r="E716" t="s">
        <v>405</v>
      </c>
      <c r="F716">
        <v>10000536</v>
      </c>
      <c r="G716" t="s">
        <v>497</v>
      </c>
      <c r="H716" t="s">
        <v>475</v>
      </c>
      <c r="I716" t="s">
        <v>476</v>
      </c>
      <c r="J716" t="s">
        <v>385</v>
      </c>
      <c r="K716" t="s">
        <v>493</v>
      </c>
      <c r="L716" t="s">
        <v>55</v>
      </c>
      <c r="M716" t="s">
        <v>405</v>
      </c>
      <c r="N716" t="s">
        <v>405</v>
      </c>
      <c r="O716" t="s">
        <v>489</v>
      </c>
      <c r="P716" t="s">
        <v>50</v>
      </c>
      <c r="Q716">
        <v>5</v>
      </c>
      <c r="R716">
        <v>5</v>
      </c>
      <c r="S716">
        <v>5</v>
      </c>
      <c r="T716" t="s">
        <v>479</v>
      </c>
      <c r="U716" t="s">
        <v>479</v>
      </c>
      <c r="V716" t="s">
        <v>479</v>
      </c>
      <c r="W716" t="s">
        <v>479</v>
      </c>
      <c r="X716" t="s">
        <v>479</v>
      </c>
      <c r="Y716" t="s">
        <v>479</v>
      </c>
      <c r="Z716" t="s">
        <v>479</v>
      </c>
      <c r="AA716">
        <v>5</v>
      </c>
      <c r="AB716" t="s">
        <v>479</v>
      </c>
      <c r="AC716" t="s">
        <v>479</v>
      </c>
      <c r="AD716" t="s">
        <v>479</v>
      </c>
      <c r="AE716" t="s">
        <v>479</v>
      </c>
      <c r="AF716" t="s">
        <v>479</v>
      </c>
      <c r="AG716" t="s">
        <v>479</v>
      </c>
      <c r="AH716" t="s">
        <v>479</v>
      </c>
      <c r="AI716" t="s">
        <v>479</v>
      </c>
      <c r="AJ716" t="s">
        <v>479</v>
      </c>
      <c r="AK716" t="s">
        <v>479</v>
      </c>
      <c r="AL716" t="s">
        <v>481</v>
      </c>
      <c r="AM716" t="s">
        <v>481</v>
      </c>
    </row>
    <row r="717" spans="1:39" x14ac:dyDescent="0.25">
      <c r="A717" t="s">
        <v>472</v>
      </c>
      <c r="B717" t="s">
        <v>582</v>
      </c>
      <c r="C717">
        <v>3</v>
      </c>
      <c r="D717" t="s">
        <v>405</v>
      </c>
      <c r="E717" t="s">
        <v>405</v>
      </c>
      <c r="F717">
        <v>10000571</v>
      </c>
      <c r="G717" t="s">
        <v>108</v>
      </c>
      <c r="H717" t="s">
        <v>482</v>
      </c>
      <c r="I717" t="s">
        <v>476</v>
      </c>
      <c r="J717" t="s">
        <v>385</v>
      </c>
      <c r="K717" t="s">
        <v>491</v>
      </c>
      <c r="L717" t="s">
        <v>61</v>
      </c>
      <c r="M717" t="s">
        <v>405</v>
      </c>
      <c r="N717" t="s">
        <v>405</v>
      </c>
      <c r="O717" t="s">
        <v>485</v>
      </c>
      <c r="P717" t="s">
        <v>47</v>
      </c>
      <c r="Q717">
        <v>30</v>
      </c>
      <c r="R717">
        <v>25</v>
      </c>
      <c r="S717">
        <v>25</v>
      </c>
      <c r="T717">
        <v>4</v>
      </c>
      <c r="U717">
        <v>16</v>
      </c>
      <c r="V717">
        <v>68</v>
      </c>
      <c r="W717">
        <v>76</v>
      </c>
      <c r="X717">
        <v>80</v>
      </c>
      <c r="Y717">
        <v>12</v>
      </c>
      <c r="Z717">
        <v>4</v>
      </c>
      <c r="AA717">
        <v>15</v>
      </c>
      <c r="AB717">
        <v>9100</v>
      </c>
      <c r="AC717">
        <v>24100</v>
      </c>
      <c r="AD717">
        <v>25600</v>
      </c>
      <c r="AE717">
        <v>29900</v>
      </c>
      <c r="AF717">
        <v>39100</v>
      </c>
      <c r="AG717" t="s">
        <v>479</v>
      </c>
      <c r="AH717" t="s">
        <v>479</v>
      </c>
      <c r="AI717" t="s">
        <v>479</v>
      </c>
      <c r="AJ717" t="s">
        <v>479</v>
      </c>
      <c r="AK717" t="s">
        <v>479</v>
      </c>
      <c r="AL717" t="s">
        <v>481</v>
      </c>
      <c r="AM717" t="s">
        <v>481</v>
      </c>
    </row>
    <row r="718" spans="1:39" x14ac:dyDescent="0.25">
      <c r="A718" t="s">
        <v>472</v>
      </c>
      <c r="B718" t="s">
        <v>582</v>
      </c>
      <c r="C718">
        <v>3</v>
      </c>
      <c r="D718" t="s">
        <v>405</v>
      </c>
      <c r="E718" t="s">
        <v>405</v>
      </c>
      <c r="F718">
        <v>10000571</v>
      </c>
      <c r="G718" t="s">
        <v>108</v>
      </c>
      <c r="H718" t="s">
        <v>482</v>
      </c>
      <c r="I718" t="s">
        <v>476</v>
      </c>
      <c r="J718" t="s">
        <v>385</v>
      </c>
      <c r="K718" t="s">
        <v>491</v>
      </c>
      <c r="L718" t="s">
        <v>61</v>
      </c>
      <c r="M718" t="s">
        <v>405</v>
      </c>
      <c r="N718" t="s">
        <v>405</v>
      </c>
      <c r="O718" t="s">
        <v>486</v>
      </c>
      <c r="P718" t="s">
        <v>44</v>
      </c>
      <c r="Q718">
        <v>100</v>
      </c>
      <c r="R718">
        <v>100</v>
      </c>
      <c r="S718">
        <v>100</v>
      </c>
      <c r="T718">
        <v>2</v>
      </c>
      <c r="U718">
        <v>2</v>
      </c>
      <c r="V718">
        <v>66.7</v>
      </c>
      <c r="W718">
        <v>93.9</v>
      </c>
      <c r="X718">
        <v>96</v>
      </c>
      <c r="Y718">
        <v>29.3</v>
      </c>
      <c r="Z718">
        <v>2</v>
      </c>
      <c r="AA718">
        <v>65</v>
      </c>
      <c r="AB718">
        <v>5800</v>
      </c>
      <c r="AC718">
        <v>19300</v>
      </c>
      <c r="AD718">
        <v>23000</v>
      </c>
      <c r="AE718">
        <v>27000</v>
      </c>
      <c r="AF718">
        <v>58400</v>
      </c>
      <c r="AG718" t="s">
        <v>479</v>
      </c>
      <c r="AH718" t="s">
        <v>479</v>
      </c>
      <c r="AI718" t="s">
        <v>479</v>
      </c>
      <c r="AJ718" t="s">
        <v>479</v>
      </c>
      <c r="AK718" t="s">
        <v>479</v>
      </c>
      <c r="AL718" t="s">
        <v>481</v>
      </c>
      <c r="AM718" t="s">
        <v>481</v>
      </c>
    </row>
    <row r="719" spans="1:39" x14ac:dyDescent="0.25">
      <c r="A719" t="s">
        <v>472</v>
      </c>
      <c r="B719" t="s">
        <v>582</v>
      </c>
      <c r="C719">
        <v>3</v>
      </c>
      <c r="D719" t="s">
        <v>405</v>
      </c>
      <c r="E719" t="s">
        <v>405</v>
      </c>
      <c r="F719">
        <v>10000571</v>
      </c>
      <c r="G719" t="s">
        <v>108</v>
      </c>
      <c r="H719" t="s">
        <v>482</v>
      </c>
      <c r="I719" t="s">
        <v>476</v>
      </c>
      <c r="J719" t="s">
        <v>385</v>
      </c>
      <c r="K719" t="s">
        <v>491</v>
      </c>
      <c r="L719" t="s">
        <v>61</v>
      </c>
      <c r="M719" t="s">
        <v>405</v>
      </c>
      <c r="N719" t="s">
        <v>405</v>
      </c>
      <c r="O719" t="s">
        <v>478</v>
      </c>
      <c r="P719" t="s">
        <v>3</v>
      </c>
      <c r="Q719">
        <v>30</v>
      </c>
      <c r="R719">
        <v>30</v>
      </c>
      <c r="S719">
        <v>30</v>
      </c>
      <c r="T719">
        <v>3.4</v>
      </c>
      <c r="U719">
        <v>6.9</v>
      </c>
      <c r="V719">
        <v>86.2</v>
      </c>
      <c r="W719">
        <v>86.2</v>
      </c>
      <c r="X719">
        <v>89.7</v>
      </c>
      <c r="Y719">
        <v>3.4</v>
      </c>
      <c r="Z719">
        <v>3.4</v>
      </c>
      <c r="AA719">
        <v>25</v>
      </c>
      <c r="AB719">
        <v>17900</v>
      </c>
      <c r="AC719">
        <v>23700</v>
      </c>
      <c r="AD719">
        <v>31800</v>
      </c>
      <c r="AE719">
        <v>36500</v>
      </c>
      <c r="AF719">
        <v>63900</v>
      </c>
      <c r="AG719" t="s">
        <v>479</v>
      </c>
      <c r="AH719" t="s">
        <v>479</v>
      </c>
      <c r="AI719" t="s">
        <v>479</v>
      </c>
      <c r="AJ719" t="s">
        <v>479</v>
      </c>
      <c r="AK719" t="s">
        <v>479</v>
      </c>
      <c r="AL719" t="s">
        <v>481</v>
      </c>
      <c r="AM719" t="s">
        <v>481</v>
      </c>
    </row>
    <row r="720" spans="1:39" x14ac:dyDescent="0.25">
      <c r="A720" t="s">
        <v>472</v>
      </c>
      <c r="B720" t="s">
        <v>582</v>
      </c>
      <c r="C720">
        <v>3</v>
      </c>
      <c r="D720" t="s">
        <v>405</v>
      </c>
      <c r="E720" t="s">
        <v>405</v>
      </c>
      <c r="F720">
        <v>10000571</v>
      </c>
      <c r="G720" t="s">
        <v>108</v>
      </c>
      <c r="H720" t="s">
        <v>482</v>
      </c>
      <c r="I720" t="s">
        <v>476</v>
      </c>
      <c r="J720" t="s">
        <v>385</v>
      </c>
      <c r="K720" t="s">
        <v>491</v>
      </c>
      <c r="L720" t="s">
        <v>61</v>
      </c>
      <c r="M720" t="s">
        <v>405</v>
      </c>
      <c r="N720" t="s">
        <v>405</v>
      </c>
      <c r="O720" t="s">
        <v>489</v>
      </c>
      <c r="P720" t="s">
        <v>50</v>
      </c>
      <c r="Q720">
        <v>270</v>
      </c>
      <c r="R720">
        <v>265</v>
      </c>
      <c r="S720">
        <v>265</v>
      </c>
      <c r="T720">
        <v>3.8</v>
      </c>
      <c r="U720">
        <v>11.4</v>
      </c>
      <c r="V720">
        <v>75.8</v>
      </c>
      <c r="W720">
        <v>82.6</v>
      </c>
      <c r="X720">
        <v>84.8</v>
      </c>
      <c r="Y720">
        <v>9.1</v>
      </c>
      <c r="Z720">
        <v>2.2999999999999998</v>
      </c>
      <c r="AA720">
        <v>190</v>
      </c>
      <c r="AB720">
        <v>400</v>
      </c>
      <c r="AC720">
        <v>17100</v>
      </c>
      <c r="AD720">
        <v>22300</v>
      </c>
      <c r="AE720">
        <v>27000</v>
      </c>
      <c r="AF720">
        <v>51500</v>
      </c>
      <c r="AG720" t="s">
        <v>479</v>
      </c>
      <c r="AH720" t="s">
        <v>479</v>
      </c>
      <c r="AI720" t="s">
        <v>479</v>
      </c>
      <c r="AJ720" t="s">
        <v>479</v>
      </c>
      <c r="AK720" t="s">
        <v>479</v>
      </c>
      <c r="AL720" t="s">
        <v>481</v>
      </c>
      <c r="AM720" t="s">
        <v>481</v>
      </c>
    </row>
    <row r="721" spans="1:39" x14ac:dyDescent="0.25">
      <c r="A721" t="s">
        <v>472</v>
      </c>
      <c r="B721" t="s">
        <v>582</v>
      </c>
      <c r="C721">
        <v>3</v>
      </c>
      <c r="D721" t="s">
        <v>405</v>
      </c>
      <c r="E721" t="s">
        <v>405</v>
      </c>
      <c r="F721">
        <v>10000721</v>
      </c>
      <c r="G721" t="s">
        <v>500</v>
      </c>
      <c r="H721" t="s">
        <v>475</v>
      </c>
      <c r="I721" t="s">
        <v>476</v>
      </c>
      <c r="J721" t="s">
        <v>385</v>
      </c>
      <c r="K721" t="s">
        <v>493</v>
      </c>
      <c r="L721" t="s">
        <v>55</v>
      </c>
      <c r="M721" t="s">
        <v>405</v>
      </c>
      <c r="N721" t="s">
        <v>405</v>
      </c>
      <c r="O721" t="s">
        <v>485</v>
      </c>
      <c r="P721" t="s">
        <v>47</v>
      </c>
      <c r="Q721">
        <v>20</v>
      </c>
      <c r="R721">
        <v>20</v>
      </c>
      <c r="S721">
        <v>20</v>
      </c>
      <c r="T721" t="s">
        <v>487</v>
      </c>
      <c r="U721">
        <v>9.1</v>
      </c>
      <c r="V721">
        <v>86.4</v>
      </c>
      <c r="W721">
        <v>90.9</v>
      </c>
      <c r="X721">
        <v>90.9</v>
      </c>
      <c r="Y721">
        <v>4.5</v>
      </c>
      <c r="Z721" t="s">
        <v>487</v>
      </c>
      <c r="AA721">
        <v>20</v>
      </c>
      <c r="AB721">
        <v>8400</v>
      </c>
      <c r="AC721">
        <v>14200</v>
      </c>
      <c r="AD721">
        <v>17200</v>
      </c>
      <c r="AE721">
        <v>27700</v>
      </c>
      <c r="AF721">
        <v>32100</v>
      </c>
      <c r="AG721" t="s">
        <v>479</v>
      </c>
      <c r="AH721" t="s">
        <v>479</v>
      </c>
      <c r="AI721" t="s">
        <v>479</v>
      </c>
      <c r="AJ721" t="s">
        <v>479</v>
      </c>
      <c r="AK721" t="s">
        <v>479</v>
      </c>
      <c r="AL721" t="s">
        <v>481</v>
      </c>
      <c r="AM721" t="s">
        <v>481</v>
      </c>
    </row>
    <row r="722" spans="1:39" x14ac:dyDescent="0.25">
      <c r="A722" t="s">
        <v>472</v>
      </c>
      <c r="B722" t="s">
        <v>582</v>
      </c>
      <c r="C722">
        <v>3</v>
      </c>
      <c r="D722" t="s">
        <v>405</v>
      </c>
      <c r="E722" t="s">
        <v>405</v>
      </c>
      <c r="F722">
        <v>10000747</v>
      </c>
      <c r="G722" t="s">
        <v>501</v>
      </c>
      <c r="H722" t="s">
        <v>475</v>
      </c>
      <c r="I722" t="s">
        <v>476</v>
      </c>
      <c r="J722" t="s">
        <v>385</v>
      </c>
      <c r="K722" t="s">
        <v>477</v>
      </c>
      <c r="L722" t="s">
        <v>65</v>
      </c>
      <c r="M722" t="s">
        <v>405</v>
      </c>
      <c r="N722" t="s">
        <v>405</v>
      </c>
      <c r="O722" t="s">
        <v>486</v>
      </c>
      <c r="P722" t="s">
        <v>44</v>
      </c>
      <c r="Q722">
        <v>20</v>
      </c>
      <c r="R722">
        <v>20</v>
      </c>
      <c r="S722">
        <v>20</v>
      </c>
      <c r="T722" t="s">
        <v>487</v>
      </c>
      <c r="U722">
        <v>4.8</v>
      </c>
      <c r="V722">
        <v>76.2</v>
      </c>
      <c r="W722">
        <v>85.7</v>
      </c>
      <c r="X722">
        <v>95.2</v>
      </c>
      <c r="Y722">
        <v>19</v>
      </c>
      <c r="Z722">
        <v>9.5</v>
      </c>
      <c r="AA722">
        <v>15</v>
      </c>
      <c r="AB722">
        <v>9900</v>
      </c>
      <c r="AC722">
        <v>14200</v>
      </c>
      <c r="AD722">
        <v>19500</v>
      </c>
      <c r="AE722">
        <v>26600</v>
      </c>
      <c r="AF722">
        <v>29900</v>
      </c>
      <c r="AG722" t="s">
        <v>479</v>
      </c>
      <c r="AH722" t="s">
        <v>479</v>
      </c>
      <c r="AI722" t="s">
        <v>479</v>
      </c>
      <c r="AJ722" t="s">
        <v>479</v>
      </c>
      <c r="AK722" t="s">
        <v>479</v>
      </c>
      <c r="AL722" t="s">
        <v>481</v>
      </c>
      <c r="AM722" t="s">
        <v>481</v>
      </c>
    </row>
    <row r="723" spans="1:39" x14ac:dyDescent="0.25">
      <c r="A723" t="s">
        <v>472</v>
      </c>
      <c r="B723" t="s">
        <v>582</v>
      </c>
      <c r="C723">
        <v>3</v>
      </c>
      <c r="D723" t="s">
        <v>405</v>
      </c>
      <c r="E723" t="s">
        <v>405</v>
      </c>
      <c r="F723">
        <v>10000747</v>
      </c>
      <c r="G723" t="s">
        <v>501</v>
      </c>
      <c r="H723" t="s">
        <v>475</v>
      </c>
      <c r="I723" t="s">
        <v>476</v>
      </c>
      <c r="J723" t="s">
        <v>385</v>
      </c>
      <c r="K723" t="s">
        <v>477</v>
      </c>
      <c r="L723" t="s">
        <v>65</v>
      </c>
      <c r="M723" t="s">
        <v>405</v>
      </c>
      <c r="N723" t="s">
        <v>405</v>
      </c>
      <c r="O723" t="s">
        <v>478</v>
      </c>
      <c r="P723" t="s">
        <v>3</v>
      </c>
      <c r="Q723">
        <v>10</v>
      </c>
      <c r="R723">
        <v>10</v>
      </c>
      <c r="S723">
        <v>10</v>
      </c>
      <c r="T723">
        <v>9.1</v>
      </c>
      <c r="U723">
        <v>9.1</v>
      </c>
      <c r="V723">
        <v>72.7</v>
      </c>
      <c r="W723">
        <v>72.7</v>
      </c>
      <c r="X723">
        <v>81.8</v>
      </c>
      <c r="Y723">
        <v>9.1</v>
      </c>
      <c r="Z723">
        <v>9.1</v>
      </c>
      <c r="AA723">
        <v>10</v>
      </c>
      <c r="AB723" t="s">
        <v>479</v>
      </c>
      <c r="AC723" t="s">
        <v>479</v>
      </c>
      <c r="AD723" t="s">
        <v>479</v>
      </c>
      <c r="AE723" t="s">
        <v>479</v>
      </c>
      <c r="AF723" t="s">
        <v>479</v>
      </c>
      <c r="AG723" t="s">
        <v>479</v>
      </c>
      <c r="AH723" t="s">
        <v>479</v>
      </c>
      <c r="AI723" t="s">
        <v>479</v>
      </c>
      <c r="AJ723" t="s">
        <v>479</v>
      </c>
      <c r="AK723" t="s">
        <v>479</v>
      </c>
      <c r="AL723" t="s">
        <v>481</v>
      </c>
      <c r="AM723" t="s">
        <v>481</v>
      </c>
    </row>
    <row r="724" spans="1:39" x14ac:dyDescent="0.25">
      <c r="A724" t="s">
        <v>472</v>
      </c>
      <c r="B724" t="s">
        <v>582</v>
      </c>
      <c r="C724">
        <v>3</v>
      </c>
      <c r="D724" t="s">
        <v>405</v>
      </c>
      <c r="E724" t="s">
        <v>405</v>
      </c>
      <c r="F724">
        <v>10000747</v>
      </c>
      <c r="G724" t="s">
        <v>501</v>
      </c>
      <c r="H724" t="s">
        <v>475</v>
      </c>
      <c r="I724" t="s">
        <v>476</v>
      </c>
      <c r="J724" t="s">
        <v>385</v>
      </c>
      <c r="K724" t="s">
        <v>477</v>
      </c>
      <c r="L724" t="s">
        <v>65</v>
      </c>
      <c r="M724" t="s">
        <v>405</v>
      </c>
      <c r="N724" t="s">
        <v>405</v>
      </c>
      <c r="O724" t="s">
        <v>488</v>
      </c>
      <c r="P724" t="s">
        <v>34</v>
      </c>
      <c r="Q724">
        <v>40</v>
      </c>
      <c r="R724">
        <v>40</v>
      </c>
      <c r="S724">
        <v>40</v>
      </c>
      <c r="T724">
        <v>2.5</v>
      </c>
      <c r="U724">
        <v>17.5</v>
      </c>
      <c r="V724">
        <v>75</v>
      </c>
      <c r="W724">
        <v>75</v>
      </c>
      <c r="X724">
        <v>80</v>
      </c>
      <c r="Y724">
        <v>5</v>
      </c>
      <c r="Z724">
        <v>5</v>
      </c>
      <c r="AA724">
        <v>25</v>
      </c>
      <c r="AB724">
        <v>4000</v>
      </c>
      <c r="AC724">
        <v>11700</v>
      </c>
      <c r="AD724">
        <v>19700</v>
      </c>
      <c r="AE724">
        <v>28000</v>
      </c>
      <c r="AF724">
        <v>43000</v>
      </c>
      <c r="AG724" t="s">
        <v>479</v>
      </c>
      <c r="AH724" t="s">
        <v>479</v>
      </c>
      <c r="AI724" t="s">
        <v>479</v>
      </c>
      <c r="AJ724" t="s">
        <v>479</v>
      </c>
      <c r="AK724" t="s">
        <v>479</v>
      </c>
      <c r="AL724" t="s">
        <v>481</v>
      </c>
      <c r="AM724" t="s">
        <v>481</v>
      </c>
    </row>
    <row r="725" spans="1:39" x14ac:dyDescent="0.25">
      <c r="A725" t="s">
        <v>472</v>
      </c>
      <c r="B725" t="s">
        <v>582</v>
      </c>
      <c r="C725">
        <v>3</v>
      </c>
      <c r="D725" t="s">
        <v>405</v>
      </c>
      <c r="E725" t="s">
        <v>405</v>
      </c>
      <c r="F725">
        <v>10000747</v>
      </c>
      <c r="G725" t="s">
        <v>501</v>
      </c>
      <c r="H725" t="s">
        <v>475</v>
      </c>
      <c r="I725" t="s">
        <v>476</v>
      </c>
      <c r="J725" t="s">
        <v>385</v>
      </c>
      <c r="K725" t="s">
        <v>477</v>
      </c>
      <c r="L725" t="s">
        <v>65</v>
      </c>
      <c r="M725" t="s">
        <v>405</v>
      </c>
      <c r="N725" t="s">
        <v>405</v>
      </c>
      <c r="O725" t="s">
        <v>489</v>
      </c>
      <c r="P725" t="s">
        <v>50</v>
      </c>
      <c r="Q725">
        <v>45</v>
      </c>
      <c r="R725">
        <v>45</v>
      </c>
      <c r="S725">
        <v>45</v>
      </c>
      <c r="T725">
        <v>2.2999999999999998</v>
      </c>
      <c r="U725">
        <v>23.3</v>
      </c>
      <c r="V725">
        <v>74.400000000000006</v>
      </c>
      <c r="W725">
        <v>74.400000000000006</v>
      </c>
      <c r="X725">
        <v>74.400000000000006</v>
      </c>
      <c r="Y725" t="s">
        <v>487</v>
      </c>
      <c r="Z725" t="s">
        <v>487</v>
      </c>
      <c r="AA725">
        <v>30</v>
      </c>
      <c r="AB725">
        <v>1200</v>
      </c>
      <c r="AC725">
        <v>12600</v>
      </c>
      <c r="AD725">
        <v>18900</v>
      </c>
      <c r="AE725">
        <v>23500</v>
      </c>
      <c r="AF725">
        <v>69700</v>
      </c>
      <c r="AG725" t="s">
        <v>479</v>
      </c>
      <c r="AH725" t="s">
        <v>479</v>
      </c>
      <c r="AI725" t="s">
        <v>479</v>
      </c>
      <c r="AJ725" t="s">
        <v>479</v>
      </c>
      <c r="AK725" t="s">
        <v>479</v>
      </c>
      <c r="AL725" t="s">
        <v>481</v>
      </c>
      <c r="AM725" t="s">
        <v>481</v>
      </c>
    </row>
    <row r="726" spans="1:39" x14ac:dyDescent="0.25">
      <c r="A726" t="s">
        <v>472</v>
      </c>
      <c r="B726" t="s">
        <v>582</v>
      </c>
      <c r="C726">
        <v>3</v>
      </c>
      <c r="D726" t="s">
        <v>405</v>
      </c>
      <c r="E726" t="s">
        <v>405</v>
      </c>
      <c r="F726">
        <v>10000754</v>
      </c>
      <c r="G726" t="s">
        <v>502</v>
      </c>
      <c r="H726" t="s">
        <v>475</v>
      </c>
      <c r="I726" t="s">
        <v>476</v>
      </c>
      <c r="J726" t="s">
        <v>385</v>
      </c>
      <c r="K726" t="s">
        <v>477</v>
      </c>
      <c r="L726" t="s">
        <v>65</v>
      </c>
      <c r="M726" t="s">
        <v>405</v>
      </c>
      <c r="N726" t="s">
        <v>405</v>
      </c>
      <c r="O726" t="s">
        <v>485</v>
      </c>
      <c r="P726" t="s">
        <v>47</v>
      </c>
      <c r="Q726">
        <v>10</v>
      </c>
      <c r="R726">
        <v>10</v>
      </c>
      <c r="S726">
        <v>10</v>
      </c>
      <c r="T726">
        <v>16.7</v>
      </c>
      <c r="U726" t="s">
        <v>487</v>
      </c>
      <c r="V726">
        <v>50</v>
      </c>
      <c r="W726">
        <v>83.3</v>
      </c>
      <c r="X726">
        <v>83.3</v>
      </c>
      <c r="Y726">
        <v>33.299999999999997</v>
      </c>
      <c r="Z726" t="s">
        <v>487</v>
      </c>
      <c r="AA726">
        <v>5</v>
      </c>
      <c r="AB726" t="s">
        <v>479</v>
      </c>
      <c r="AC726" t="s">
        <v>479</v>
      </c>
      <c r="AD726" t="s">
        <v>479</v>
      </c>
      <c r="AE726" t="s">
        <v>479</v>
      </c>
      <c r="AF726" t="s">
        <v>479</v>
      </c>
      <c r="AG726" t="s">
        <v>479</v>
      </c>
      <c r="AH726" t="s">
        <v>479</v>
      </c>
      <c r="AI726" t="s">
        <v>479</v>
      </c>
      <c r="AJ726" t="s">
        <v>479</v>
      </c>
      <c r="AK726" t="s">
        <v>479</v>
      </c>
      <c r="AL726" t="s">
        <v>481</v>
      </c>
      <c r="AM726" t="s">
        <v>481</v>
      </c>
    </row>
    <row r="727" spans="1:39" x14ac:dyDescent="0.25">
      <c r="A727" t="s">
        <v>472</v>
      </c>
      <c r="B727" t="s">
        <v>582</v>
      </c>
      <c r="C727">
        <v>3</v>
      </c>
      <c r="D727" t="s">
        <v>405</v>
      </c>
      <c r="E727" t="s">
        <v>405</v>
      </c>
      <c r="F727">
        <v>10000754</v>
      </c>
      <c r="G727" t="s">
        <v>502</v>
      </c>
      <c r="H727" t="s">
        <v>475</v>
      </c>
      <c r="I727" t="s">
        <v>476</v>
      </c>
      <c r="J727" t="s">
        <v>385</v>
      </c>
      <c r="K727" t="s">
        <v>477</v>
      </c>
      <c r="L727" t="s">
        <v>65</v>
      </c>
      <c r="M727" t="s">
        <v>405</v>
      </c>
      <c r="N727" t="s">
        <v>405</v>
      </c>
      <c r="O727" t="s">
        <v>478</v>
      </c>
      <c r="P727" t="s">
        <v>3</v>
      </c>
      <c r="Q727">
        <v>40</v>
      </c>
      <c r="R727">
        <v>40</v>
      </c>
      <c r="S727">
        <v>40</v>
      </c>
      <c r="T727">
        <v>2.6</v>
      </c>
      <c r="U727">
        <v>15.4</v>
      </c>
      <c r="V727">
        <v>79.5</v>
      </c>
      <c r="W727">
        <v>79.5</v>
      </c>
      <c r="X727">
        <v>82.1</v>
      </c>
      <c r="Y727">
        <v>2.6</v>
      </c>
      <c r="Z727">
        <v>2.6</v>
      </c>
      <c r="AA727">
        <v>30</v>
      </c>
      <c r="AB727">
        <v>6200</v>
      </c>
      <c r="AC727">
        <v>21900</v>
      </c>
      <c r="AD727">
        <v>25200</v>
      </c>
      <c r="AE727">
        <v>33200</v>
      </c>
      <c r="AF727">
        <v>51100</v>
      </c>
      <c r="AG727" t="s">
        <v>479</v>
      </c>
      <c r="AH727" t="s">
        <v>479</v>
      </c>
      <c r="AI727" t="s">
        <v>479</v>
      </c>
      <c r="AJ727" t="s">
        <v>479</v>
      </c>
      <c r="AK727" t="s">
        <v>479</v>
      </c>
      <c r="AL727" t="s">
        <v>481</v>
      </c>
      <c r="AM727" t="s">
        <v>481</v>
      </c>
    </row>
    <row r="728" spans="1:39" x14ac:dyDescent="0.25">
      <c r="A728" t="s">
        <v>472</v>
      </c>
      <c r="B728" t="s">
        <v>582</v>
      </c>
      <c r="C728">
        <v>3</v>
      </c>
      <c r="D728" t="s">
        <v>405</v>
      </c>
      <c r="E728" t="s">
        <v>405</v>
      </c>
      <c r="F728">
        <v>10000754</v>
      </c>
      <c r="G728" t="s">
        <v>502</v>
      </c>
      <c r="H728" t="s">
        <v>475</v>
      </c>
      <c r="I728" t="s">
        <v>476</v>
      </c>
      <c r="J728" t="s">
        <v>385</v>
      </c>
      <c r="K728" t="s">
        <v>477</v>
      </c>
      <c r="L728" t="s">
        <v>65</v>
      </c>
      <c r="M728" t="s">
        <v>405</v>
      </c>
      <c r="N728" t="s">
        <v>405</v>
      </c>
      <c r="O728" t="s">
        <v>489</v>
      </c>
      <c r="P728" t="s">
        <v>50</v>
      </c>
      <c r="Q728">
        <v>60</v>
      </c>
      <c r="R728">
        <v>60</v>
      </c>
      <c r="S728">
        <v>60</v>
      </c>
      <c r="T728">
        <v>3.3</v>
      </c>
      <c r="U728">
        <v>15</v>
      </c>
      <c r="V728">
        <v>75</v>
      </c>
      <c r="W728">
        <v>80</v>
      </c>
      <c r="X728">
        <v>81.7</v>
      </c>
      <c r="Y728">
        <v>6.7</v>
      </c>
      <c r="Z728">
        <v>1.7</v>
      </c>
      <c r="AA728">
        <v>45</v>
      </c>
      <c r="AB728">
        <v>2100</v>
      </c>
      <c r="AC728">
        <v>12800</v>
      </c>
      <c r="AD728">
        <v>19300</v>
      </c>
      <c r="AE728">
        <v>21700</v>
      </c>
      <c r="AF728">
        <v>63900</v>
      </c>
      <c r="AG728" t="s">
        <v>479</v>
      </c>
      <c r="AH728" t="s">
        <v>479</v>
      </c>
      <c r="AI728" t="s">
        <v>479</v>
      </c>
      <c r="AJ728" t="s">
        <v>479</v>
      </c>
      <c r="AK728" t="s">
        <v>479</v>
      </c>
      <c r="AL728" t="s">
        <v>481</v>
      </c>
      <c r="AM728" t="s">
        <v>481</v>
      </c>
    </row>
    <row r="729" spans="1:39" x14ac:dyDescent="0.25">
      <c r="A729" t="s">
        <v>472</v>
      </c>
      <c r="B729" t="s">
        <v>582</v>
      </c>
      <c r="C729">
        <v>3</v>
      </c>
      <c r="D729" t="s">
        <v>405</v>
      </c>
      <c r="E729" t="s">
        <v>405</v>
      </c>
      <c r="F729">
        <v>10000824</v>
      </c>
      <c r="G729" t="s">
        <v>146</v>
      </c>
      <c r="H729" t="s">
        <v>482</v>
      </c>
      <c r="I729" t="s">
        <v>476</v>
      </c>
      <c r="J729" t="s">
        <v>385</v>
      </c>
      <c r="K729" t="s">
        <v>491</v>
      </c>
      <c r="L729" t="s">
        <v>61</v>
      </c>
      <c r="M729" t="s">
        <v>405</v>
      </c>
      <c r="N729" t="s">
        <v>405</v>
      </c>
      <c r="O729" t="s">
        <v>485</v>
      </c>
      <c r="P729" t="s">
        <v>47</v>
      </c>
      <c r="Q729">
        <v>90</v>
      </c>
      <c r="R729">
        <v>90</v>
      </c>
      <c r="S729">
        <v>90</v>
      </c>
      <c r="T729">
        <v>4.5</v>
      </c>
      <c r="U729">
        <v>9</v>
      </c>
      <c r="V729">
        <v>66.7</v>
      </c>
      <c r="W729">
        <v>81.900000000000006</v>
      </c>
      <c r="X729">
        <v>86.4</v>
      </c>
      <c r="Y729">
        <v>19.8</v>
      </c>
      <c r="Z729">
        <v>4.5</v>
      </c>
      <c r="AA729">
        <v>60</v>
      </c>
      <c r="AB729">
        <v>10300</v>
      </c>
      <c r="AC729">
        <v>21900</v>
      </c>
      <c r="AD729">
        <v>25600</v>
      </c>
      <c r="AE729">
        <v>31400</v>
      </c>
      <c r="AF729">
        <v>66400</v>
      </c>
      <c r="AG729" t="s">
        <v>479</v>
      </c>
      <c r="AH729" t="s">
        <v>479</v>
      </c>
      <c r="AI729" t="s">
        <v>479</v>
      </c>
      <c r="AJ729" t="s">
        <v>479</v>
      </c>
      <c r="AK729" t="s">
        <v>479</v>
      </c>
      <c r="AL729" t="s">
        <v>481</v>
      </c>
      <c r="AM729" t="s">
        <v>481</v>
      </c>
    </row>
    <row r="730" spans="1:39" x14ac:dyDescent="0.25">
      <c r="A730" t="s">
        <v>472</v>
      </c>
      <c r="B730" t="s">
        <v>582</v>
      </c>
      <c r="C730">
        <v>3</v>
      </c>
      <c r="D730" t="s">
        <v>405</v>
      </c>
      <c r="E730" t="s">
        <v>405</v>
      </c>
      <c r="F730">
        <v>10000824</v>
      </c>
      <c r="G730" t="s">
        <v>146</v>
      </c>
      <c r="H730" t="s">
        <v>482</v>
      </c>
      <c r="I730" t="s">
        <v>476</v>
      </c>
      <c r="J730" t="s">
        <v>385</v>
      </c>
      <c r="K730" t="s">
        <v>491</v>
      </c>
      <c r="L730" t="s">
        <v>61</v>
      </c>
      <c r="M730" t="s">
        <v>405</v>
      </c>
      <c r="N730" t="s">
        <v>405</v>
      </c>
      <c r="O730" t="s">
        <v>486</v>
      </c>
      <c r="P730" t="s">
        <v>44</v>
      </c>
      <c r="Q730">
        <v>200</v>
      </c>
      <c r="R730">
        <v>190</v>
      </c>
      <c r="S730">
        <v>190</v>
      </c>
      <c r="T730">
        <v>3</v>
      </c>
      <c r="U730">
        <v>3.1</v>
      </c>
      <c r="V730">
        <v>68.400000000000006</v>
      </c>
      <c r="W730">
        <v>91.1</v>
      </c>
      <c r="X730">
        <v>93.9</v>
      </c>
      <c r="Y730">
        <v>25.5</v>
      </c>
      <c r="Z730">
        <v>2.8</v>
      </c>
      <c r="AA730">
        <v>125</v>
      </c>
      <c r="AB730">
        <v>700</v>
      </c>
      <c r="AC730">
        <v>20800</v>
      </c>
      <c r="AD730">
        <v>25900</v>
      </c>
      <c r="AE730">
        <v>30300</v>
      </c>
      <c r="AF730">
        <v>90500</v>
      </c>
      <c r="AG730" t="s">
        <v>479</v>
      </c>
      <c r="AH730" t="s">
        <v>479</v>
      </c>
      <c r="AI730" t="s">
        <v>479</v>
      </c>
      <c r="AJ730" t="s">
        <v>479</v>
      </c>
      <c r="AK730" t="s">
        <v>479</v>
      </c>
      <c r="AL730" t="s">
        <v>481</v>
      </c>
      <c r="AM730" t="s">
        <v>481</v>
      </c>
    </row>
    <row r="731" spans="1:39" x14ac:dyDescent="0.25">
      <c r="A731" t="s">
        <v>472</v>
      </c>
      <c r="B731" t="s">
        <v>582</v>
      </c>
      <c r="C731">
        <v>3</v>
      </c>
      <c r="D731" t="s">
        <v>405</v>
      </c>
      <c r="E731" t="s">
        <v>405</v>
      </c>
      <c r="F731">
        <v>10000824</v>
      </c>
      <c r="G731" t="s">
        <v>146</v>
      </c>
      <c r="H731" t="s">
        <v>482</v>
      </c>
      <c r="I731" t="s">
        <v>476</v>
      </c>
      <c r="J731" t="s">
        <v>385</v>
      </c>
      <c r="K731" t="s">
        <v>491</v>
      </c>
      <c r="L731" t="s">
        <v>61</v>
      </c>
      <c r="M731" t="s">
        <v>405</v>
      </c>
      <c r="N731" t="s">
        <v>405</v>
      </c>
      <c r="O731" t="s">
        <v>478</v>
      </c>
      <c r="P731" t="s">
        <v>3</v>
      </c>
      <c r="Q731">
        <v>310</v>
      </c>
      <c r="R731">
        <v>305</v>
      </c>
      <c r="S731">
        <v>305</v>
      </c>
      <c r="T731">
        <v>6.4</v>
      </c>
      <c r="U731">
        <v>4.8</v>
      </c>
      <c r="V731">
        <v>84.5</v>
      </c>
      <c r="W731">
        <v>87.8</v>
      </c>
      <c r="X731">
        <v>88.8</v>
      </c>
      <c r="Y731">
        <v>4.3</v>
      </c>
      <c r="Z731">
        <v>1</v>
      </c>
      <c r="AA731">
        <v>255</v>
      </c>
      <c r="AB731">
        <v>2600</v>
      </c>
      <c r="AC731">
        <v>25600</v>
      </c>
      <c r="AD731">
        <v>33600</v>
      </c>
      <c r="AE731">
        <v>45300</v>
      </c>
      <c r="AF731">
        <v>225900</v>
      </c>
      <c r="AG731" t="s">
        <v>479</v>
      </c>
      <c r="AH731" t="s">
        <v>479</v>
      </c>
      <c r="AI731" t="s">
        <v>479</v>
      </c>
      <c r="AJ731" t="s">
        <v>479</v>
      </c>
      <c r="AK731" t="s">
        <v>479</v>
      </c>
      <c r="AL731" t="s">
        <v>481</v>
      </c>
      <c r="AM731" t="s">
        <v>481</v>
      </c>
    </row>
    <row r="732" spans="1:39" x14ac:dyDescent="0.25">
      <c r="A732" t="s">
        <v>472</v>
      </c>
      <c r="B732" t="s">
        <v>582</v>
      </c>
      <c r="C732">
        <v>3</v>
      </c>
      <c r="D732" t="s">
        <v>405</v>
      </c>
      <c r="E732" t="s">
        <v>405</v>
      </c>
      <c r="F732">
        <v>10000824</v>
      </c>
      <c r="G732" t="s">
        <v>146</v>
      </c>
      <c r="H732" t="s">
        <v>482</v>
      </c>
      <c r="I732" t="s">
        <v>476</v>
      </c>
      <c r="J732" t="s">
        <v>385</v>
      </c>
      <c r="K732" t="s">
        <v>491</v>
      </c>
      <c r="L732" t="s">
        <v>61</v>
      </c>
      <c r="M732" t="s">
        <v>405</v>
      </c>
      <c r="N732" t="s">
        <v>405</v>
      </c>
      <c r="O732" t="s">
        <v>488</v>
      </c>
      <c r="P732" t="s">
        <v>34</v>
      </c>
      <c r="Q732">
        <v>40</v>
      </c>
      <c r="R732">
        <v>40</v>
      </c>
      <c r="S732">
        <v>40</v>
      </c>
      <c r="T732">
        <v>2.4</v>
      </c>
      <c r="U732">
        <v>2.4</v>
      </c>
      <c r="V732">
        <v>77.400000000000006</v>
      </c>
      <c r="W732">
        <v>95.2</v>
      </c>
      <c r="X732">
        <v>95.2</v>
      </c>
      <c r="Y732">
        <v>17.899999999999999</v>
      </c>
      <c r="Z732" t="s">
        <v>487</v>
      </c>
      <c r="AA732">
        <v>30</v>
      </c>
      <c r="AB732">
        <v>5800</v>
      </c>
      <c r="AC732">
        <v>24800</v>
      </c>
      <c r="AD732">
        <v>29200</v>
      </c>
      <c r="AE732">
        <v>36100</v>
      </c>
      <c r="AF732">
        <v>131000</v>
      </c>
      <c r="AG732" t="s">
        <v>479</v>
      </c>
      <c r="AH732" t="s">
        <v>479</v>
      </c>
      <c r="AI732" t="s">
        <v>479</v>
      </c>
      <c r="AJ732" t="s">
        <v>479</v>
      </c>
      <c r="AK732" t="s">
        <v>479</v>
      </c>
      <c r="AL732" t="s">
        <v>481</v>
      </c>
      <c r="AM732" t="s">
        <v>481</v>
      </c>
    </row>
    <row r="733" spans="1:39" x14ac:dyDescent="0.25">
      <c r="A733" t="s">
        <v>472</v>
      </c>
      <c r="B733" t="s">
        <v>582</v>
      </c>
      <c r="C733">
        <v>3</v>
      </c>
      <c r="D733" t="s">
        <v>405</v>
      </c>
      <c r="E733" t="s">
        <v>405</v>
      </c>
      <c r="F733">
        <v>10000824</v>
      </c>
      <c r="G733" t="s">
        <v>146</v>
      </c>
      <c r="H733" t="s">
        <v>482</v>
      </c>
      <c r="I733" t="s">
        <v>476</v>
      </c>
      <c r="J733" t="s">
        <v>385</v>
      </c>
      <c r="K733" t="s">
        <v>491</v>
      </c>
      <c r="L733" t="s">
        <v>61</v>
      </c>
      <c r="M733" t="s">
        <v>405</v>
      </c>
      <c r="N733" t="s">
        <v>405</v>
      </c>
      <c r="O733" t="s">
        <v>489</v>
      </c>
      <c r="P733" t="s">
        <v>50</v>
      </c>
      <c r="Q733">
        <v>185</v>
      </c>
      <c r="R733">
        <v>180</v>
      </c>
      <c r="S733">
        <v>180</v>
      </c>
      <c r="T733">
        <v>5.3</v>
      </c>
      <c r="U733">
        <v>7.8</v>
      </c>
      <c r="V733">
        <v>78.7</v>
      </c>
      <c r="W733">
        <v>85.7</v>
      </c>
      <c r="X733">
        <v>86.8</v>
      </c>
      <c r="Y733">
        <v>8.1</v>
      </c>
      <c r="Z733">
        <v>1.1000000000000001</v>
      </c>
      <c r="AA733">
        <v>135</v>
      </c>
      <c r="AB733">
        <v>5500</v>
      </c>
      <c r="AC733">
        <v>23400</v>
      </c>
      <c r="AD733">
        <v>28500</v>
      </c>
      <c r="AE733">
        <v>33200</v>
      </c>
      <c r="AF733">
        <v>99300</v>
      </c>
      <c r="AG733" t="s">
        <v>479</v>
      </c>
      <c r="AH733" t="s">
        <v>479</v>
      </c>
      <c r="AI733" t="s">
        <v>479</v>
      </c>
      <c r="AJ733" t="s">
        <v>479</v>
      </c>
      <c r="AK733" t="s">
        <v>479</v>
      </c>
      <c r="AL733" t="s">
        <v>481</v>
      </c>
      <c r="AM733" t="s">
        <v>481</v>
      </c>
    </row>
    <row r="734" spans="1:39" x14ac:dyDescent="0.25">
      <c r="A734" t="s">
        <v>472</v>
      </c>
      <c r="B734" t="s">
        <v>582</v>
      </c>
      <c r="C734">
        <v>3</v>
      </c>
      <c r="D734" t="s">
        <v>405</v>
      </c>
      <c r="E734" t="s">
        <v>405</v>
      </c>
      <c r="F734">
        <v>10000840</v>
      </c>
      <c r="G734" t="s">
        <v>503</v>
      </c>
      <c r="H734" t="s">
        <v>475</v>
      </c>
      <c r="I734" t="s">
        <v>476</v>
      </c>
      <c r="J734" t="s">
        <v>385</v>
      </c>
      <c r="K734" t="s">
        <v>493</v>
      </c>
      <c r="L734" t="s">
        <v>55</v>
      </c>
      <c r="M734" t="s">
        <v>405</v>
      </c>
      <c r="N734" t="s">
        <v>405</v>
      </c>
      <c r="O734" t="s">
        <v>478</v>
      </c>
      <c r="P734" t="s">
        <v>3</v>
      </c>
      <c r="Q734">
        <v>10</v>
      </c>
      <c r="R734">
        <v>10</v>
      </c>
      <c r="S734">
        <v>10</v>
      </c>
      <c r="T734" t="s">
        <v>479</v>
      </c>
      <c r="U734" t="s">
        <v>479</v>
      </c>
      <c r="V734" t="s">
        <v>479</v>
      </c>
      <c r="W734" t="s">
        <v>479</v>
      </c>
      <c r="X734" t="s">
        <v>479</v>
      </c>
      <c r="Y734" t="s">
        <v>479</v>
      </c>
      <c r="Z734" t="s">
        <v>479</v>
      </c>
      <c r="AA734">
        <v>5</v>
      </c>
      <c r="AB734" t="s">
        <v>479</v>
      </c>
      <c r="AC734" t="s">
        <v>479</v>
      </c>
      <c r="AD734" t="s">
        <v>479</v>
      </c>
      <c r="AE734" t="s">
        <v>479</v>
      </c>
      <c r="AF734" t="s">
        <v>479</v>
      </c>
      <c r="AG734" t="s">
        <v>479</v>
      </c>
      <c r="AH734" t="s">
        <v>479</v>
      </c>
      <c r="AI734" t="s">
        <v>479</v>
      </c>
      <c r="AJ734" t="s">
        <v>479</v>
      </c>
      <c r="AK734" t="s">
        <v>479</v>
      </c>
      <c r="AL734" t="s">
        <v>481</v>
      </c>
      <c r="AM734" t="s">
        <v>481</v>
      </c>
    </row>
    <row r="735" spans="1:39" x14ac:dyDescent="0.25">
      <c r="A735" t="s">
        <v>472</v>
      </c>
      <c r="B735" t="s">
        <v>582</v>
      </c>
      <c r="C735">
        <v>3</v>
      </c>
      <c r="D735" t="s">
        <v>405</v>
      </c>
      <c r="E735" t="s">
        <v>405</v>
      </c>
      <c r="F735">
        <v>10000840</v>
      </c>
      <c r="G735" t="s">
        <v>503</v>
      </c>
      <c r="H735" t="s">
        <v>475</v>
      </c>
      <c r="I735" t="s">
        <v>476</v>
      </c>
      <c r="J735" t="s">
        <v>385</v>
      </c>
      <c r="K735" t="s">
        <v>493</v>
      </c>
      <c r="L735" t="s">
        <v>55</v>
      </c>
      <c r="M735" t="s">
        <v>405</v>
      </c>
      <c r="N735" t="s">
        <v>405</v>
      </c>
      <c r="O735" t="s">
        <v>488</v>
      </c>
      <c r="P735" t="s">
        <v>34</v>
      </c>
      <c r="Q735">
        <v>30</v>
      </c>
      <c r="R735">
        <v>30</v>
      </c>
      <c r="S735">
        <v>25</v>
      </c>
      <c r="T735" t="s">
        <v>487</v>
      </c>
      <c r="U735">
        <v>11.1</v>
      </c>
      <c r="V735">
        <v>77.8</v>
      </c>
      <c r="W735">
        <v>81.5</v>
      </c>
      <c r="X735">
        <v>88.9</v>
      </c>
      <c r="Y735">
        <v>11.1</v>
      </c>
      <c r="Z735">
        <v>7.4</v>
      </c>
      <c r="AA735">
        <v>20</v>
      </c>
      <c r="AB735">
        <v>1800</v>
      </c>
      <c r="AC735">
        <v>17500</v>
      </c>
      <c r="AD735">
        <v>20100</v>
      </c>
      <c r="AE735">
        <v>21900</v>
      </c>
      <c r="AF735">
        <v>38300</v>
      </c>
      <c r="AG735" t="s">
        <v>479</v>
      </c>
      <c r="AH735" t="s">
        <v>479</v>
      </c>
      <c r="AI735" t="s">
        <v>479</v>
      </c>
      <c r="AJ735" t="s">
        <v>479</v>
      </c>
      <c r="AK735" t="s">
        <v>479</v>
      </c>
      <c r="AL735" t="s">
        <v>481</v>
      </c>
      <c r="AM735" t="s">
        <v>481</v>
      </c>
    </row>
    <row r="736" spans="1:39" x14ac:dyDescent="0.25">
      <c r="A736" t="s">
        <v>472</v>
      </c>
      <c r="B736" t="s">
        <v>582</v>
      </c>
      <c r="C736">
        <v>3</v>
      </c>
      <c r="D736" t="s">
        <v>405</v>
      </c>
      <c r="E736" t="s">
        <v>405</v>
      </c>
      <c r="F736">
        <v>10000840</v>
      </c>
      <c r="G736" t="s">
        <v>503</v>
      </c>
      <c r="H736" t="s">
        <v>475</v>
      </c>
      <c r="I736" t="s">
        <v>476</v>
      </c>
      <c r="J736" t="s">
        <v>385</v>
      </c>
      <c r="K736" t="s">
        <v>493</v>
      </c>
      <c r="L736" t="s">
        <v>55</v>
      </c>
      <c r="M736" t="s">
        <v>405</v>
      </c>
      <c r="N736" t="s">
        <v>405</v>
      </c>
      <c r="O736" t="s">
        <v>489</v>
      </c>
      <c r="P736" t="s">
        <v>50</v>
      </c>
      <c r="Q736">
        <v>50</v>
      </c>
      <c r="R736">
        <v>50</v>
      </c>
      <c r="S736">
        <v>50</v>
      </c>
      <c r="T736">
        <v>4.0999999999999996</v>
      </c>
      <c r="U736">
        <v>16.2</v>
      </c>
      <c r="V736">
        <v>65.400000000000006</v>
      </c>
      <c r="W736">
        <v>73.599999999999994</v>
      </c>
      <c r="X736">
        <v>79.8</v>
      </c>
      <c r="Y736">
        <v>14.3</v>
      </c>
      <c r="Z736">
        <v>6.1</v>
      </c>
      <c r="AA736">
        <v>30</v>
      </c>
      <c r="AB736">
        <v>5800</v>
      </c>
      <c r="AC736">
        <v>12000</v>
      </c>
      <c r="AD736">
        <v>20800</v>
      </c>
      <c r="AE736">
        <v>23000</v>
      </c>
      <c r="AF736">
        <v>77700</v>
      </c>
      <c r="AG736" t="s">
        <v>479</v>
      </c>
      <c r="AH736" t="s">
        <v>479</v>
      </c>
      <c r="AI736" t="s">
        <v>479</v>
      </c>
      <c r="AJ736" t="s">
        <v>479</v>
      </c>
      <c r="AK736" t="s">
        <v>479</v>
      </c>
      <c r="AL736" t="s">
        <v>481</v>
      </c>
      <c r="AM736" t="s">
        <v>481</v>
      </c>
    </row>
    <row r="737" spans="1:39" x14ac:dyDescent="0.25">
      <c r="A737" t="s">
        <v>472</v>
      </c>
      <c r="B737" t="s">
        <v>582</v>
      </c>
      <c r="C737">
        <v>3</v>
      </c>
      <c r="D737" t="s">
        <v>405</v>
      </c>
      <c r="E737" t="s">
        <v>405</v>
      </c>
      <c r="F737">
        <v>10000878</v>
      </c>
      <c r="G737" t="s">
        <v>504</v>
      </c>
      <c r="H737" t="s">
        <v>475</v>
      </c>
      <c r="I737" t="s">
        <v>476</v>
      </c>
      <c r="J737" t="s">
        <v>385</v>
      </c>
      <c r="K737" t="s">
        <v>491</v>
      </c>
      <c r="L737" t="s">
        <v>61</v>
      </c>
      <c r="M737" t="s">
        <v>405</v>
      </c>
      <c r="N737" t="s">
        <v>405</v>
      </c>
      <c r="O737" t="s">
        <v>478</v>
      </c>
      <c r="P737" t="s">
        <v>3</v>
      </c>
      <c r="Q737">
        <v>10</v>
      </c>
      <c r="R737">
        <v>10</v>
      </c>
      <c r="S737">
        <v>10</v>
      </c>
      <c r="T737" t="s">
        <v>479</v>
      </c>
      <c r="U737" t="s">
        <v>479</v>
      </c>
      <c r="V737" t="s">
        <v>479</v>
      </c>
      <c r="W737" t="s">
        <v>479</v>
      </c>
      <c r="X737" t="s">
        <v>479</v>
      </c>
      <c r="Y737" t="s">
        <v>479</v>
      </c>
      <c r="Z737" t="s">
        <v>479</v>
      </c>
      <c r="AA737">
        <v>10</v>
      </c>
      <c r="AB737" t="s">
        <v>479</v>
      </c>
      <c r="AC737" t="s">
        <v>479</v>
      </c>
      <c r="AD737" t="s">
        <v>479</v>
      </c>
      <c r="AE737" t="s">
        <v>479</v>
      </c>
      <c r="AF737" t="s">
        <v>479</v>
      </c>
      <c r="AG737" t="s">
        <v>479</v>
      </c>
      <c r="AH737" t="s">
        <v>479</v>
      </c>
      <c r="AI737" t="s">
        <v>479</v>
      </c>
      <c r="AJ737" t="s">
        <v>479</v>
      </c>
      <c r="AK737" t="s">
        <v>479</v>
      </c>
      <c r="AL737" t="s">
        <v>481</v>
      </c>
      <c r="AM737" t="s">
        <v>481</v>
      </c>
    </row>
    <row r="738" spans="1:39" x14ac:dyDescent="0.25">
      <c r="A738" t="s">
        <v>472</v>
      </c>
      <c r="B738" t="s">
        <v>582</v>
      </c>
      <c r="C738">
        <v>3</v>
      </c>
      <c r="D738" t="s">
        <v>405</v>
      </c>
      <c r="E738" t="s">
        <v>405</v>
      </c>
      <c r="F738">
        <v>10000878</v>
      </c>
      <c r="G738" t="s">
        <v>504</v>
      </c>
      <c r="H738" t="s">
        <v>475</v>
      </c>
      <c r="I738" t="s">
        <v>476</v>
      </c>
      <c r="J738" t="s">
        <v>385</v>
      </c>
      <c r="K738" t="s">
        <v>491</v>
      </c>
      <c r="L738" t="s">
        <v>61</v>
      </c>
      <c r="M738" t="s">
        <v>405</v>
      </c>
      <c r="N738" t="s">
        <v>405</v>
      </c>
      <c r="O738" t="s">
        <v>489</v>
      </c>
      <c r="P738" t="s">
        <v>50</v>
      </c>
      <c r="Q738">
        <v>20</v>
      </c>
      <c r="R738">
        <v>20</v>
      </c>
      <c r="S738">
        <v>20</v>
      </c>
      <c r="T738" t="s">
        <v>487</v>
      </c>
      <c r="U738">
        <v>11.1</v>
      </c>
      <c r="V738">
        <v>88.9</v>
      </c>
      <c r="W738">
        <v>88.9</v>
      </c>
      <c r="X738">
        <v>88.9</v>
      </c>
      <c r="Y738" t="s">
        <v>487</v>
      </c>
      <c r="Z738" t="s">
        <v>487</v>
      </c>
      <c r="AA738">
        <v>15</v>
      </c>
      <c r="AB738">
        <v>4400</v>
      </c>
      <c r="AC738">
        <v>9400</v>
      </c>
      <c r="AD738">
        <v>20600</v>
      </c>
      <c r="AE738">
        <v>23500</v>
      </c>
      <c r="AF738">
        <v>25900</v>
      </c>
      <c r="AG738" t="s">
        <v>479</v>
      </c>
      <c r="AH738" t="s">
        <v>479</v>
      </c>
      <c r="AI738" t="s">
        <v>479</v>
      </c>
      <c r="AJ738" t="s">
        <v>479</v>
      </c>
      <c r="AK738" t="s">
        <v>479</v>
      </c>
      <c r="AL738" t="s">
        <v>481</v>
      </c>
      <c r="AM738" t="s">
        <v>481</v>
      </c>
    </row>
    <row r="739" spans="1:39" x14ac:dyDescent="0.25">
      <c r="A739" t="s">
        <v>472</v>
      </c>
      <c r="B739" t="s">
        <v>582</v>
      </c>
      <c r="C739">
        <v>3</v>
      </c>
      <c r="D739" t="s">
        <v>405</v>
      </c>
      <c r="E739" t="s">
        <v>405</v>
      </c>
      <c r="F739">
        <v>10000886</v>
      </c>
      <c r="G739" t="s">
        <v>85</v>
      </c>
      <c r="H739" t="s">
        <v>482</v>
      </c>
      <c r="I739" t="s">
        <v>476</v>
      </c>
      <c r="J739" t="s">
        <v>385</v>
      </c>
      <c r="K739" t="s">
        <v>499</v>
      </c>
      <c r="L739" t="s">
        <v>43</v>
      </c>
      <c r="M739" t="s">
        <v>405</v>
      </c>
      <c r="N739" t="s">
        <v>405</v>
      </c>
      <c r="O739" t="s">
        <v>485</v>
      </c>
      <c r="P739" t="s">
        <v>47</v>
      </c>
      <c r="Q739">
        <v>130</v>
      </c>
      <c r="R739">
        <v>130</v>
      </c>
      <c r="S739">
        <v>130</v>
      </c>
      <c r="T739">
        <v>3.1</v>
      </c>
      <c r="U739">
        <v>9.1999999999999993</v>
      </c>
      <c r="V739">
        <v>51.7</v>
      </c>
      <c r="W739">
        <v>80.099999999999994</v>
      </c>
      <c r="X739">
        <v>87.7</v>
      </c>
      <c r="Y739">
        <v>36</v>
      </c>
      <c r="Z739">
        <v>7.7</v>
      </c>
      <c r="AA739">
        <v>65</v>
      </c>
      <c r="AB739">
        <v>1100</v>
      </c>
      <c r="AC739">
        <v>21900</v>
      </c>
      <c r="AD739">
        <v>27700</v>
      </c>
      <c r="AE739">
        <v>31800</v>
      </c>
      <c r="AF739">
        <v>68300</v>
      </c>
      <c r="AG739" t="s">
        <v>479</v>
      </c>
      <c r="AH739" t="s">
        <v>479</v>
      </c>
      <c r="AI739" t="s">
        <v>479</v>
      </c>
      <c r="AJ739" t="s">
        <v>479</v>
      </c>
      <c r="AK739" t="s">
        <v>479</v>
      </c>
      <c r="AL739" t="s">
        <v>481</v>
      </c>
      <c r="AM739" t="s">
        <v>481</v>
      </c>
    </row>
    <row r="740" spans="1:39" x14ac:dyDescent="0.25">
      <c r="A740" t="s">
        <v>472</v>
      </c>
      <c r="B740" t="s">
        <v>582</v>
      </c>
      <c r="C740">
        <v>3</v>
      </c>
      <c r="D740" t="s">
        <v>405</v>
      </c>
      <c r="E740" t="s">
        <v>405</v>
      </c>
      <c r="F740">
        <v>10000886</v>
      </c>
      <c r="G740" t="s">
        <v>85</v>
      </c>
      <c r="H740" t="s">
        <v>482</v>
      </c>
      <c r="I740" t="s">
        <v>476</v>
      </c>
      <c r="J740" t="s">
        <v>385</v>
      </c>
      <c r="K740" t="s">
        <v>499</v>
      </c>
      <c r="L740" t="s">
        <v>43</v>
      </c>
      <c r="M740" t="s">
        <v>405</v>
      </c>
      <c r="N740" t="s">
        <v>405</v>
      </c>
      <c r="O740" t="s">
        <v>486</v>
      </c>
      <c r="P740" t="s">
        <v>44</v>
      </c>
      <c r="Q740">
        <v>100</v>
      </c>
      <c r="R740">
        <v>100</v>
      </c>
      <c r="S740">
        <v>100</v>
      </c>
      <c r="T740">
        <v>2.1</v>
      </c>
      <c r="U740">
        <v>9.6999999999999993</v>
      </c>
      <c r="V740">
        <v>63.1</v>
      </c>
      <c r="W740">
        <v>84.1</v>
      </c>
      <c r="X740">
        <v>88.2</v>
      </c>
      <c r="Y740">
        <v>25.1</v>
      </c>
      <c r="Z740">
        <v>4.0999999999999996</v>
      </c>
      <c r="AA740">
        <v>60</v>
      </c>
      <c r="AB740">
        <v>4000</v>
      </c>
      <c r="AC740">
        <v>19700</v>
      </c>
      <c r="AD740">
        <v>23700</v>
      </c>
      <c r="AE740">
        <v>28800</v>
      </c>
      <c r="AF740">
        <v>60600</v>
      </c>
      <c r="AG740" t="s">
        <v>479</v>
      </c>
      <c r="AH740" t="s">
        <v>479</v>
      </c>
      <c r="AI740" t="s">
        <v>479</v>
      </c>
      <c r="AJ740" t="s">
        <v>479</v>
      </c>
      <c r="AK740" t="s">
        <v>479</v>
      </c>
      <c r="AL740" t="s">
        <v>481</v>
      </c>
      <c r="AM740" t="s">
        <v>481</v>
      </c>
    </row>
    <row r="741" spans="1:39" x14ac:dyDescent="0.25">
      <c r="A741" t="s">
        <v>472</v>
      </c>
      <c r="B741" t="s">
        <v>582</v>
      </c>
      <c r="C741">
        <v>3</v>
      </c>
      <c r="D741" t="s">
        <v>405</v>
      </c>
      <c r="E741" t="s">
        <v>405</v>
      </c>
      <c r="F741">
        <v>10000886</v>
      </c>
      <c r="G741" t="s">
        <v>85</v>
      </c>
      <c r="H741" t="s">
        <v>482</v>
      </c>
      <c r="I741" t="s">
        <v>476</v>
      </c>
      <c r="J741" t="s">
        <v>385</v>
      </c>
      <c r="K741" t="s">
        <v>499</v>
      </c>
      <c r="L741" t="s">
        <v>43</v>
      </c>
      <c r="M741" t="s">
        <v>405</v>
      </c>
      <c r="N741" t="s">
        <v>405</v>
      </c>
      <c r="O741" t="s">
        <v>478</v>
      </c>
      <c r="P741" t="s">
        <v>3</v>
      </c>
      <c r="Q741">
        <v>125</v>
      </c>
      <c r="R741">
        <v>120</v>
      </c>
      <c r="S741">
        <v>120</v>
      </c>
      <c r="T741">
        <v>7.4</v>
      </c>
      <c r="U741">
        <v>6.6</v>
      </c>
      <c r="V741">
        <v>83.1</v>
      </c>
      <c r="W741">
        <v>85.2</v>
      </c>
      <c r="X741">
        <v>86</v>
      </c>
      <c r="Y741">
        <v>2.9</v>
      </c>
      <c r="Z741">
        <v>0.8</v>
      </c>
      <c r="AA741">
        <v>100</v>
      </c>
      <c r="AB741">
        <v>7600</v>
      </c>
      <c r="AC741">
        <v>24800</v>
      </c>
      <c r="AD741">
        <v>33200</v>
      </c>
      <c r="AE741">
        <v>43800</v>
      </c>
      <c r="AF741">
        <v>86500</v>
      </c>
      <c r="AG741" t="s">
        <v>479</v>
      </c>
      <c r="AH741" t="s">
        <v>479</v>
      </c>
      <c r="AI741" t="s">
        <v>479</v>
      </c>
      <c r="AJ741" t="s">
        <v>479</v>
      </c>
      <c r="AK741" t="s">
        <v>479</v>
      </c>
      <c r="AL741" t="s">
        <v>481</v>
      </c>
      <c r="AM741" t="s">
        <v>481</v>
      </c>
    </row>
    <row r="742" spans="1:39" x14ac:dyDescent="0.25">
      <c r="A742" t="s">
        <v>472</v>
      </c>
      <c r="B742" t="s">
        <v>582</v>
      </c>
      <c r="C742">
        <v>3</v>
      </c>
      <c r="D742" t="s">
        <v>405</v>
      </c>
      <c r="E742" t="s">
        <v>405</v>
      </c>
      <c r="F742">
        <v>10000886</v>
      </c>
      <c r="G742" t="s">
        <v>85</v>
      </c>
      <c r="H742" t="s">
        <v>482</v>
      </c>
      <c r="I742" t="s">
        <v>476</v>
      </c>
      <c r="J742" t="s">
        <v>385</v>
      </c>
      <c r="K742" t="s">
        <v>499</v>
      </c>
      <c r="L742" t="s">
        <v>43</v>
      </c>
      <c r="M742" t="s">
        <v>405</v>
      </c>
      <c r="N742" t="s">
        <v>405</v>
      </c>
      <c r="O742" t="s">
        <v>488</v>
      </c>
      <c r="P742" t="s">
        <v>34</v>
      </c>
      <c r="Q742">
        <v>45</v>
      </c>
      <c r="R742">
        <v>45</v>
      </c>
      <c r="S742">
        <v>45</v>
      </c>
      <c r="T742">
        <v>5.9</v>
      </c>
      <c r="U742">
        <v>5.9</v>
      </c>
      <c r="V742">
        <v>67.599999999999994</v>
      </c>
      <c r="W742">
        <v>88.2</v>
      </c>
      <c r="X742">
        <v>88.2</v>
      </c>
      <c r="Y742">
        <v>20.6</v>
      </c>
      <c r="Z742" t="s">
        <v>487</v>
      </c>
      <c r="AA742">
        <v>30</v>
      </c>
      <c r="AB742">
        <v>6600</v>
      </c>
      <c r="AC742">
        <v>22600</v>
      </c>
      <c r="AD742">
        <v>26800</v>
      </c>
      <c r="AE742">
        <v>32100</v>
      </c>
      <c r="AF742">
        <v>46400</v>
      </c>
      <c r="AG742" t="s">
        <v>479</v>
      </c>
      <c r="AH742" t="s">
        <v>479</v>
      </c>
      <c r="AI742" t="s">
        <v>479</v>
      </c>
      <c r="AJ742" t="s">
        <v>479</v>
      </c>
      <c r="AK742" t="s">
        <v>479</v>
      </c>
      <c r="AL742" t="s">
        <v>481</v>
      </c>
      <c r="AM742" t="s">
        <v>481</v>
      </c>
    </row>
    <row r="743" spans="1:39" x14ac:dyDescent="0.25">
      <c r="A743" t="s">
        <v>472</v>
      </c>
      <c r="B743" t="s">
        <v>582</v>
      </c>
      <c r="C743">
        <v>3</v>
      </c>
      <c r="D743" t="s">
        <v>405</v>
      </c>
      <c r="E743" t="s">
        <v>405</v>
      </c>
      <c r="F743">
        <v>10000886</v>
      </c>
      <c r="G743" t="s">
        <v>85</v>
      </c>
      <c r="H743" t="s">
        <v>482</v>
      </c>
      <c r="I743" t="s">
        <v>476</v>
      </c>
      <c r="J743" t="s">
        <v>385</v>
      </c>
      <c r="K743" t="s">
        <v>499</v>
      </c>
      <c r="L743" t="s">
        <v>43</v>
      </c>
      <c r="M743" t="s">
        <v>405</v>
      </c>
      <c r="N743" t="s">
        <v>405</v>
      </c>
      <c r="O743" t="s">
        <v>489</v>
      </c>
      <c r="P743" t="s">
        <v>50</v>
      </c>
      <c r="Q743">
        <v>480</v>
      </c>
      <c r="R743">
        <v>470</v>
      </c>
      <c r="S743">
        <v>470</v>
      </c>
      <c r="T743">
        <v>3.8</v>
      </c>
      <c r="U743">
        <v>13.5</v>
      </c>
      <c r="V743">
        <v>76.7</v>
      </c>
      <c r="W743">
        <v>81.3</v>
      </c>
      <c r="X743">
        <v>82.7</v>
      </c>
      <c r="Y743">
        <v>6</v>
      </c>
      <c r="Z743">
        <v>1.4</v>
      </c>
      <c r="AA743">
        <v>340</v>
      </c>
      <c r="AB743">
        <v>900</v>
      </c>
      <c r="AC743">
        <v>17500</v>
      </c>
      <c r="AD743">
        <v>22600</v>
      </c>
      <c r="AE743">
        <v>28500</v>
      </c>
      <c r="AF743">
        <v>61000</v>
      </c>
      <c r="AG743" t="s">
        <v>479</v>
      </c>
      <c r="AH743" t="s">
        <v>479</v>
      </c>
      <c r="AI743" t="s">
        <v>479</v>
      </c>
      <c r="AJ743" t="s">
        <v>479</v>
      </c>
      <c r="AK743" t="s">
        <v>479</v>
      </c>
      <c r="AL743" t="s">
        <v>481</v>
      </c>
      <c r="AM743" t="s">
        <v>481</v>
      </c>
    </row>
    <row r="744" spans="1:39" x14ac:dyDescent="0.25">
      <c r="A744" t="s">
        <v>472</v>
      </c>
      <c r="B744" t="s">
        <v>582</v>
      </c>
      <c r="C744">
        <v>3</v>
      </c>
      <c r="D744" t="s">
        <v>405</v>
      </c>
      <c r="E744" t="s">
        <v>405</v>
      </c>
      <c r="F744">
        <v>10000952</v>
      </c>
      <c r="G744" t="s">
        <v>507</v>
      </c>
      <c r="H744" t="s">
        <v>475</v>
      </c>
      <c r="I744" t="s">
        <v>476</v>
      </c>
      <c r="J744" t="s">
        <v>385</v>
      </c>
      <c r="K744" t="s">
        <v>508</v>
      </c>
      <c r="L744" t="s">
        <v>75</v>
      </c>
      <c r="M744" t="s">
        <v>405</v>
      </c>
      <c r="N744" t="s">
        <v>405</v>
      </c>
      <c r="O744" t="s">
        <v>485</v>
      </c>
      <c r="P744" t="s">
        <v>47</v>
      </c>
      <c r="Q744">
        <v>5</v>
      </c>
      <c r="R744">
        <v>5</v>
      </c>
      <c r="S744">
        <v>5</v>
      </c>
      <c r="T744" t="s">
        <v>479</v>
      </c>
      <c r="U744" t="s">
        <v>479</v>
      </c>
      <c r="V744" t="s">
        <v>479</v>
      </c>
      <c r="W744" t="s">
        <v>479</v>
      </c>
      <c r="X744" t="s">
        <v>479</v>
      </c>
      <c r="Y744" t="s">
        <v>479</v>
      </c>
      <c r="Z744" t="s">
        <v>479</v>
      </c>
      <c r="AA744">
        <v>5</v>
      </c>
      <c r="AB744" t="s">
        <v>479</v>
      </c>
      <c r="AC744" t="s">
        <v>479</v>
      </c>
      <c r="AD744" t="s">
        <v>479</v>
      </c>
      <c r="AE744" t="s">
        <v>479</v>
      </c>
      <c r="AF744" t="s">
        <v>479</v>
      </c>
      <c r="AG744" t="s">
        <v>479</v>
      </c>
      <c r="AH744" t="s">
        <v>479</v>
      </c>
      <c r="AI744" t="s">
        <v>479</v>
      </c>
      <c r="AJ744" t="s">
        <v>479</v>
      </c>
      <c r="AK744" t="s">
        <v>479</v>
      </c>
      <c r="AL744" t="s">
        <v>481</v>
      </c>
      <c r="AM744" t="s">
        <v>481</v>
      </c>
    </row>
    <row r="745" spans="1:39" x14ac:dyDescent="0.25">
      <c r="A745" t="s">
        <v>472</v>
      </c>
      <c r="B745" t="s">
        <v>582</v>
      </c>
      <c r="C745">
        <v>3</v>
      </c>
      <c r="D745" t="s">
        <v>405</v>
      </c>
      <c r="E745" t="s">
        <v>405</v>
      </c>
      <c r="F745">
        <v>10000952</v>
      </c>
      <c r="G745" t="s">
        <v>507</v>
      </c>
      <c r="H745" t="s">
        <v>475</v>
      </c>
      <c r="I745" t="s">
        <v>476</v>
      </c>
      <c r="J745" t="s">
        <v>385</v>
      </c>
      <c r="K745" t="s">
        <v>508</v>
      </c>
      <c r="L745" t="s">
        <v>75</v>
      </c>
      <c r="M745" t="s">
        <v>405</v>
      </c>
      <c r="N745" t="s">
        <v>405</v>
      </c>
      <c r="O745" t="s">
        <v>489</v>
      </c>
      <c r="P745" t="s">
        <v>50</v>
      </c>
      <c r="Q745" t="s">
        <v>480</v>
      </c>
      <c r="R745" t="s">
        <v>480</v>
      </c>
      <c r="S745" t="s">
        <v>480</v>
      </c>
      <c r="T745" t="s">
        <v>479</v>
      </c>
      <c r="U745" t="s">
        <v>479</v>
      </c>
      <c r="V745" t="s">
        <v>479</v>
      </c>
      <c r="W745" t="s">
        <v>479</v>
      </c>
      <c r="X745" t="s">
        <v>479</v>
      </c>
      <c r="Y745" t="s">
        <v>479</v>
      </c>
      <c r="Z745" t="s">
        <v>479</v>
      </c>
      <c r="AA745" t="s">
        <v>480</v>
      </c>
      <c r="AB745" t="s">
        <v>479</v>
      </c>
      <c r="AC745" t="s">
        <v>479</v>
      </c>
      <c r="AD745" t="s">
        <v>479</v>
      </c>
      <c r="AE745" t="s">
        <v>479</v>
      </c>
      <c r="AF745" t="s">
        <v>479</v>
      </c>
      <c r="AG745" t="s">
        <v>479</v>
      </c>
      <c r="AH745" t="s">
        <v>479</v>
      </c>
      <c r="AI745" t="s">
        <v>479</v>
      </c>
      <c r="AJ745" t="s">
        <v>479</v>
      </c>
      <c r="AK745" t="s">
        <v>479</v>
      </c>
      <c r="AL745" t="s">
        <v>481</v>
      </c>
      <c r="AM745" t="s">
        <v>481</v>
      </c>
    </row>
    <row r="746" spans="1:39" x14ac:dyDescent="0.25">
      <c r="A746" t="s">
        <v>472</v>
      </c>
      <c r="B746" t="s">
        <v>582</v>
      </c>
      <c r="C746">
        <v>3</v>
      </c>
      <c r="D746" t="s">
        <v>405</v>
      </c>
      <c r="E746" t="s">
        <v>405</v>
      </c>
      <c r="F746">
        <v>10000961</v>
      </c>
      <c r="G746" t="s">
        <v>81</v>
      </c>
      <c r="H746" t="s">
        <v>482</v>
      </c>
      <c r="I746" t="s">
        <v>476</v>
      </c>
      <c r="J746" t="s">
        <v>385</v>
      </c>
      <c r="K746" t="s">
        <v>495</v>
      </c>
      <c r="L746" t="s">
        <v>41</v>
      </c>
      <c r="M746" t="s">
        <v>405</v>
      </c>
      <c r="N746" t="s">
        <v>405</v>
      </c>
      <c r="O746" t="s">
        <v>485</v>
      </c>
      <c r="P746" t="s">
        <v>47</v>
      </c>
      <c r="Q746">
        <v>115</v>
      </c>
      <c r="R746">
        <v>115</v>
      </c>
      <c r="S746">
        <v>115</v>
      </c>
      <c r="T746">
        <v>3.5</v>
      </c>
      <c r="U746">
        <v>6.2</v>
      </c>
      <c r="V746">
        <v>54</v>
      </c>
      <c r="W746">
        <v>80.5</v>
      </c>
      <c r="X746">
        <v>90.3</v>
      </c>
      <c r="Y746">
        <v>36.299999999999997</v>
      </c>
      <c r="Z746">
        <v>9.6999999999999993</v>
      </c>
      <c r="AA746">
        <v>60</v>
      </c>
      <c r="AB746">
        <v>4700</v>
      </c>
      <c r="AC746">
        <v>22600</v>
      </c>
      <c r="AD746">
        <v>28500</v>
      </c>
      <c r="AE746">
        <v>36100</v>
      </c>
      <c r="AF746">
        <v>66900</v>
      </c>
      <c r="AG746" t="s">
        <v>479</v>
      </c>
      <c r="AH746" t="s">
        <v>479</v>
      </c>
      <c r="AI746" t="s">
        <v>479</v>
      </c>
      <c r="AJ746" t="s">
        <v>479</v>
      </c>
      <c r="AK746" t="s">
        <v>479</v>
      </c>
      <c r="AL746" t="s">
        <v>481</v>
      </c>
      <c r="AM746" t="s">
        <v>481</v>
      </c>
    </row>
    <row r="747" spans="1:39" x14ac:dyDescent="0.25">
      <c r="A747" t="s">
        <v>472</v>
      </c>
      <c r="B747" t="s">
        <v>582</v>
      </c>
      <c r="C747">
        <v>3</v>
      </c>
      <c r="D747" t="s">
        <v>405</v>
      </c>
      <c r="E747" t="s">
        <v>405</v>
      </c>
      <c r="F747">
        <v>10000961</v>
      </c>
      <c r="G747" t="s">
        <v>81</v>
      </c>
      <c r="H747" t="s">
        <v>482</v>
      </c>
      <c r="I747" t="s">
        <v>476</v>
      </c>
      <c r="J747" t="s">
        <v>385</v>
      </c>
      <c r="K747" t="s">
        <v>495</v>
      </c>
      <c r="L747" t="s">
        <v>41</v>
      </c>
      <c r="M747" t="s">
        <v>405</v>
      </c>
      <c r="N747" t="s">
        <v>405</v>
      </c>
      <c r="O747" t="s">
        <v>486</v>
      </c>
      <c r="P747" t="s">
        <v>44</v>
      </c>
      <c r="Q747">
        <v>165</v>
      </c>
      <c r="R747">
        <v>160</v>
      </c>
      <c r="S747">
        <v>160</v>
      </c>
      <c r="T747">
        <v>2.8</v>
      </c>
      <c r="U747">
        <v>6</v>
      </c>
      <c r="V747">
        <v>65.599999999999994</v>
      </c>
      <c r="W747">
        <v>89.3</v>
      </c>
      <c r="X747">
        <v>91.2</v>
      </c>
      <c r="Y747">
        <v>25.6</v>
      </c>
      <c r="Z747">
        <v>1.9</v>
      </c>
      <c r="AA747">
        <v>100</v>
      </c>
      <c r="AB747">
        <v>800</v>
      </c>
      <c r="AC747">
        <v>20400</v>
      </c>
      <c r="AD747">
        <v>24800</v>
      </c>
      <c r="AE747">
        <v>29600</v>
      </c>
      <c r="AF747">
        <v>60200</v>
      </c>
      <c r="AG747" t="s">
        <v>479</v>
      </c>
      <c r="AH747" t="s">
        <v>479</v>
      </c>
      <c r="AI747" t="s">
        <v>479</v>
      </c>
      <c r="AJ747" t="s">
        <v>479</v>
      </c>
      <c r="AK747" t="s">
        <v>479</v>
      </c>
      <c r="AL747" t="s">
        <v>481</v>
      </c>
      <c r="AM747" t="s">
        <v>481</v>
      </c>
    </row>
    <row r="748" spans="1:39" x14ac:dyDescent="0.25">
      <c r="A748" t="s">
        <v>472</v>
      </c>
      <c r="B748" t="s">
        <v>582</v>
      </c>
      <c r="C748">
        <v>3</v>
      </c>
      <c r="D748" t="s">
        <v>405</v>
      </c>
      <c r="E748" t="s">
        <v>405</v>
      </c>
      <c r="F748">
        <v>10000961</v>
      </c>
      <c r="G748" t="s">
        <v>81</v>
      </c>
      <c r="H748" t="s">
        <v>482</v>
      </c>
      <c r="I748" t="s">
        <v>476</v>
      </c>
      <c r="J748" t="s">
        <v>385</v>
      </c>
      <c r="K748" t="s">
        <v>495</v>
      </c>
      <c r="L748" t="s">
        <v>41</v>
      </c>
      <c r="M748" t="s">
        <v>405</v>
      </c>
      <c r="N748" t="s">
        <v>405</v>
      </c>
      <c r="O748" t="s">
        <v>478</v>
      </c>
      <c r="P748" t="s">
        <v>3</v>
      </c>
      <c r="Q748">
        <v>215</v>
      </c>
      <c r="R748">
        <v>215</v>
      </c>
      <c r="S748">
        <v>215</v>
      </c>
      <c r="T748">
        <v>6.3</v>
      </c>
      <c r="U748">
        <v>8.6</v>
      </c>
      <c r="V748">
        <v>79</v>
      </c>
      <c r="W748">
        <v>83.6</v>
      </c>
      <c r="X748">
        <v>85</v>
      </c>
      <c r="Y748">
        <v>6.1</v>
      </c>
      <c r="Z748">
        <v>1.4</v>
      </c>
      <c r="AA748">
        <v>165</v>
      </c>
      <c r="AB748">
        <v>6900</v>
      </c>
      <c r="AC748">
        <v>29100</v>
      </c>
      <c r="AD748">
        <v>38300</v>
      </c>
      <c r="AE748">
        <v>50000</v>
      </c>
      <c r="AF748">
        <v>89800</v>
      </c>
      <c r="AG748" t="s">
        <v>479</v>
      </c>
      <c r="AH748" t="s">
        <v>479</v>
      </c>
      <c r="AI748" t="s">
        <v>479</v>
      </c>
      <c r="AJ748" t="s">
        <v>479</v>
      </c>
      <c r="AK748" t="s">
        <v>479</v>
      </c>
      <c r="AL748" t="s">
        <v>481</v>
      </c>
      <c r="AM748" t="s">
        <v>481</v>
      </c>
    </row>
    <row r="749" spans="1:39" x14ac:dyDescent="0.25">
      <c r="A749" t="s">
        <v>472</v>
      </c>
      <c r="B749" t="s">
        <v>582</v>
      </c>
      <c r="C749">
        <v>3</v>
      </c>
      <c r="D749" t="s">
        <v>405</v>
      </c>
      <c r="E749" t="s">
        <v>405</v>
      </c>
      <c r="F749">
        <v>10000961</v>
      </c>
      <c r="G749" t="s">
        <v>81</v>
      </c>
      <c r="H749" t="s">
        <v>482</v>
      </c>
      <c r="I749" t="s">
        <v>476</v>
      </c>
      <c r="J749" t="s">
        <v>385</v>
      </c>
      <c r="K749" t="s">
        <v>495</v>
      </c>
      <c r="L749" t="s">
        <v>41</v>
      </c>
      <c r="M749" t="s">
        <v>405</v>
      </c>
      <c r="N749" t="s">
        <v>405</v>
      </c>
      <c r="O749" t="s">
        <v>488</v>
      </c>
      <c r="P749" t="s">
        <v>34</v>
      </c>
      <c r="Q749">
        <v>130</v>
      </c>
      <c r="R749">
        <v>130</v>
      </c>
      <c r="S749">
        <v>130</v>
      </c>
      <c r="T749">
        <v>2.2999999999999998</v>
      </c>
      <c r="U749">
        <v>7.8</v>
      </c>
      <c r="V749">
        <v>75.8</v>
      </c>
      <c r="W749">
        <v>89.1</v>
      </c>
      <c r="X749">
        <v>89.8</v>
      </c>
      <c r="Y749">
        <v>14.1</v>
      </c>
      <c r="Z749">
        <v>0.8</v>
      </c>
      <c r="AA749">
        <v>95</v>
      </c>
      <c r="AB749">
        <v>3600</v>
      </c>
      <c r="AC749">
        <v>21900</v>
      </c>
      <c r="AD749">
        <v>27400</v>
      </c>
      <c r="AE749">
        <v>35400</v>
      </c>
      <c r="AF749">
        <v>64600</v>
      </c>
      <c r="AG749" t="s">
        <v>479</v>
      </c>
      <c r="AH749" t="s">
        <v>479</v>
      </c>
      <c r="AI749" t="s">
        <v>479</v>
      </c>
      <c r="AJ749" t="s">
        <v>479</v>
      </c>
      <c r="AK749" t="s">
        <v>479</v>
      </c>
      <c r="AL749" t="s">
        <v>481</v>
      </c>
      <c r="AM749" t="s">
        <v>481</v>
      </c>
    </row>
    <row r="750" spans="1:39" x14ac:dyDescent="0.25">
      <c r="A750" t="s">
        <v>472</v>
      </c>
      <c r="B750" t="s">
        <v>582</v>
      </c>
      <c r="C750">
        <v>3</v>
      </c>
      <c r="D750" t="s">
        <v>405</v>
      </c>
      <c r="E750" t="s">
        <v>405</v>
      </c>
      <c r="F750">
        <v>10000961</v>
      </c>
      <c r="G750" t="s">
        <v>81</v>
      </c>
      <c r="H750" t="s">
        <v>482</v>
      </c>
      <c r="I750" t="s">
        <v>476</v>
      </c>
      <c r="J750" t="s">
        <v>385</v>
      </c>
      <c r="K750" t="s">
        <v>495</v>
      </c>
      <c r="L750" t="s">
        <v>41</v>
      </c>
      <c r="M750" t="s">
        <v>405</v>
      </c>
      <c r="N750" t="s">
        <v>405</v>
      </c>
      <c r="O750" t="s">
        <v>489</v>
      </c>
      <c r="P750" t="s">
        <v>50</v>
      </c>
      <c r="Q750">
        <v>150</v>
      </c>
      <c r="R750">
        <v>150</v>
      </c>
      <c r="S750">
        <v>150</v>
      </c>
      <c r="T750">
        <v>5.8</v>
      </c>
      <c r="U750">
        <v>12.2</v>
      </c>
      <c r="V750">
        <v>74.599999999999994</v>
      </c>
      <c r="W750">
        <v>80.7</v>
      </c>
      <c r="X750">
        <v>82</v>
      </c>
      <c r="Y750">
        <v>7.5</v>
      </c>
      <c r="Z750">
        <v>1.4</v>
      </c>
      <c r="AA750">
        <v>105</v>
      </c>
      <c r="AB750">
        <v>7200</v>
      </c>
      <c r="AC750">
        <v>26300</v>
      </c>
      <c r="AD750">
        <v>30800</v>
      </c>
      <c r="AE750">
        <v>37600</v>
      </c>
      <c r="AF750">
        <v>86100</v>
      </c>
      <c r="AG750" t="s">
        <v>479</v>
      </c>
      <c r="AH750" t="s">
        <v>479</v>
      </c>
      <c r="AI750" t="s">
        <v>479</v>
      </c>
      <c r="AJ750" t="s">
        <v>479</v>
      </c>
      <c r="AK750" t="s">
        <v>479</v>
      </c>
      <c r="AL750" t="s">
        <v>481</v>
      </c>
      <c r="AM750" t="s">
        <v>481</v>
      </c>
    </row>
    <row r="751" spans="1:39" x14ac:dyDescent="0.25">
      <c r="A751" t="s">
        <v>472</v>
      </c>
      <c r="B751" t="s">
        <v>582</v>
      </c>
      <c r="C751">
        <v>3</v>
      </c>
      <c r="D751" t="s">
        <v>405</v>
      </c>
      <c r="E751" t="s">
        <v>405</v>
      </c>
      <c r="F751">
        <v>10000975</v>
      </c>
      <c r="G751" t="s">
        <v>509</v>
      </c>
      <c r="H751" t="s">
        <v>482</v>
      </c>
      <c r="I751" t="s">
        <v>476</v>
      </c>
      <c r="J751" t="s">
        <v>385</v>
      </c>
      <c r="K751" t="s">
        <v>499</v>
      </c>
      <c r="L751" t="s">
        <v>43</v>
      </c>
      <c r="M751" t="s">
        <v>405</v>
      </c>
      <c r="N751" t="s">
        <v>405</v>
      </c>
      <c r="O751" t="s">
        <v>485</v>
      </c>
      <c r="P751" t="s">
        <v>47</v>
      </c>
      <c r="Q751">
        <v>100</v>
      </c>
      <c r="R751">
        <v>100</v>
      </c>
      <c r="S751">
        <v>100</v>
      </c>
      <c r="T751">
        <v>4.5</v>
      </c>
      <c r="U751">
        <v>5.0999999999999996</v>
      </c>
      <c r="V751">
        <v>77.8</v>
      </c>
      <c r="W751">
        <v>87.9</v>
      </c>
      <c r="X751">
        <v>90.4</v>
      </c>
      <c r="Y751">
        <v>12.6</v>
      </c>
      <c r="Z751">
        <v>2.5</v>
      </c>
      <c r="AA751">
        <v>75</v>
      </c>
      <c r="AB751">
        <v>5100</v>
      </c>
      <c r="AC751">
        <v>17900</v>
      </c>
      <c r="AD751">
        <v>22600</v>
      </c>
      <c r="AE751">
        <v>28100</v>
      </c>
      <c r="AF751">
        <v>52900</v>
      </c>
      <c r="AG751" t="s">
        <v>479</v>
      </c>
      <c r="AH751" t="s">
        <v>479</v>
      </c>
      <c r="AI751" t="s">
        <v>479</v>
      </c>
      <c r="AJ751" t="s">
        <v>479</v>
      </c>
      <c r="AK751" t="s">
        <v>479</v>
      </c>
      <c r="AL751" t="s">
        <v>481</v>
      </c>
      <c r="AM751" t="s">
        <v>481</v>
      </c>
    </row>
    <row r="752" spans="1:39" x14ac:dyDescent="0.25">
      <c r="A752" t="s">
        <v>472</v>
      </c>
      <c r="B752" t="s">
        <v>582</v>
      </c>
      <c r="C752">
        <v>3</v>
      </c>
      <c r="D752" t="s">
        <v>405</v>
      </c>
      <c r="E752" t="s">
        <v>405</v>
      </c>
      <c r="F752">
        <v>10000975</v>
      </c>
      <c r="G752" t="s">
        <v>509</v>
      </c>
      <c r="H752" t="s">
        <v>482</v>
      </c>
      <c r="I752" t="s">
        <v>476</v>
      </c>
      <c r="J752" t="s">
        <v>385</v>
      </c>
      <c r="K752" t="s">
        <v>499</v>
      </c>
      <c r="L752" t="s">
        <v>43</v>
      </c>
      <c r="M752" t="s">
        <v>405</v>
      </c>
      <c r="N752" t="s">
        <v>405</v>
      </c>
      <c r="O752" t="s">
        <v>486</v>
      </c>
      <c r="P752" t="s">
        <v>44</v>
      </c>
      <c r="Q752">
        <v>50</v>
      </c>
      <c r="R752">
        <v>50</v>
      </c>
      <c r="S752">
        <v>50</v>
      </c>
      <c r="T752">
        <v>4.9000000000000004</v>
      </c>
      <c r="U752">
        <v>11.7</v>
      </c>
      <c r="V752">
        <v>62.5</v>
      </c>
      <c r="W752">
        <v>81.3</v>
      </c>
      <c r="X752">
        <v>83.4</v>
      </c>
      <c r="Y752">
        <v>20.9</v>
      </c>
      <c r="Z752">
        <v>2.1</v>
      </c>
      <c r="AA752">
        <v>30</v>
      </c>
      <c r="AB752">
        <v>3600</v>
      </c>
      <c r="AC752">
        <v>16400</v>
      </c>
      <c r="AD752">
        <v>25200</v>
      </c>
      <c r="AE752">
        <v>28500</v>
      </c>
      <c r="AF752">
        <v>51100</v>
      </c>
      <c r="AG752" t="s">
        <v>479</v>
      </c>
      <c r="AH752" t="s">
        <v>479</v>
      </c>
      <c r="AI752" t="s">
        <v>479</v>
      </c>
      <c r="AJ752" t="s">
        <v>479</v>
      </c>
      <c r="AK752" t="s">
        <v>479</v>
      </c>
      <c r="AL752" t="s">
        <v>481</v>
      </c>
      <c r="AM752" t="s">
        <v>481</v>
      </c>
    </row>
    <row r="753" spans="1:39" x14ac:dyDescent="0.25">
      <c r="A753" t="s">
        <v>472</v>
      </c>
      <c r="B753" t="s">
        <v>582</v>
      </c>
      <c r="C753">
        <v>3</v>
      </c>
      <c r="D753" t="s">
        <v>405</v>
      </c>
      <c r="E753" t="s">
        <v>405</v>
      </c>
      <c r="F753">
        <v>10000975</v>
      </c>
      <c r="G753" t="s">
        <v>509</v>
      </c>
      <c r="H753" t="s">
        <v>482</v>
      </c>
      <c r="I753" t="s">
        <v>476</v>
      </c>
      <c r="J753" t="s">
        <v>385</v>
      </c>
      <c r="K753" t="s">
        <v>499</v>
      </c>
      <c r="L753" t="s">
        <v>43</v>
      </c>
      <c r="M753" t="s">
        <v>405</v>
      </c>
      <c r="N753" t="s">
        <v>405</v>
      </c>
      <c r="O753" t="s">
        <v>478</v>
      </c>
      <c r="P753" t="s">
        <v>3</v>
      </c>
      <c r="Q753">
        <v>55</v>
      </c>
      <c r="R753">
        <v>55</v>
      </c>
      <c r="S753">
        <v>55</v>
      </c>
      <c r="T753">
        <v>7.5</v>
      </c>
      <c r="U753">
        <v>20.8</v>
      </c>
      <c r="V753">
        <v>69.8</v>
      </c>
      <c r="W753">
        <v>69.8</v>
      </c>
      <c r="X753">
        <v>71.7</v>
      </c>
      <c r="Y753">
        <v>1.9</v>
      </c>
      <c r="Z753">
        <v>1.9</v>
      </c>
      <c r="AA753">
        <v>35</v>
      </c>
      <c r="AB753">
        <v>9400</v>
      </c>
      <c r="AC753">
        <v>21900</v>
      </c>
      <c r="AD753">
        <v>27900</v>
      </c>
      <c r="AE753">
        <v>36600</v>
      </c>
      <c r="AF753">
        <v>51800</v>
      </c>
      <c r="AG753" t="s">
        <v>479</v>
      </c>
      <c r="AH753" t="s">
        <v>479</v>
      </c>
      <c r="AI753" t="s">
        <v>479</v>
      </c>
      <c r="AJ753" t="s">
        <v>479</v>
      </c>
      <c r="AK753" t="s">
        <v>479</v>
      </c>
      <c r="AL753" t="s">
        <v>481</v>
      </c>
      <c r="AM753" t="s">
        <v>481</v>
      </c>
    </row>
    <row r="754" spans="1:39" x14ac:dyDescent="0.25">
      <c r="A754" t="s">
        <v>472</v>
      </c>
      <c r="B754" t="s">
        <v>582</v>
      </c>
      <c r="C754">
        <v>3</v>
      </c>
      <c r="D754" t="s">
        <v>405</v>
      </c>
      <c r="E754" t="s">
        <v>405</v>
      </c>
      <c r="F754">
        <v>10000975</v>
      </c>
      <c r="G754" t="s">
        <v>509</v>
      </c>
      <c r="H754" t="s">
        <v>482</v>
      </c>
      <c r="I754" t="s">
        <v>476</v>
      </c>
      <c r="J754" t="s">
        <v>385</v>
      </c>
      <c r="K754" t="s">
        <v>499</v>
      </c>
      <c r="L754" t="s">
        <v>43</v>
      </c>
      <c r="M754" t="s">
        <v>405</v>
      </c>
      <c r="N754" t="s">
        <v>405</v>
      </c>
      <c r="O754" t="s">
        <v>488</v>
      </c>
      <c r="P754" t="s">
        <v>34</v>
      </c>
      <c r="Q754">
        <v>15</v>
      </c>
      <c r="R754">
        <v>15</v>
      </c>
      <c r="S754">
        <v>15</v>
      </c>
      <c r="T754">
        <v>3.2</v>
      </c>
      <c r="U754">
        <v>12.9</v>
      </c>
      <c r="V754">
        <v>58.1</v>
      </c>
      <c r="W754">
        <v>83.9</v>
      </c>
      <c r="X754">
        <v>83.9</v>
      </c>
      <c r="Y754">
        <v>25.8</v>
      </c>
      <c r="Z754" t="s">
        <v>487</v>
      </c>
      <c r="AA754">
        <v>10</v>
      </c>
      <c r="AB754" t="s">
        <v>479</v>
      </c>
      <c r="AC754" t="s">
        <v>479</v>
      </c>
      <c r="AD754" t="s">
        <v>479</v>
      </c>
      <c r="AE754" t="s">
        <v>479</v>
      </c>
      <c r="AF754" t="s">
        <v>479</v>
      </c>
      <c r="AG754" t="s">
        <v>479</v>
      </c>
      <c r="AH754" t="s">
        <v>479</v>
      </c>
      <c r="AI754" t="s">
        <v>479</v>
      </c>
      <c r="AJ754" t="s">
        <v>479</v>
      </c>
      <c r="AK754" t="s">
        <v>479</v>
      </c>
      <c r="AL754" t="s">
        <v>481</v>
      </c>
      <c r="AM754" t="s">
        <v>481</v>
      </c>
    </row>
    <row r="755" spans="1:39" x14ac:dyDescent="0.25">
      <c r="A755" t="s">
        <v>472</v>
      </c>
      <c r="B755" t="s">
        <v>582</v>
      </c>
      <c r="C755">
        <v>3</v>
      </c>
      <c r="D755" t="s">
        <v>405</v>
      </c>
      <c r="E755" t="s">
        <v>405</v>
      </c>
      <c r="F755">
        <v>10000975</v>
      </c>
      <c r="G755" t="s">
        <v>509</v>
      </c>
      <c r="H755" t="s">
        <v>482</v>
      </c>
      <c r="I755" t="s">
        <v>476</v>
      </c>
      <c r="J755" t="s">
        <v>385</v>
      </c>
      <c r="K755" t="s">
        <v>499</v>
      </c>
      <c r="L755" t="s">
        <v>43</v>
      </c>
      <c r="M755" t="s">
        <v>405</v>
      </c>
      <c r="N755" t="s">
        <v>405</v>
      </c>
      <c r="O755" t="s">
        <v>489</v>
      </c>
      <c r="P755" t="s">
        <v>50</v>
      </c>
      <c r="Q755">
        <v>70</v>
      </c>
      <c r="R755">
        <v>70</v>
      </c>
      <c r="S755">
        <v>65</v>
      </c>
      <c r="T755">
        <v>3.9</v>
      </c>
      <c r="U755">
        <v>10.1</v>
      </c>
      <c r="V755">
        <v>83.7</v>
      </c>
      <c r="W755">
        <v>86</v>
      </c>
      <c r="X755">
        <v>86</v>
      </c>
      <c r="Y755">
        <v>2.2000000000000002</v>
      </c>
      <c r="Z755" t="s">
        <v>487</v>
      </c>
      <c r="AA755">
        <v>55</v>
      </c>
      <c r="AB755">
        <v>7300</v>
      </c>
      <c r="AC755">
        <v>21200</v>
      </c>
      <c r="AD755">
        <v>24500</v>
      </c>
      <c r="AE755">
        <v>29900</v>
      </c>
      <c r="AF755">
        <v>96000</v>
      </c>
      <c r="AG755" t="s">
        <v>479</v>
      </c>
      <c r="AH755" t="s">
        <v>479</v>
      </c>
      <c r="AI755" t="s">
        <v>479</v>
      </c>
      <c r="AJ755" t="s">
        <v>479</v>
      </c>
      <c r="AK755" t="s">
        <v>479</v>
      </c>
      <c r="AL755" t="s">
        <v>481</v>
      </c>
      <c r="AM755" t="s">
        <v>481</v>
      </c>
    </row>
    <row r="756" spans="1:39" x14ac:dyDescent="0.25">
      <c r="A756" t="s">
        <v>472</v>
      </c>
      <c r="B756" t="s">
        <v>582</v>
      </c>
      <c r="C756">
        <v>3</v>
      </c>
      <c r="D756" t="s">
        <v>405</v>
      </c>
      <c r="E756" t="s">
        <v>405</v>
      </c>
      <c r="F756">
        <v>10001000</v>
      </c>
      <c r="G756" t="s">
        <v>510</v>
      </c>
      <c r="H756" t="s">
        <v>475</v>
      </c>
      <c r="I756" t="s">
        <v>476</v>
      </c>
      <c r="J756" t="s">
        <v>385</v>
      </c>
      <c r="K756" t="s">
        <v>477</v>
      </c>
      <c r="L756" t="s">
        <v>65</v>
      </c>
      <c r="M756" t="s">
        <v>405</v>
      </c>
      <c r="N756" t="s">
        <v>405</v>
      </c>
      <c r="O756" t="s">
        <v>478</v>
      </c>
      <c r="P756" t="s">
        <v>3</v>
      </c>
      <c r="Q756">
        <v>10</v>
      </c>
      <c r="R756">
        <v>10</v>
      </c>
      <c r="S756">
        <v>10</v>
      </c>
      <c r="T756" t="s">
        <v>479</v>
      </c>
      <c r="U756" t="s">
        <v>479</v>
      </c>
      <c r="V756" t="s">
        <v>479</v>
      </c>
      <c r="W756" t="s">
        <v>479</v>
      </c>
      <c r="X756" t="s">
        <v>479</v>
      </c>
      <c r="Y756" t="s">
        <v>479</v>
      </c>
      <c r="Z756" t="s">
        <v>479</v>
      </c>
      <c r="AA756">
        <v>5</v>
      </c>
      <c r="AB756" t="s">
        <v>479</v>
      </c>
      <c r="AC756" t="s">
        <v>479</v>
      </c>
      <c r="AD756" t="s">
        <v>479</v>
      </c>
      <c r="AE756" t="s">
        <v>479</v>
      </c>
      <c r="AF756" t="s">
        <v>479</v>
      </c>
      <c r="AG756" t="s">
        <v>479</v>
      </c>
      <c r="AH756" t="s">
        <v>479</v>
      </c>
      <c r="AI756" t="s">
        <v>479</v>
      </c>
      <c r="AJ756" t="s">
        <v>479</v>
      </c>
      <c r="AK756" t="s">
        <v>479</v>
      </c>
      <c r="AL756" t="s">
        <v>481</v>
      </c>
      <c r="AM756" t="s">
        <v>481</v>
      </c>
    </row>
    <row r="757" spans="1:39" x14ac:dyDescent="0.25">
      <c r="A757" t="s">
        <v>472</v>
      </c>
      <c r="B757" t="s">
        <v>582</v>
      </c>
      <c r="C757">
        <v>3</v>
      </c>
      <c r="D757" t="s">
        <v>405</v>
      </c>
      <c r="E757" t="s">
        <v>405</v>
      </c>
      <c r="F757">
        <v>10001005</v>
      </c>
      <c r="G757" t="s">
        <v>626</v>
      </c>
      <c r="H757" t="s">
        <v>475</v>
      </c>
      <c r="I757" t="s">
        <v>476</v>
      </c>
      <c r="J757" t="s">
        <v>385</v>
      </c>
      <c r="K757" t="s">
        <v>477</v>
      </c>
      <c r="L757" t="s">
        <v>65</v>
      </c>
      <c r="M757" t="s">
        <v>405</v>
      </c>
      <c r="N757" t="s">
        <v>405</v>
      </c>
      <c r="O757" t="s">
        <v>485</v>
      </c>
      <c r="P757" t="s">
        <v>47</v>
      </c>
      <c r="Q757">
        <v>15</v>
      </c>
      <c r="R757">
        <v>15</v>
      </c>
      <c r="S757">
        <v>15</v>
      </c>
      <c r="T757" t="s">
        <v>487</v>
      </c>
      <c r="U757">
        <v>17.600000000000001</v>
      </c>
      <c r="V757">
        <v>82.4</v>
      </c>
      <c r="W757">
        <v>82.4</v>
      </c>
      <c r="X757">
        <v>82.4</v>
      </c>
      <c r="Y757" t="s">
        <v>487</v>
      </c>
      <c r="Z757" t="s">
        <v>487</v>
      </c>
      <c r="AA757">
        <v>15</v>
      </c>
      <c r="AB757">
        <v>6600</v>
      </c>
      <c r="AC757">
        <v>12000</v>
      </c>
      <c r="AD757">
        <v>20600</v>
      </c>
      <c r="AE757">
        <v>27700</v>
      </c>
      <c r="AF757">
        <v>46700</v>
      </c>
      <c r="AG757" t="s">
        <v>479</v>
      </c>
      <c r="AH757" t="s">
        <v>479</v>
      </c>
      <c r="AI757" t="s">
        <v>479</v>
      </c>
      <c r="AJ757" t="s">
        <v>479</v>
      </c>
      <c r="AK757" t="s">
        <v>479</v>
      </c>
      <c r="AL757" t="s">
        <v>481</v>
      </c>
      <c r="AM757" t="s">
        <v>481</v>
      </c>
    </row>
    <row r="758" spans="1:39" x14ac:dyDescent="0.25">
      <c r="A758" t="s">
        <v>472</v>
      </c>
      <c r="B758" t="s">
        <v>582</v>
      </c>
      <c r="C758">
        <v>3</v>
      </c>
      <c r="D758" t="s">
        <v>405</v>
      </c>
      <c r="E758" t="s">
        <v>405</v>
      </c>
      <c r="F758">
        <v>10001093</v>
      </c>
      <c r="G758" t="s">
        <v>511</v>
      </c>
      <c r="H758" t="s">
        <v>475</v>
      </c>
      <c r="I758" t="s">
        <v>476</v>
      </c>
      <c r="J758" t="s">
        <v>385</v>
      </c>
      <c r="K758" t="s">
        <v>493</v>
      </c>
      <c r="L758" t="s">
        <v>55</v>
      </c>
      <c r="M758" t="s">
        <v>405</v>
      </c>
      <c r="N758" t="s">
        <v>405</v>
      </c>
      <c r="O758" t="s">
        <v>489</v>
      </c>
      <c r="P758" t="s">
        <v>50</v>
      </c>
      <c r="Q758">
        <v>10</v>
      </c>
      <c r="R758">
        <v>10</v>
      </c>
      <c r="S758">
        <v>10</v>
      </c>
      <c r="T758">
        <v>8.3000000000000007</v>
      </c>
      <c r="U758">
        <v>25</v>
      </c>
      <c r="V758">
        <v>50</v>
      </c>
      <c r="W758">
        <v>66.7</v>
      </c>
      <c r="X758">
        <v>66.7</v>
      </c>
      <c r="Y758">
        <v>16.7</v>
      </c>
      <c r="Z758" t="s">
        <v>487</v>
      </c>
      <c r="AA758">
        <v>5</v>
      </c>
      <c r="AB758" t="s">
        <v>479</v>
      </c>
      <c r="AC758" t="s">
        <v>479</v>
      </c>
      <c r="AD758" t="s">
        <v>479</v>
      </c>
      <c r="AE758" t="s">
        <v>479</v>
      </c>
      <c r="AF758" t="s">
        <v>479</v>
      </c>
      <c r="AG758" t="s">
        <v>479</v>
      </c>
      <c r="AH758" t="s">
        <v>479</v>
      </c>
      <c r="AI758" t="s">
        <v>479</v>
      </c>
      <c r="AJ758" t="s">
        <v>479</v>
      </c>
      <c r="AK758" t="s">
        <v>479</v>
      </c>
      <c r="AL758" t="s">
        <v>481</v>
      </c>
      <c r="AM758" t="s">
        <v>481</v>
      </c>
    </row>
    <row r="759" spans="1:39" x14ac:dyDescent="0.25">
      <c r="A759" t="s">
        <v>472</v>
      </c>
      <c r="B759" t="s">
        <v>582</v>
      </c>
      <c r="C759">
        <v>3</v>
      </c>
      <c r="D759" t="s">
        <v>405</v>
      </c>
      <c r="E759" t="s">
        <v>405</v>
      </c>
      <c r="F759">
        <v>10001143</v>
      </c>
      <c r="G759" t="s">
        <v>135</v>
      </c>
      <c r="H759" t="s">
        <v>482</v>
      </c>
      <c r="I759" t="s">
        <v>476</v>
      </c>
      <c r="J759" t="s">
        <v>385</v>
      </c>
      <c r="K759" t="s">
        <v>499</v>
      </c>
      <c r="L759" t="s">
        <v>43</v>
      </c>
      <c r="M759" t="s">
        <v>405</v>
      </c>
      <c r="N759" t="s">
        <v>405</v>
      </c>
      <c r="O759" t="s">
        <v>485</v>
      </c>
      <c r="P759" t="s">
        <v>47</v>
      </c>
      <c r="Q759">
        <v>40</v>
      </c>
      <c r="R759">
        <v>40</v>
      </c>
      <c r="S759">
        <v>40</v>
      </c>
      <c r="T759">
        <v>4.9000000000000004</v>
      </c>
      <c r="U759">
        <v>9.8000000000000007</v>
      </c>
      <c r="V759">
        <v>65.900000000000006</v>
      </c>
      <c r="W759">
        <v>82.9</v>
      </c>
      <c r="X759">
        <v>85.4</v>
      </c>
      <c r="Y759">
        <v>19.5</v>
      </c>
      <c r="Z759">
        <v>2.4</v>
      </c>
      <c r="AA759">
        <v>25</v>
      </c>
      <c r="AB759">
        <v>12200</v>
      </c>
      <c r="AC759">
        <v>20100</v>
      </c>
      <c r="AD759">
        <v>25600</v>
      </c>
      <c r="AE759">
        <v>31800</v>
      </c>
      <c r="AF759">
        <v>64200</v>
      </c>
      <c r="AG759" t="s">
        <v>479</v>
      </c>
      <c r="AH759" t="s">
        <v>479</v>
      </c>
      <c r="AI759" t="s">
        <v>479</v>
      </c>
      <c r="AJ759" t="s">
        <v>479</v>
      </c>
      <c r="AK759" t="s">
        <v>479</v>
      </c>
      <c r="AL759" t="s">
        <v>481</v>
      </c>
      <c r="AM759" t="s">
        <v>481</v>
      </c>
    </row>
    <row r="760" spans="1:39" x14ac:dyDescent="0.25">
      <c r="A760" t="s">
        <v>472</v>
      </c>
      <c r="B760" t="s">
        <v>582</v>
      </c>
      <c r="C760">
        <v>3</v>
      </c>
      <c r="D760" t="s">
        <v>405</v>
      </c>
      <c r="E760" t="s">
        <v>405</v>
      </c>
      <c r="F760">
        <v>10001143</v>
      </c>
      <c r="G760" t="s">
        <v>135</v>
      </c>
      <c r="H760" t="s">
        <v>482</v>
      </c>
      <c r="I760" t="s">
        <v>476</v>
      </c>
      <c r="J760" t="s">
        <v>385</v>
      </c>
      <c r="K760" t="s">
        <v>499</v>
      </c>
      <c r="L760" t="s">
        <v>43</v>
      </c>
      <c r="M760" t="s">
        <v>405</v>
      </c>
      <c r="N760" t="s">
        <v>405</v>
      </c>
      <c r="O760" t="s">
        <v>486</v>
      </c>
      <c r="P760" t="s">
        <v>44</v>
      </c>
      <c r="Q760">
        <v>120</v>
      </c>
      <c r="R760">
        <v>115</v>
      </c>
      <c r="S760">
        <v>110</v>
      </c>
      <c r="T760">
        <v>3.1</v>
      </c>
      <c r="U760">
        <v>4.4000000000000004</v>
      </c>
      <c r="V760">
        <v>72.900000000000006</v>
      </c>
      <c r="W760">
        <v>89.3</v>
      </c>
      <c r="X760">
        <v>92.4</v>
      </c>
      <c r="Y760">
        <v>19.600000000000001</v>
      </c>
      <c r="Z760">
        <v>3.1</v>
      </c>
      <c r="AA760">
        <v>80</v>
      </c>
      <c r="AB760">
        <v>2200</v>
      </c>
      <c r="AC760">
        <v>19000</v>
      </c>
      <c r="AD760">
        <v>24100</v>
      </c>
      <c r="AE760">
        <v>27000</v>
      </c>
      <c r="AF760">
        <v>57300</v>
      </c>
      <c r="AG760" t="s">
        <v>479</v>
      </c>
      <c r="AH760" t="s">
        <v>479</v>
      </c>
      <c r="AI760" t="s">
        <v>479</v>
      </c>
      <c r="AJ760" t="s">
        <v>479</v>
      </c>
      <c r="AK760" t="s">
        <v>479</v>
      </c>
      <c r="AL760" t="s">
        <v>481</v>
      </c>
      <c r="AM760" t="s">
        <v>481</v>
      </c>
    </row>
    <row r="761" spans="1:39" x14ac:dyDescent="0.25">
      <c r="A761" t="s">
        <v>472</v>
      </c>
      <c r="B761" t="s">
        <v>582</v>
      </c>
      <c r="C761">
        <v>3</v>
      </c>
      <c r="D761" t="s">
        <v>405</v>
      </c>
      <c r="E761" t="s">
        <v>405</v>
      </c>
      <c r="F761">
        <v>10001143</v>
      </c>
      <c r="G761" t="s">
        <v>135</v>
      </c>
      <c r="H761" t="s">
        <v>482</v>
      </c>
      <c r="I761" t="s">
        <v>476</v>
      </c>
      <c r="J761" t="s">
        <v>385</v>
      </c>
      <c r="K761" t="s">
        <v>499</v>
      </c>
      <c r="L761" t="s">
        <v>43</v>
      </c>
      <c r="M761" t="s">
        <v>405</v>
      </c>
      <c r="N761" t="s">
        <v>405</v>
      </c>
      <c r="O761" t="s">
        <v>478</v>
      </c>
      <c r="P761" t="s">
        <v>3</v>
      </c>
      <c r="Q761">
        <v>50</v>
      </c>
      <c r="R761">
        <v>50</v>
      </c>
      <c r="S761">
        <v>45</v>
      </c>
      <c r="T761">
        <v>5.3</v>
      </c>
      <c r="U761">
        <v>12.8</v>
      </c>
      <c r="V761">
        <v>77.7</v>
      </c>
      <c r="W761">
        <v>81.900000000000006</v>
      </c>
      <c r="X761">
        <v>81.900000000000006</v>
      </c>
      <c r="Y761">
        <v>4.3</v>
      </c>
      <c r="Z761" t="s">
        <v>487</v>
      </c>
      <c r="AA761">
        <v>35</v>
      </c>
      <c r="AB761">
        <v>5500</v>
      </c>
      <c r="AC761">
        <v>24800</v>
      </c>
      <c r="AD761">
        <v>30700</v>
      </c>
      <c r="AE761">
        <v>39100</v>
      </c>
      <c r="AF761">
        <v>86500</v>
      </c>
      <c r="AG761" t="s">
        <v>479</v>
      </c>
      <c r="AH761" t="s">
        <v>479</v>
      </c>
      <c r="AI761" t="s">
        <v>479</v>
      </c>
      <c r="AJ761" t="s">
        <v>479</v>
      </c>
      <c r="AK761" t="s">
        <v>479</v>
      </c>
      <c r="AL761" t="s">
        <v>481</v>
      </c>
      <c r="AM761" t="s">
        <v>481</v>
      </c>
    </row>
    <row r="762" spans="1:39" x14ac:dyDescent="0.25">
      <c r="A762" t="s">
        <v>472</v>
      </c>
      <c r="B762" t="s">
        <v>582</v>
      </c>
      <c r="C762">
        <v>3</v>
      </c>
      <c r="D762" t="s">
        <v>405</v>
      </c>
      <c r="E762" t="s">
        <v>405</v>
      </c>
      <c r="F762">
        <v>10001143</v>
      </c>
      <c r="G762" t="s">
        <v>135</v>
      </c>
      <c r="H762" t="s">
        <v>482</v>
      </c>
      <c r="I762" t="s">
        <v>476</v>
      </c>
      <c r="J762" t="s">
        <v>385</v>
      </c>
      <c r="K762" t="s">
        <v>499</v>
      </c>
      <c r="L762" t="s">
        <v>43</v>
      </c>
      <c r="M762" t="s">
        <v>405</v>
      </c>
      <c r="N762" t="s">
        <v>405</v>
      </c>
      <c r="O762" t="s">
        <v>488</v>
      </c>
      <c r="P762" t="s">
        <v>34</v>
      </c>
      <c r="Q762">
        <v>125</v>
      </c>
      <c r="R762">
        <v>125</v>
      </c>
      <c r="S762">
        <v>125</v>
      </c>
      <c r="T762">
        <v>1.4</v>
      </c>
      <c r="U762">
        <v>7.3</v>
      </c>
      <c r="V762">
        <v>68</v>
      </c>
      <c r="W762">
        <v>90.5</v>
      </c>
      <c r="X762">
        <v>91.3</v>
      </c>
      <c r="Y762">
        <v>23.3</v>
      </c>
      <c r="Z762">
        <v>0.8</v>
      </c>
      <c r="AA762">
        <v>80</v>
      </c>
      <c r="AB762">
        <v>13100</v>
      </c>
      <c r="AC762">
        <v>22500</v>
      </c>
      <c r="AD762">
        <v>29600</v>
      </c>
      <c r="AE762">
        <v>38000</v>
      </c>
      <c r="AF762">
        <v>82500</v>
      </c>
      <c r="AG762" t="s">
        <v>479</v>
      </c>
      <c r="AH762" t="s">
        <v>479</v>
      </c>
      <c r="AI762" t="s">
        <v>479</v>
      </c>
      <c r="AJ762" t="s">
        <v>479</v>
      </c>
      <c r="AK762" t="s">
        <v>479</v>
      </c>
      <c r="AL762" t="s">
        <v>481</v>
      </c>
      <c r="AM762" t="s">
        <v>481</v>
      </c>
    </row>
    <row r="763" spans="1:39" x14ac:dyDescent="0.25">
      <c r="A763" t="s">
        <v>472</v>
      </c>
      <c r="B763" t="s">
        <v>582</v>
      </c>
      <c r="C763">
        <v>3</v>
      </c>
      <c r="D763" t="s">
        <v>405</v>
      </c>
      <c r="E763" t="s">
        <v>405</v>
      </c>
      <c r="F763">
        <v>10001143</v>
      </c>
      <c r="G763" t="s">
        <v>135</v>
      </c>
      <c r="H763" t="s">
        <v>482</v>
      </c>
      <c r="I763" t="s">
        <v>476</v>
      </c>
      <c r="J763" t="s">
        <v>385</v>
      </c>
      <c r="K763" t="s">
        <v>499</v>
      </c>
      <c r="L763" t="s">
        <v>43</v>
      </c>
      <c r="M763" t="s">
        <v>405</v>
      </c>
      <c r="N763" t="s">
        <v>405</v>
      </c>
      <c r="O763" t="s">
        <v>489</v>
      </c>
      <c r="P763" t="s">
        <v>50</v>
      </c>
      <c r="Q763">
        <v>70</v>
      </c>
      <c r="R763">
        <v>70</v>
      </c>
      <c r="S763">
        <v>70</v>
      </c>
      <c r="T763">
        <v>7.7</v>
      </c>
      <c r="U763">
        <v>5.6</v>
      </c>
      <c r="V763">
        <v>69.900000000000006</v>
      </c>
      <c r="W763">
        <v>82.5</v>
      </c>
      <c r="X763">
        <v>86.7</v>
      </c>
      <c r="Y763">
        <v>16.8</v>
      </c>
      <c r="Z763">
        <v>4.2</v>
      </c>
      <c r="AA763">
        <v>50</v>
      </c>
      <c r="AB763">
        <v>11000</v>
      </c>
      <c r="AC763">
        <v>17900</v>
      </c>
      <c r="AD763">
        <v>22200</v>
      </c>
      <c r="AE763">
        <v>25600</v>
      </c>
      <c r="AF763">
        <v>46700</v>
      </c>
      <c r="AG763" t="s">
        <v>479</v>
      </c>
      <c r="AH763" t="s">
        <v>479</v>
      </c>
      <c r="AI763" t="s">
        <v>479</v>
      </c>
      <c r="AJ763" t="s">
        <v>479</v>
      </c>
      <c r="AK763" t="s">
        <v>479</v>
      </c>
      <c r="AL763" t="s">
        <v>481</v>
      </c>
      <c r="AM763" t="s">
        <v>481</v>
      </c>
    </row>
    <row r="764" spans="1:39" x14ac:dyDescent="0.25">
      <c r="A764" t="s">
        <v>472</v>
      </c>
      <c r="B764" t="s">
        <v>582</v>
      </c>
      <c r="C764">
        <v>3</v>
      </c>
      <c r="D764" t="s">
        <v>405</v>
      </c>
      <c r="E764" t="s">
        <v>405</v>
      </c>
      <c r="F764">
        <v>10001282</v>
      </c>
      <c r="G764" t="s">
        <v>143</v>
      </c>
      <c r="H764" t="s">
        <v>482</v>
      </c>
      <c r="I764" t="s">
        <v>476</v>
      </c>
      <c r="J764" t="s">
        <v>385</v>
      </c>
      <c r="K764" t="s">
        <v>513</v>
      </c>
      <c r="L764" t="s">
        <v>49</v>
      </c>
      <c r="M764" t="s">
        <v>405</v>
      </c>
      <c r="N764" t="s">
        <v>405</v>
      </c>
      <c r="O764" t="s">
        <v>485</v>
      </c>
      <c r="P764" t="s">
        <v>47</v>
      </c>
      <c r="Q764">
        <v>135</v>
      </c>
      <c r="R764">
        <v>130</v>
      </c>
      <c r="S764">
        <v>130</v>
      </c>
      <c r="T764">
        <v>1.5</v>
      </c>
      <c r="U764">
        <v>6.2</v>
      </c>
      <c r="V764">
        <v>73.8</v>
      </c>
      <c r="W764">
        <v>86.2</v>
      </c>
      <c r="X764">
        <v>92.3</v>
      </c>
      <c r="Y764">
        <v>18.5</v>
      </c>
      <c r="Z764">
        <v>6.2</v>
      </c>
      <c r="AA764">
        <v>95</v>
      </c>
      <c r="AB764">
        <v>8800</v>
      </c>
      <c r="AC764">
        <v>23600</v>
      </c>
      <c r="AD764">
        <v>27200</v>
      </c>
      <c r="AE764">
        <v>30700</v>
      </c>
      <c r="AF764">
        <v>62800</v>
      </c>
      <c r="AG764" t="s">
        <v>479</v>
      </c>
      <c r="AH764" t="s">
        <v>479</v>
      </c>
      <c r="AI764" t="s">
        <v>479</v>
      </c>
      <c r="AJ764" t="s">
        <v>479</v>
      </c>
      <c r="AK764" t="s">
        <v>479</v>
      </c>
      <c r="AL764" t="s">
        <v>481</v>
      </c>
      <c r="AM764" t="s">
        <v>481</v>
      </c>
    </row>
    <row r="765" spans="1:39" x14ac:dyDescent="0.25">
      <c r="A765" t="s">
        <v>472</v>
      </c>
      <c r="B765" t="s">
        <v>582</v>
      </c>
      <c r="C765">
        <v>3</v>
      </c>
      <c r="D765" t="s">
        <v>405</v>
      </c>
      <c r="E765" t="s">
        <v>405</v>
      </c>
      <c r="F765">
        <v>10001282</v>
      </c>
      <c r="G765" t="s">
        <v>143</v>
      </c>
      <c r="H765" t="s">
        <v>482</v>
      </c>
      <c r="I765" t="s">
        <v>476</v>
      </c>
      <c r="J765" t="s">
        <v>385</v>
      </c>
      <c r="K765" t="s">
        <v>513</v>
      </c>
      <c r="L765" t="s">
        <v>49</v>
      </c>
      <c r="M765" t="s">
        <v>405</v>
      </c>
      <c r="N765" t="s">
        <v>405</v>
      </c>
      <c r="O765" t="s">
        <v>486</v>
      </c>
      <c r="P765" t="s">
        <v>44</v>
      </c>
      <c r="Q765">
        <v>205</v>
      </c>
      <c r="R765">
        <v>200</v>
      </c>
      <c r="S765">
        <v>200</v>
      </c>
      <c r="T765">
        <v>1.3</v>
      </c>
      <c r="U765">
        <v>2.9</v>
      </c>
      <c r="V765">
        <v>69.2</v>
      </c>
      <c r="W765">
        <v>91.2</v>
      </c>
      <c r="X765">
        <v>95.8</v>
      </c>
      <c r="Y765">
        <v>26.6</v>
      </c>
      <c r="Z765">
        <v>4.5</v>
      </c>
      <c r="AA765">
        <v>130</v>
      </c>
      <c r="AB765">
        <v>1500</v>
      </c>
      <c r="AC765">
        <v>20400</v>
      </c>
      <c r="AD765">
        <v>23700</v>
      </c>
      <c r="AE765">
        <v>27000</v>
      </c>
      <c r="AF765">
        <v>70100</v>
      </c>
      <c r="AG765" t="s">
        <v>479</v>
      </c>
      <c r="AH765" t="s">
        <v>479</v>
      </c>
      <c r="AI765" t="s">
        <v>479</v>
      </c>
      <c r="AJ765" t="s">
        <v>479</v>
      </c>
      <c r="AK765" t="s">
        <v>479</v>
      </c>
      <c r="AL765" t="s">
        <v>481</v>
      </c>
      <c r="AM765" t="s">
        <v>481</v>
      </c>
    </row>
    <row r="766" spans="1:39" x14ac:dyDescent="0.25">
      <c r="A766" t="s">
        <v>472</v>
      </c>
      <c r="B766" t="s">
        <v>582</v>
      </c>
      <c r="C766">
        <v>3</v>
      </c>
      <c r="D766" t="s">
        <v>405</v>
      </c>
      <c r="E766" t="s">
        <v>405</v>
      </c>
      <c r="F766">
        <v>10001282</v>
      </c>
      <c r="G766" t="s">
        <v>143</v>
      </c>
      <c r="H766" t="s">
        <v>482</v>
      </c>
      <c r="I766" t="s">
        <v>476</v>
      </c>
      <c r="J766" t="s">
        <v>385</v>
      </c>
      <c r="K766" t="s">
        <v>513</v>
      </c>
      <c r="L766" t="s">
        <v>49</v>
      </c>
      <c r="M766" t="s">
        <v>405</v>
      </c>
      <c r="N766" t="s">
        <v>405</v>
      </c>
      <c r="O766" t="s">
        <v>478</v>
      </c>
      <c r="P766" t="s">
        <v>3</v>
      </c>
      <c r="Q766">
        <v>230</v>
      </c>
      <c r="R766">
        <v>225</v>
      </c>
      <c r="S766">
        <v>220</v>
      </c>
      <c r="T766">
        <v>6.7</v>
      </c>
      <c r="U766">
        <v>4</v>
      </c>
      <c r="V766">
        <v>82.9</v>
      </c>
      <c r="W766">
        <v>87.4</v>
      </c>
      <c r="X766">
        <v>89.2</v>
      </c>
      <c r="Y766">
        <v>6.3</v>
      </c>
      <c r="Z766">
        <v>1.8</v>
      </c>
      <c r="AA766">
        <v>175</v>
      </c>
      <c r="AB766">
        <v>2700</v>
      </c>
      <c r="AC766">
        <v>23700</v>
      </c>
      <c r="AD766">
        <v>28500</v>
      </c>
      <c r="AE766">
        <v>37200</v>
      </c>
      <c r="AF766">
        <v>124500</v>
      </c>
      <c r="AG766" t="s">
        <v>479</v>
      </c>
      <c r="AH766" t="s">
        <v>479</v>
      </c>
      <c r="AI766" t="s">
        <v>479</v>
      </c>
      <c r="AJ766" t="s">
        <v>479</v>
      </c>
      <c r="AK766" t="s">
        <v>479</v>
      </c>
      <c r="AL766" t="s">
        <v>481</v>
      </c>
      <c r="AM766" t="s">
        <v>481</v>
      </c>
    </row>
    <row r="767" spans="1:39" x14ac:dyDescent="0.25">
      <c r="A767" t="s">
        <v>472</v>
      </c>
      <c r="B767" t="s">
        <v>582</v>
      </c>
      <c r="C767">
        <v>3</v>
      </c>
      <c r="D767" t="s">
        <v>405</v>
      </c>
      <c r="E767" t="s">
        <v>405</v>
      </c>
      <c r="F767">
        <v>10001282</v>
      </c>
      <c r="G767" t="s">
        <v>143</v>
      </c>
      <c r="H767" t="s">
        <v>482</v>
      </c>
      <c r="I767" t="s">
        <v>476</v>
      </c>
      <c r="J767" t="s">
        <v>385</v>
      </c>
      <c r="K767" t="s">
        <v>513</v>
      </c>
      <c r="L767" t="s">
        <v>49</v>
      </c>
      <c r="M767" t="s">
        <v>405</v>
      </c>
      <c r="N767" t="s">
        <v>405</v>
      </c>
      <c r="O767" t="s">
        <v>488</v>
      </c>
      <c r="P767" t="s">
        <v>34</v>
      </c>
      <c r="Q767">
        <v>210</v>
      </c>
      <c r="R767">
        <v>205</v>
      </c>
      <c r="S767">
        <v>200</v>
      </c>
      <c r="T767">
        <v>4.8</v>
      </c>
      <c r="U767">
        <v>5.8</v>
      </c>
      <c r="V767">
        <v>75.7</v>
      </c>
      <c r="W767">
        <v>87.4</v>
      </c>
      <c r="X767">
        <v>89.4</v>
      </c>
      <c r="Y767">
        <v>13.7</v>
      </c>
      <c r="Z767">
        <v>2</v>
      </c>
      <c r="AA767">
        <v>150</v>
      </c>
      <c r="AB767">
        <v>3500</v>
      </c>
      <c r="AC767">
        <v>22600</v>
      </c>
      <c r="AD767">
        <v>27400</v>
      </c>
      <c r="AE767">
        <v>34300</v>
      </c>
      <c r="AF767">
        <v>88000</v>
      </c>
      <c r="AG767" t="s">
        <v>479</v>
      </c>
      <c r="AH767" t="s">
        <v>479</v>
      </c>
      <c r="AI767" t="s">
        <v>479</v>
      </c>
      <c r="AJ767" t="s">
        <v>479</v>
      </c>
      <c r="AK767" t="s">
        <v>479</v>
      </c>
      <c r="AL767" t="s">
        <v>481</v>
      </c>
      <c r="AM767" t="s">
        <v>481</v>
      </c>
    </row>
    <row r="768" spans="1:39" x14ac:dyDescent="0.25">
      <c r="A768" t="s">
        <v>472</v>
      </c>
      <c r="B768" t="s">
        <v>582</v>
      </c>
      <c r="C768">
        <v>3</v>
      </c>
      <c r="D768" t="s">
        <v>405</v>
      </c>
      <c r="E768" t="s">
        <v>405</v>
      </c>
      <c r="F768">
        <v>10001282</v>
      </c>
      <c r="G768" t="s">
        <v>143</v>
      </c>
      <c r="H768" t="s">
        <v>482</v>
      </c>
      <c r="I768" t="s">
        <v>476</v>
      </c>
      <c r="J768" t="s">
        <v>385</v>
      </c>
      <c r="K768" t="s">
        <v>513</v>
      </c>
      <c r="L768" t="s">
        <v>49</v>
      </c>
      <c r="M768" t="s">
        <v>405</v>
      </c>
      <c r="N768" t="s">
        <v>405</v>
      </c>
      <c r="O768" t="s">
        <v>489</v>
      </c>
      <c r="P768" t="s">
        <v>50</v>
      </c>
      <c r="Q768">
        <v>435</v>
      </c>
      <c r="R768">
        <v>420</v>
      </c>
      <c r="S768">
        <v>415</v>
      </c>
      <c r="T768">
        <v>5.6</v>
      </c>
      <c r="U768">
        <v>10.7</v>
      </c>
      <c r="V768">
        <v>78.400000000000006</v>
      </c>
      <c r="W768">
        <v>83</v>
      </c>
      <c r="X768">
        <v>83.7</v>
      </c>
      <c r="Y768">
        <v>5.3</v>
      </c>
      <c r="Z768">
        <v>0.7</v>
      </c>
      <c r="AA768">
        <v>315</v>
      </c>
      <c r="AB768">
        <v>400</v>
      </c>
      <c r="AC768">
        <v>19700</v>
      </c>
      <c r="AD768">
        <v>23400</v>
      </c>
      <c r="AE768">
        <v>27700</v>
      </c>
      <c r="AF768">
        <v>50400</v>
      </c>
      <c r="AG768" t="s">
        <v>479</v>
      </c>
      <c r="AH768" t="s">
        <v>479</v>
      </c>
      <c r="AI768" t="s">
        <v>479</v>
      </c>
      <c r="AJ768" t="s">
        <v>479</v>
      </c>
      <c r="AK768" t="s">
        <v>479</v>
      </c>
      <c r="AL768" t="s">
        <v>481</v>
      </c>
      <c r="AM768" t="s">
        <v>481</v>
      </c>
    </row>
    <row r="769" spans="1:39" x14ac:dyDescent="0.25">
      <c r="A769" t="s">
        <v>472</v>
      </c>
      <c r="B769" t="s">
        <v>582</v>
      </c>
      <c r="C769">
        <v>3</v>
      </c>
      <c r="D769" t="s">
        <v>405</v>
      </c>
      <c r="E769" t="s">
        <v>405</v>
      </c>
      <c r="F769">
        <v>10001378</v>
      </c>
      <c r="G769" t="s">
        <v>514</v>
      </c>
      <c r="H769" t="s">
        <v>475</v>
      </c>
      <c r="I769" t="s">
        <v>476</v>
      </c>
      <c r="J769" t="s">
        <v>385</v>
      </c>
      <c r="K769" t="s">
        <v>508</v>
      </c>
      <c r="L769" t="s">
        <v>75</v>
      </c>
      <c r="M769" t="s">
        <v>405</v>
      </c>
      <c r="N769" t="s">
        <v>405</v>
      </c>
      <c r="O769" t="s">
        <v>478</v>
      </c>
      <c r="P769" t="s">
        <v>3</v>
      </c>
      <c r="Q769">
        <v>15</v>
      </c>
      <c r="R769">
        <v>15</v>
      </c>
      <c r="S769">
        <v>15</v>
      </c>
      <c r="T769">
        <v>11.8</v>
      </c>
      <c r="U769">
        <v>5.9</v>
      </c>
      <c r="V769">
        <v>76.5</v>
      </c>
      <c r="W769">
        <v>76.5</v>
      </c>
      <c r="X769">
        <v>82.4</v>
      </c>
      <c r="Y769">
        <v>5.9</v>
      </c>
      <c r="Z769">
        <v>5.9</v>
      </c>
      <c r="AA769">
        <v>15</v>
      </c>
      <c r="AB769">
        <v>7300</v>
      </c>
      <c r="AC769">
        <v>27400</v>
      </c>
      <c r="AD769">
        <v>32500</v>
      </c>
      <c r="AE769">
        <v>42000</v>
      </c>
      <c r="AF769">
        <v>46400</v>
      </c>
      <c r="AG769" t="s">
        <v>479</v>
      </c>
      <c r="AH769" t="s">
        <v>479</v>
      </c>
      <c r="AI769" t="s">
        <v>479</v>
      </c>
      <c r="AJ769" t="s">
        <v>479</v>
      </c>
      <c r="AK769" t="s">
        <v>479</v>
      </c>
      <c r="AL769" t="s">
        <v>481</v>
      </c>
      <c r="AM769" t="s">
        <v>481</v>
      </c>
    </row>
    <row r="770" spans="1:39" x14ac:dyDescent="0.25">
      <c r="A770" t="s">
        <v>472</v>
      </c>
      <c r="B770" t="s">
        <v>582</v>
      </c>
      <c r="C770">
        <v>3</v>
      </c>
      <c r="D770" t="s">
        <v>405</v>
      </c>
      <c r="E770" t="s">
        <v>405</v>
      </c>
      <c r="F770">
        <v>10001465</v>
      </c>
      <c r="G770" t="s">
        <v>516</v>
      </c>
      <c r="H770" t="s">
        <v>475</v>
      </c>
      <c r="I770" t="s">
        <v>476</v>
      </c>
      <c r="J770" t="s">
        <v>385</v>
      </c>
      <c r="K770" t="s">
        <v>491</v>
      </c>
      <c r="L770" t="s">
        <v>61</v>
      </c>
      <c r="M770" t="s">
        <v>405</v>
      </c>
      <c r="N770" t="s">
        <v>405</v>
      </c>
      <c r="O770" t="s">
        <v>478</v>
      </c>
      <c r="P770" t="s">
        <v>3</v>
      </c>
      <c r="Q770">
        <v>10</v>
      </c>
      <c r="R770">
        <v>10</v>
      </c>
      <c r="S770">
        <v>10</v>
      </c>
      <c r="T770" t="s">
        <v>479</v>
      </c>
      <c r="U770" t="s">
        <v>479</v>
      </c>
      <c r="V770" t="s">
        <v>479</v>
      </c>
      <c r="W770" t="s">
        <v>479</v>
      </c>
      <c r="X770" t="s">
        <v>479</v>
      </c>
      <c r="Y770" t="s">
        <v>479</v>
      </c>
      <c r="Z770" t="s">
        <v>479</v>
      </c>
      <c r="AA770">
        <v>5</v>
      </c>
      <c r="AB770" t="s">
        <v>479</v>
      </c>
      <c r="AC770" t="s">
        <v>479</v>
      </c>
      <c r="AD770" t="s">
        <v>479</v>
      </c>
      <c r="AE770" t="s">
        <v>479</v>
      </c>
      <c r="AF770" t="s">
        <v>479</v>
      </c>
      <c r="AG770" t="s">
        <v>479</v>
      </c>
      <c r="AH770" t="s">
        <v>479</v>
      </c>
      <c r="AI770" t="s">
        <v>479</v>
      </c>
      <c r="AJ770" t="s">
        <v>479</v>
      </c>
      <c r="AK770" t="s">
        <v>479</v>
      </c>
      <c r="AL770" t="s">
        <v>481</v>
      </c>
      <c r="AM770" t="s">
        <v>481</v>
      </c>
    </row>
    <row r="771" spans="1:39" x14ac:dyDescent="0.25">
      <c r="A771" t="s">
        <v>472</v>
      </c>
      <c r="B771" t="s">
        <v>582</v>
      </c>
      <c r="C771">
        <v>3</v>
      </c>
      <c r="D771" t="s">
        <v>405</v>
      </c>
      <c r="E771" t="s">
        <v>405</v>
      </c>
      <c r="F771">
        <v>10001478</v>
      </c>
      <c r="G771" t="s">
        <v>517</v>
      </c>
      <c r="H771" t="s">
        <v>482</v>
      </c>
      <c r="I771" t="s">
        <v>476</v>
      </c>
      <c r="J771" t="s">
        <v>385</v>
      </c>
      <c r="K771" t="s">
        <v>495</v>
      </c>
      <c r="L771" t="s">
        <v>41</v>
      </c>
      <c r="M771" t="s">
        <v>405</v>
      </c>
      <c r="N771" t="s">
        <v>405</v>
      </c>
      <c r="O771" t="s">
        <v>486</v>
      </c>
      <c r="P771" t="s">
        <v>44</v>
      </c>
      <c r="Q771">
        <v>135</v>
      </c>
      <c r="R771">
        <v>135</v>
      </c>
      <c r="S771">
        <v>135</v>
      </c>
      <c r="T771">
        <v>2.7</v>
      </c>
      <c r="U771">
        <v>4.5</v>
      </c>
      <c r="V771">
        <v>68.2</v>
      </c>
      <c r="W771">
        <v>83.8</v>
      </c>
      <c r="X771">
        <v>92.8</v>
      </c>
      <c r="Y771">
        <v>24.6</v>
      </c>
      <c r="Z771">
        <v>9</v>
      </c>
      <c r="AA771">
        <v>90</v>
      </c>
      <c r="AB771">
        <v>1800</v>
      </c>
      <c r="AC771">
        <v>24100</v>
      </c>
      <c r="AD771">
        <v>28100</v>
      </c>
      <c r="AE771">
        <v>32800</v>
      </c>
      <c r="AF771">
        <v>64600</v>
      </c>
      <c r="AG771" t="s">
        <v>479</v>
      </c>
      <c r="AH771" t="s">
        <v>479</v>
      </c>
      <c r="AI771" t="s">
        <v>479</v>
      </c>
      <c r="AJ771" t="s">
        <v>479</v>
      </c>
      <c r="AK771" t="s">
        <v>479</v>
      </c>
      <c r="AL771" t="s">
        <v>481</v>
      </c>
      <c r="AM771" t="s">
        <v>481</v>
      </c>
    </row>
    <row r="772" spans="1:39" x14ac:dyDescent="0.25">
      <c r="A772" t="s">
        <v>472</v>
      </c>
      <c r="B772" t="s">
        <v>582</v>
      </c>
      <c r="C772">
        <v>3</v>
      </c>
      <c r="D772" t="s">
        <v>405</v>
      </c>
      <c r="E772" t="s">
        <v>405</v>
      </c>
      <c r="F772">
        <v>10001478</v>
      </c>
      <c r="G772" t="s">
        <v>517</v>
      </c>
      <c r="H772" t="s">
        <v>482</v>
      </c>
      <c r="I772" t="s">
        <v>476</v>
      </c>
      <c r="J772" t="s">
        <v>385</v>
      </c>
      <c r="K772" t="s">
        <v>495</v>
      </c>
      <c r="L772" t="s">
        <v>41</v>
      </c>
      <c r="M772" t="s">
        <v>405</v>
      </c>
      <c r="N772" t="s">
        <v>405</v>
      </c>
      <c r="O772" t="s">
        <v>478</v>
      </c>
      <c r="P772" t="s">
        <v>3</v>
      </c>
      <c r="Q772">
        <v>110</v>
      </c>
      <c r="R772">
        <v>110</v>
      </c>
      <c r="S772">
        <v>110</v>
      </c>
      <c r="T772">
        <v>2.7</v>
      </c>
      <c r="U772">
        <v>9</v>
      </c>
      <c r="V772">
        <v>81.099999999999994</v>
      </c>
      <c r="W772">
        <v>85.6</v>
      </c>
      <c r="X772">
        <v>88.3</v>
      </c>
      <c r="Y772">
        <v>7.2</v>
      </c>
      <c r="Z772">
        <v>2.7</v>
      </c>
      <c r="AA772">
        <v>85</v>
      </c>
      <c r="AB772">
        <v>2400</v>
      </c>
      <c r="AC772">
        <v>30700</v>
      </c>
      <c r="AD772">
        <v>41200</v>
      </c>
      <c r="AE772">
        <v>56700</v>
      </c>
      <c r="AF772">
        <v>102500</v>
      </c>
      <c r="AG772" t="s">
        <v>479</v>
      </c>
      <c r="AH772" t="s">
        <v>479</v>
      </c>
      <c r="AI772" t="s">
        <v>479</v>
      </c>
      <c r="AJ772" t="s">
        <v>479</v>
      </c>
      <c r="AK772" t="s">
        <v>479</v>
      </c>
      <c r="AL772" t="s">
        <v>481</v>
      </c>
      <c r="AM772" t="s">
        <v>481</v>
      </c>
    </row>
    <row r="773" spans="1:39" x14ac:dyDescent="0.25">
      <c r="A773" t="s">
        <v>472</v>
      </c>
      <c r="B773" t="s">
        <v>582</v>
      </c>
      <c r="C773">
        <v>3</v>
      </c>
      <c r="D773" t="s">
        <v>405</v>
      </c>
      <c r="E773" t="s">
        <v>405</v>
      </c>
      <c r="F773">
        <v>10001478</v>
      </c>
      <c r="G773" t="s">
        <v>517</v>
      </c>
      <c r="H773" t="s">
        <v>482</v>
      </c>
      <c r="I773" t="s">
        <v>476</v>
      </c>
      <c r="J773" t="s">
        <v>385</v>
      </c>
      <c r="K773" t="s">
        <v>495</v>
      </c>
      <c r="L773" t="s">
        <v>41</v>
      </c>
      <c r="M773" t="s">
        <v>405</v>
      </c>
      <c r="N773" t="s">
        <v>405</v>
      </c>
      <c r="O773" t="s">
        <v>488</v>
      </c>
      <c r="P773" t="s">
        <v>34</v>
      </c>
      <c r="Q773">
        <v>240</v>
      </c>
      <c r="R773">
        <v>240</v>
      </c>
      <c r="S773">
        <v>235</v>
      </c>
      <c r="T773">
        <v>6.1</v>
      </c>
      <c r="U773">
        <v>10.1</v>
      </c>
      <c r="V773">
        <v>70</v>
      </c>
      <c r="W773">
        <v>80.8</v>
      </c>
      <c r="X773">
        <v>83.7</v>
      </c>
      <c r="Y773">
        <v>13.7</v>
      </c>
      <c r="Z773">
        <v>3</v>
      </c>
      <c r="AA773">
        <v>160</v>
      </c>
      <c r="AB773">
        <v>1800</v>
      </c>
      <c r="AC773">
        <v>23000</v>
      </c>
      <c r="AD773">
        <v>27400</v>
      </c>
      <c r="AE773">
        <v>32500</v>
      </c>
      <c r="AF773">
        <v>149600</v>
      </c>
      <c r="AG773" t="s">
        <v>479</v>
      </c>
      <c r="AH773" t="s">
        <v>479</v>
      </c>
      <c r="AI773" t="s">
        <v>479</v>
      </c>
      <c r="AJ773" t="s">
        <v>479</v>
      </c>
      <c r="AK773" t="s">
        <v>479</v>
      </c>
      <c r="AL773" t="s">
        <v>481</v>
      </c>
      <c r="AM773" t="s">
        <v>481</v>
      </c>
    </row>
    <row r="774" spans="1:39" x14ac:dyDescent="0.25">
      <c r="A774" t="s">
        <v>472</v>
      </c>
      <c r="B774" t="s">
        <v>582</v>
      </c>
      <c r="C774">
        <v>3</v>
      </c>
      <c r="D774" t="s">
        <v>405</v>
      </c>
      <c r="E774" t="s">
        <v>405</v>
      </c>
      <c r="F774">
        <v>10001478</v>
      </c>
      <c r="G774" t="s">
        <v>517</v>
      </c>
      <c r="H774" t="s">
        <v>482</v>
      </c>
      <c r="I774" t="s">
        <v>476</v>
      </c>
      <c r="J774" t="s">
        <v>385</v>
      </c>
      <c r="K774" t="s">
        <v>495</v>
      </c>
      <c r="L774" t="s">
        <v>41</v>
      </c>
      <c r="M774" t="s">
        <v>405</v>
      </c>
      <c r="N774" t="s">
        <v>405</v>
      </c>
      <c r="O774" t="s">
        <v>489</v>
      </c>
      <c r="P774" t="s">
        <v>50</v>
      </c>
      <c r="Q774">
        <v>5</v>
      </c>
      <c r="R774">
        <v>5</v>
      </c>
      <c r="S774">
        <v>5</v>
      </c>
      <c r="T774" t="s">
        <v>479</v>
      </c>
      <c r="U774" t="s">
        <v>479</v>
      </c>
      <c r="V774" t="s">
        <v>479</v>
      </c>
      <c r="W774" t="s">
        <v>479</v>
      </c>
      <c r="X774" t="s">
        <v>479</v>
      </c>
      <c r="Y774" t="s">
        <v>479</v>
      </c>
      <c r="Z774" t="s">
        <v>479</v>
      </c>
      <c r="AA774">
        <v>5</v>
      </c>
      <c r="AB774" t="s">
        <v>479</v>
      </c>
      <c r="AC774" t="s">
        <v>479</v>
      </c>
      <c r="AD774" t="s">
        <v>479</v>
      </c>
      <c r="AE774" t="s">
        <v>479</v>
      </c>
      <c r="AF774" t="s">
        <v>479</v>
      </c>
      <c r="AG774" t="s">
        <v>479</v>
      </c>
      <c r="AH774" t="s">
        <v>479</v>
      </c>
      <c r="AI774" t="s">
        <v>479</v>
      </c>
      <c r="AJ774" t="s">
        <v>479</v>
      </c>
      <c r="AK774" t="s">
        <v>479</v>
      </c>
      <c r="AL774" t="s">
        <v>481</v>
      </c>
      <c r="AM774" t="s">
        <v>481</v>
      </c>
    </row>
    <row r="775" spans="1:39" x14ac:dyDescent="0.25">
      <c r="A775" t="s">
        <v>472</v>
      </c>
      <c r="B775" t="s">
        <v>582</v>
      </c>
      <c r="C775">
        <v>3</v>
      </c>
      <c r="D775" t="s">
        <v>405</v>
      </c>
      <c r="E775" t="s">
        <v>405</v>
      </c>
      <c r="F775">
        <v>10001503</v>
      </c>
      <c r="G775" t="s">
        <v>518</v>
      </c>
      <c r="H775" t="s">
        <v>475</v>
      </c>
      <c r="I775" t="s">
        <v>476</v>
      </c>
      <c r="J775" t="s">
        <v>385</v>
      </c>
      <c r="K775" t="s">
        <v>513</v>
      </c>
      <c r="L775" t="s">
        <v>49</v>
      </c>
      <c r="M775" t="s">
        <v>405</v>
      </c>
      <c r="N775" t="s">
        <v>405</v>
      </c>
      <c r="O775" t="s">
        <v>478</v>
      </c>
      <c r="P775" t="s">
        <v>3</v>
      </c>
      <c r="Q775">
        <v>5</v>
      </c>
      <c r="R775">
        <v>5</v>
      </c>
      <c r="S775">
        <v>5</v>
      </c>
      <c r="T775" t="s">
        <v>479</v>
      </c>
      <c r="U775" t="s">
        <v>479</v>
      </c>
      <c r="V775" t="s">
        <v>479</v>
      </c>
      <c r="W775" t="s">
        <v>479</v>
      </c>
      <c r="X775" t="s">
        <v>479</v>
      </c>
      <c r="Y775" t="s">
        <v>479</v>
      </c>
      <c r="Z775" t="s">
        <v>479</v>
      </c>
      <c r="AA775" t="s">
        <v>480</v>
      </c>
      <c r="AB775" t="s">
        <v>479</v>
      </c>
      <c r="AC775" t="s">
        <v>479</v>
      </c>
      <c r="AD775" t="s">
        <v>479</v>
      </c>
      <c r="AE775" t="s">
        <v>479</v>
      </c>
      <c r="AF775" t="s">
        <v>479</v>
      </c>
      <c r="AG775" t="s">
        <v>479</v>
      </c>
      <c r="AH775" t="s">
        <v>479</v>
      </c>
      <c r="AI775" t="s">
        <v>479</v>
      </c>
      <c r="AJ775" t="s">
        <v>479</v>
      </c>
      <c r="AK775" t="s">
        <v>479</v>
      </c>
      <c r="AL775" t="s">
        <v>481</v>
      </c>
      <c r="AM775" t="s">
        <v>481</v>
      </c>
    </row>
    <row r="776" spans="1:39" x14ac:dyDescent="0.25">
      <c r="A776" t="s">
        <v>472</v>
      </c>
      <c r="B776" t="s">
        <v>582</v>
      </c>
      <c r="C776">
        <v>3</v>
      </c>
      <c r="D776" t="s">
        <v>405</v>
      </c>
      <c r="E776" t="s">
        <v>405</v>
      </c>
      <c r="F776">
        <v>10001503</v>
      </c>
      <c r="G776" t="s">
        <v>518</v>
      </c>
      <c r="H776" t="s">
        <v>475</v>
      </c>
      <c r="I776" t="s">
        <v>476</v>
      </c>
      <c r="J776" t="s">
        <v>385</v>
      </c>
      <c r="K776" t="s">
        <v>513</v>
      </c>
      <c r="L776" t="s">
        <v>49</v>
      </c>
      <c r="M776" t="s">
        <v>405</v>
      </c>
      <c r="N776" t="s">
        <v>405</v>
      </c>
      <c r="O776" t="s">
        <v>489</v>
      </c>
      <c r="P776" t="s">
        <v>50</v>
      </c>
      <c r="Q776">
        <v>105</v>
      </c>
      <c r="R776">
        <v>105</v>
      </c>
      <c r="S776">
        <v>105</v>
      </c>
      <c r="T776">
        <v>4.7</v>
      </c>
      <c r="U776">
        <v>20.6</v>
      </c>
      <c r="V776">
        <v>72</v>
      </c>
      <c r="W776">
        <v>74.8</v>
      </c>
      <c r="X776">
        <v>74.8</v>
      </c>
      <c r="Y776">
        <v>2.8</v>
      </c>
      <c r="Z776" t="s">
        <v>487</v>
      </c>
      <c r="AA776">
        <v>70</v>
      </c>
      <c r="AB776">
        <v>1500</v>
      </c>
      <c r="AC776">
        <v>13000</v>
      </c>
      <c r="AD776">
        <v>17800</v>
      </c>
      <c r="AE776">
        <v>22700</v>
      </c>
      <c r="AF776">
        <v>47800</v>
      </c>
      <c r="AG776" t="s">
        <v>479</v>
      </c>
      <c r="AH776" t="s">
        <v>479</v>
      </c>
      <c r="AI776" t="s">
        <v>479</v>
      </c>
      <c r="AJ776" t="s">
        <v>479</v>
      </c>
      <c r="AK776" t="s">
        <v>479</v>
      </c>
      <c r="AL776" t="s">
        <v>481</v>
      </c>
      <c r="AM776" t="s">
        <v>481</v>
      </c>
    </row>
    <row r="777" spans="1:39" x14ac:dyDescent="0.25">
      <c r="A777" t="s">
        <v>472</v>
      </c>
      <c r="B777" t="s">
        <v>582</v>
      </c>
      <c r="C777">
        <v>3</v>
      </c>
      <c r="D777" t="s">
        <v>405</v>
      </c>
      <c r="E777" t="s">
        <v>405</v>
      </c>
      <c r="F777">
        <v>10001535</v>
      </c>
      <c r="G777" t="s">
        <v>519</v>
      </c>
      <c r="H777" t="s">
        <v>475</v>
      </c>
      <c r="I777" t="s">
        <v>476</v>
      </c>
      <c r="J777" t="s">
        <v>385</v>
      </c>
      <c r="K777" t="s">
        <v>483</v>
      </c>
      <c r="L777" t="s">
        <v>484</v>
      </c>
      <c r="M777" t="s">
        <v>405</v>
      </c>
      <c r="N777" t="s">
        <v>405</v>
      </c>
      <c r="O777" t="s">
        <v>478</v>
      </c>
      <c r="P777" t="s">
        <v>3</v>
      </c>
      <c r="Q777">
        <v>10</v>
      </c>
      <c r="R777">
        <v>10</v>
      </c>
      <c r="S777">
        <v>10</v>
      </c>
      <c r="T777" t="s">
        <v>479</v>
      </c>
      <c r="U777" t="s">
        <v>479</v>
      </c>
      <c r="V777" t="s">
        <v>479</v>
      </c>
      <c r="W777" t="s">
        <v>479</v>
      </c>
      <c r="X777" t="s">
        <v>479</v>
      </c>
      <c r="Y777" t="s">
        <v>479</v>
      </c>
      <c r="Z777" t="s">
        <v>479</v>
      </c>
      <c r="AA777">
        <v>10</v>
      </c>
      <c r="AB777" t="s">
        <v>479</v>
      </c>
      <c r="AC777" t="s">
        <v>479</v>
      </c>
      <c r="AD777" t="s">
        <v>479</v>
      </c>
      <c r="AE777" t="s">
        <v>479</v>
      </c>
      <c r="AF777" t="s">
        <v>479</v>
      </c>
      <c r="AG777" t="s">
        <v>479</v>
      </c>
      <c r="AH777" t="s">
        <v>479</v>
      </c>
      <c r="AI777" t="s">
        <v>479</v>
      </c>
      <c r="AJ777" t="s">
        <v>479</v>
      </c>
      <c r="AK777" t="s">
        <v>479</v>
      </c>
      <c r="AL777" t="s">
        <v>481</v>
      </c>
      <c r="AM777" t="s">
        <v>481</v>
      </c>
    </row>
    <row r="778" spans="1:39" x14ac:dyDescent="0.25">
      <c r="A778" t="s">
        <v>472</v>
      </c>
      <c r="B778" t="s">
        <v>582</v>
      </c>
      <c r="C778">
        <v>3</v>
      </c>
      <c r="D778" t="s">
        <v>405</v>
      </c>
      <c r="E778" t="s">
        <v>405</v>
      </c>
      <c r="F778">
        <v>10001535</v>
      </c>
      <c r="G778" t="s">
        <v>519</v>
      </c>
      <c r="H778" t="s">
        <v>475</v>
      </c>
      <c r="I778" t="s">
        <v>476</v>
      </c>
      <c r="J778" t="s">
        <v>385</v>
      </c>
      <c r="K778" t="s">
        <v>483</v>
      </c>
      <c r="L778" t="s">
        <v>484</v>
      </c>
      <c r="M778" t="s">
        <v>405</v>
      </c>
      <c r="N778" t="s">
        <v>405</v>
      </c>
      <c r="O778" t="s">
        <v>489</v>
      </c>
      <c r="P778" t="s">
        <v>50</v>
      </c>
      <c r="Q778">
        <v>45</v>
      </c>
      <c r="R778">
        <v>45</v>
      </c>
      <c r="S778">
        <v>45</v>
      </c>
      <c r="T778">
        <v>4.5</v>
      </c>
      <c r="U778">
        <v>11.4</v>
      </c>
      <c r="V778">
        <v>81.8</v>
      </c>
      <c r="W778">
        <v>81.8</v>
      </c>
      <c r="X778">
        <v>84.1</v>
      </c>
      <c r="Y778">
        <v>2.2999999999999998</v>
      </c>
      <c r="Z778">
        <v>2.2999999999999998</v>
      </c>
      <c r="AA778">
        <v>35</v>
      </c>
      <c r="AB778">
        <v>5500</v>
      </c>
      <c r="AC778">
        <v>15300</v>
      </c>
      <c r="AD778">
        <v>19300</v>
      </c>
      <c r="AE778">
        <v>25200</v>
      </c>
      <c r="AF778">
        <v>39100</v>
      </c>
      <c r="AG778" t="s">
        <v>479</v>
      </c>
      <c r="AH778" t="s">
        <v>479</v>
      </c>
      <c r="AI778" t="s">
        <v>479</v>
      </c>
      <c r="AJ778" t="s">
        <v>479</v>
      </c>
      <c r="AK778" t="s">
        <v>479</v>
      </c>
      <c r="AL778" t="s">
        <v>481</v>
      </c>
      <c r="AM778" t="s">
        <v>481</v>
      </c>
    </row>
    <row r="779" spans="1:39" x14ac:dyDescent="0.25">
      <c r="A779" t="s">
        <v>472</v>
      </c>
      <c r="B779" t="s">
        <v>582</v>
      </c>
      <c r="C779">
        <v>3</v>
      </c>
      <c r="D779" t="s">
        <v>405</v>
      </c>
      <c r="E779" t="s">
        <v>405</v>
      </c>
      <c r="F779">
        <v>10001696</v>
      </c>
      <c r="G779" t="s">
        <v>520</v>
      </c>
      <c r="H779" t="s">
        <v>475</v>
      </c>
      <c r="I779" t="s">
        <v>476</v>
      </c>
      <c r="J779" t="s">
        <v>385</v>
      </c>
      <c r="K779" t="s">
        <v>491</v>
      </c>
      <c r="L779" t="s">
        <v>61</v>
      </c>
      <c r="M779" t="s">
        <v>405</v>
      </c>
      <c r="N779" t="s">
        <v>405</v>
      </c>
      <c r="O779" t="s">
        <v>485</v>
      </c>
      <c r="P779" t="s">
        <v>47</v>
      </c>
      <c r="Q779">
        <v>15</v>
      </c>
      <c r="R779">
        <v>15</v>
      </c>
      <c r="S779">
        <v>15</v>
      </c>
      <c r="T779">
        <v>13.3</v>
      </c>
      <c r="U779">
        <v>20</v>
      </c>
      <c r="V779">
        <v>53.3</v>
      </c>
      <c r="W779">
        <v>60</v>
      </c>
      <c r="X779">
        <v>66.7</v>
      </c>
      <c r="Y779">
        <v>13.3</v>
      </c>
      <c r="Z779">
        <v>6.7</v>
      </c>
      <c r="AA779">
        <v>10</v>
      </c>
      <c r="AB779" t="s">
        <v>479</v>
      </c>
      <c r="AC779" t="s">
        <v>479</v>
      </c>
      <c r="AD779" t="s">
        <v>479</v>
      </c>
      <c r="AE779" t="s">
        <v>479</v>
      </c>
      <c r="AF779" t="s">
        <v>479</v>
      </c>
      <c r="AG779" t="s">
        <v>479</v>
      </c>
      <c r="AH779" t="s">
        <v>479</v>
      </c>
      <c r="AI779" t="s">
        <v>479</v>
      </c>
      <c r="AJ779" t="s">
        <v>479</v>
      </c>
      <c r="AK779" t="s">
        <v>479</v>
      </c>
      <c r="AL779" t="s">
        <v>481</v>
      </c>
      <c r="AM779" t="s">
        <v>481</v>
      </c>
    </row>
    <row r="780" spans="1:39" x14ac:dyDescent="0.25">
      <c r="A780" t="s">
        <v>472</v>
      </c>
      <c r="B780" t="s">
        <v>582</v>
      </c>
      <c r="C780">
        <v>3</v>
      </c>
      <c r="D780" t="s">
        <v>405</v>
      </c>
      <c r="E780" t="s">
        <v>405</v>
      </c>
      <c r="F780">
        <v>10001696</v>
      </c>
      <c r="G780" t="s">
        <v>520</v>
      </c>
      <c r="H780" t="s">
        <v>475</v>
      </c>
      <c r="I780" t="s">
        <v>476</v>
      </c>
      <c r="J780" t="s">
        <v>385</v>
      </c>
      <c r="K780" t="s">
        <v>491</v>
      </c>
      <c r="L780" t="s">
        <v>61</v>
      </c>
      <c r="M780" t="s">
        <v>405</v>
      </c>
      <c r="N780" t="s">
        <v>405</v>
      </c>
      <c r="O780" t="s">
        <v>478</v>
      </c>
      <c r="P780" t="s">
        <v>3</v>
      </c>
      <c r="Q780">
        <v>10</v>
      </c>
      <c r="R780">
        <v>10</v>
      </c>
      <c r="S780">
        <v>10</v>
      </c>
      <c r="T780">
        <v>9.1</v>
      </c>
      <c r="U780">
        <v>9.1</v>
      </c>
      <c r="V780">
        <v>81.8</v>
      </c>
      <c r="W780">
        <v>81.8</v>
      </c>
      <c r="X780">
        <v>81.8</v>
      </c>
      <c r="Y780" t="s">
        <v>487</v>
      </c>
      <c r="Z780" t="s">
        <v>487</v>
      </c>
      <c r="AA780">
        <v>10</v>
      </c>
      <c r="AB780" t="s">
        <v>479</v>
      </c>
      <c r="AC780" t="s">
        <v>479</v>
      </c>
      <c r="AD780" t="s">
        <v>479</v>
      </c>
      <c r="AE780" t="s">
        <v>479</v>
      </c>
      <c r="AF780" t="s">
        <v>479</v>
      </c>
      <c r="AG780" t="s">
        <v>479</v>
      </c>
      <c r="AH780" t="s">
        <v>479</v>
      </c>
      <c r="AI780" t="s">
        <v>479</v>
      </c>
      <c r="AJ780" t="s">
        <v>479</v>
      </c>
      <c r="AK780" t="s">
        <v>479</v>
      </c>
      <c r="AL780" t="s">
        <v>481</v>
      </c>
      <c r="AM780" t="s">
        <v>481</v>
      </c>
    </row>
    <row r="781" spans="1:39" x14ac:dyDescent="0.25">
      <c r="A781" t="s">
        <v>472</v>
      </c>
      <c r="B781" t="s">
        <v>582</v>
      </c>
      <c r="C781">
        <v>3</v>
      </c>
      <c r="D781" t="s">
        <v>405</v>
      </c>
      <c r="E781" t="s">
        <v>405</v>
      </c>
      <c r="F781">
        <v>10001696</v>
      </c>
      <c r="G781" t="s">
        <v>520</v>
      </c>
      <c r="H781" t="s">
        <v>475</v>
      </c>
      <c r="I781" t="s">
        <v>476</v>
      </c>
      <c r="J781" t="s">
        <v>385</v>
      </c>
      <c r="K781" t="s">
        <v>491</v>
      </c>
      <c r="L781" t="s">
        <v>61</v>
      </c>
      <c r="M781" t="s">
        <v>405</v>
      </c>
      <c r="N781" t="s">
        <v>405</v>
      </c>
      <c r="O781" t="s">
        <v>489</v>
      </c>
      <c r="P781" t="s">
        <v>50</v>
      </c>
      <c r="Q781">
        <v>5</v>
      </c>
      <c r="R781">
        <v>5</v>
      </c>
      <c r="S781">
        <v>5</v>
      </c>
      <c r="T781" t="s">
        <v>479</v>
      </c>
      <c r="U781" t="s">
        <v>479</v>
      </c>
      <c r="V781" t="s">
        <v>479</v>
      </c>
      <c r="W781" t="s">
        <v>479</v>
      </c>
      <c r="X781" t="s">
        <v>479</v>
      </c>
      <c r="Y781" t="s">
        <v>479</v>
      </c>
      <c r="Z781" t="s">
        <v>479</v>
      </c>
      <c r="AA781" t="s">
        <v>480</v>
      </c>
      <c r="AB781" t="s">
        <v>479</v>
      </c>
      <c r="AC781" t="s">
        <v>479</v>
      </c>
      <c r="AD781" t="s">
        <v>479</v>
      </c>
      <c r="AE781" t="s">
        <v>479</v>
      </c>
      <c r="AF781" t="s">
        <v>479</v>
      </c>
      <c r="AG781" t="s">
        <v>479</v>
      </c>
      <c r="AH781" t="s">
        <v>479</v>
      </c>
      <c r="AI781" t="s">
        <v>479</v>
      </c>
      <c r="AJ781" t="s">
        <v>479</v>
      </c>
      <c r="AK781" t="s">
        <v>479</v>
      </c>
      <c r="AL781" t="s">
        <v>481</v>
      </c>
      <c r="AM781" t="s">
        <v>481</v>
      </c>
    </row>
    <row r="782" spans="1:39" x14ac:dyDescent="0.25">
      <c r="A782" t="s">
        <v>472</v>
      </c>
      <c r="B782" t="s">
        <v>582</v>
      </c>
      <c r="C782">
        <v>3</v>
      </c>
      <c r="D782" t="s">
        <v>405</v>
      </c>
      <c r="E782" t="s">
        <v>405</v>
      </c>
      <c r="F782">
        <v>10001726</v>
      </c>
      <c r="G782" t="s">
        <v>145</v>
      </c>
      <c r="H782" t="s">
        <v>482</v>
      </c>
      <c r="I782" t="s">
        <v>476</v>
      </c>
      <c r="J782" t="s">
        <v>385</v>
      </c>
      <c r="K782" t="s">
        <v>521</v>
      </c>
      <c r="L782" t="s">
        <v>58</v>
      </c>
      <c r="M782" t="s">
        <v>405</v>
      </c>
      <c r="N782" t="s">
        <v>405</v>
      </c>
      <c r="O782" t="s">
        <v>485</v>
      </c>
      <c r="P782" t="s">
        <v>47</v>
      </c>
      <c r="Q782">
        <v>60</v>
      </c>
      <c r="R782">
        <v>60</v>
      </c>
      <c r="S782">
        <v>60</v>
      </c>
      <c r="T782">
        <v>10</v>
      </c>
      <c r="U782">
        <v>10.9</v>
      </c>
      <c r="V782">
        <v>65.3</v>
      </c>
      <c r="W782">
        <v>79.099999999999994</v>
      </c>
      <c r="X782">
        <v>79.099999999999994</v>
      </c>
      <c r="Y782">
        <v>13.8</v>
      </c>
      <c r="Z782" t="s">
        <v>487</v>
      </c>
      <c r="AA782">
        <v>40</v>
      </c>
      <c r="AB782">
        <v>1500</v>
      </c>
      <c r="AC782">
        <v>19300</v>
      </c>
      <c r="AD782">
        <v>25900</v>
      </c>
      <c r="AE782">
        <v>31400</v>
      </c>
      <c r="AF782">
        <v>44500</v>
      </c>
      <c r="AG782" t="s">
        <v>479</v>
      </c>
      <c r="AH782" t="s">
        <v>479</v>
      </c>
      <c r="AI782" t="s">
        <v>479</v>
      </c>
      <c r="AJ782" t="s">
        <v>479</v>
      </c>
      <c r="AK782" t="s">
        <v>479</v>
      </c>
      <c r="AL782" t="s">
        <v>481</v>
      </c>
      <c r="AM782" t="s">
        <v>481</v>
      </c>
    </row>
    <row r="783" spans="1:39" x14ac:dyDescent="0.25">
      <c r="A783" t="s">
        <v>472</v>
      </c>
      <c r="B783" t="s">
        <v>582</v>
      </c>
      <c r="C783">
        <v>3</v>
      </c>
      <c r="D783" t="s">
        <v>405</v>
      </c>
      <c r="E783" t="s">
        <v>405</v>
      </c>
      <c r="F783">
        <v>10001726</v>
      </c>
      <c r="G783" t="s">
        <v>145</v>
      </c>
      <c r="H783" t="s">
        <v>482</v>
      </c>
      <c r="I783" t="s">
        <v>476</v>
      </c>
      <c r="J783" t="s">
        <v>385</v>
      </c>
      <c r="K783" t="s">
        <v>521</v>
      </c>
      <c r="L783" t="s">
        <v>58</v>
      </c>
      <c r="M783" t="s">
        <v>405</v>
      </c>
      <c r="N783" t="s">
        <v>405</v>
      </c>
      <c r="O783" t="s">
        <v>486</v>
      </c>
      <c r="P783" t="s">
        <v>44</v>
      </c>
      <c r="Q783">
        <v>205</v>
      </c>
      <c r="R783">
        <v>205</v>
      </c>
      <c r="S783">
        <v>205</v>
      </c>
      <c r="T783">
        <v>4.2</v>
      </c>
      <c r="U783">
        <v>8</v>
      </c>
      <c r="V783">
        <v>60</v>
      </c>
      <c r="W783">
        <v>84.5</v>
      </c>
      <c r="X783">
        <v>87.8</v>
      </c>
      <c r="Y783">
        <v>27.8</v>
      </c>
      <c r="Z783">
        <v>3.3</v>
      </c>
      <c r="AA783">
        <v>120</v>
      </c>
      <c r="AB783">
        <v>1100</v>
      </c>
      <c r="AC783">
        <v>20800</v>
      </c>
      <c r="AD783">
        <v>24500</v>
      </c>
      <c r="AE783">
        <v>28100</v>
      </c>
      <c r="AF783">
        <v>99300</v>
      </c>
      <c r="AG783" t="s">
        <v>479</v>
      </c>
      <c r="AH783" t="s">
        <v>479</v>
      </c>
      <c r="AI783" t="s">
        <v>479</v>
      </c>
      <c r="AJ783" t="s">
        <v>479</v>
      </c>
      <c r="AK783" t="s">
        <v>479</v>
      </c>
      <c r="AL783" t="s">
        <v>481</v>
      </c>
      <c r="AM783" t="s">
        <v>481</v>
      </c>
    </row>
    <row r="784" spans="1:39" x14ac:dyDescent="0.25">
      <c r="A784" t="s">
        <v>472</v>
      </c>
      <c r="B784" t="s">
        <v>582</v>
      </c>
      <c r="C784">
        <v>3</v>
      </c>
      <c r="D784" t="s">
        <v>405</v>
      </c>
      <c r="E784" t="s">
        <v>405</v>
      </c>
      <c r="F784">
        <v>10001726</v>
      </c>
      <c r="G784" t="s">
        <v>145</v>
      </c>
      <c r="H784" t="s">
        <v>482</v>
      </c>
      <c r="I784" t="s">
        <v>476</v>
      </c>
      <c r="J784" t="s">
        <v>385</v>
      </c>
      <c r="K784" t="s">
        <v>521</v>
      </c>
      <c r="L784" t="s">
        <v>58</v>
      </c>
      <c r="M784" t="s">
        <v>405</v>
      </c>
      <c r="N784" t="s">
        <v>405</v>
      </c>
      <c r="O784" t="s">
        <v>478</v>
      </c>
      <c r="P784" t="s">
        <v>3</v>
      </c>
      <c r="Q784">
        <v>230</v>
      </c>
      <c r="R784">
        <v>225</v>
      </c>
      <c r="S784">
        <v>225</v>
      </c>
      <c r="T784">
        <v>7.6</v>
      </c>
      <c r="U784">
        <v>10.7</v>
      </c>
      <c r="V784">
        <v>76.8</v>
      </c>
      <c r="W784">
        <v>81.2</v>
      </c>
      <c r="X784">
        <v>81.7</v>
      </c>
      <c r="Y784">
        <v>4.9000000000000004</v>
      </c>
      <c r="Z784">
        <v>0.4</v>
      </c>
      <c r="AA784">
        <v>170</v>
      </c>
      <c r="AB784">
        <v>4400</v>
      </c>
      <c r="AC784">
        <v>25600</v>
      </c>
      <c r="AD784">
        <v>32800</v>
      </c>
      <c r="AE784">
        <v>44200</v>
      </c>
      <c r="AF784">
        <v>115000</v>
      </c>
      <c r="AG784" t="s">
        <v>479</v>
      </c>
      <c r="AH784" t="s">
        <v>479</v>
      </c>
      <c r="AI784" t="s">
        <v>479</v>
      </c>
      <c r="AJ784" t="s">
        <v>479</v>
      </c>
      <c r="AK784" t="s">
        <v>479</v>
      </c>
      <c r="AL784" t="s">
        <v>481</v>
      </c>
      <c r="AM784" t="s">
        <v>481</v>
      </c>
    </row>
    <row r="785" spans="1:39" x14ac:dyDescent="0.25">
      <c r="A785" t="s">
        <v>472</v>
      </c>
      <c r="B785" t="s">
        <v>582</v>
      </c>
      <c r="C785">
        <v>3</v>
      </c>
      <c r="D785" t="s">
        <v>405</v>
      </c>
      <c r="E785" t="s">
        <v>405</v>
      </c>
      <c r="F785">
        <v>10001726</v>
      </c>
      <c r="G785" t="s">
        <v>145</v>
      </c>
      <c r="H785" t="s">
        <v>482</v>
      </c>
      <c r="I785" t="s">
        <v>476</v>
      </c>
      <c r="J785" t="s">
        <v>385</v>
      </c>
      <c r="K785" t="s">
        <v>521</v>
      </c>
      <c r="L785" t="s">
        <v>58</v>
      </c>
      <c r="M785" t="s">
        <v>405</v>
      </c>
      <c r="N785" t="s">
        <v>405</v>
      </c>
      <c r="O785" t="s">
        <v>488</v>
      </c>
      <c r="P785" t="s">
        <v>34</v>
      </c>
      <c r="Q785">
        <v>200</v>
      </c>
      <c r="R785">
        <v>195</v>
      </c>
      <c r="S785">
        <v>195</v>
      </c>
      <c r="T785">
        <v>2.1</v>
      </c>
      <c r="U785">
        <v>6.7</v>
      </c>
      <c r="V785">
        <v>70.8</v>
      </c>
      <c r="W785">
        <v>88.2</v>
      </c>
      <c r="X785">
        <v>91.3</v>
      </c>
      <c r="Y785">
        <v>20.5</v>
      </c>
      <c r="Z785">
        <v>3.1</v>
      </c>
      <c r="AA785">
        <v>135</v>
      </c>
      <c r="AB785">
        <v>4400</v>
      </c>
      <c r="AC785">
        <v>20100</v>
      </c>
      <c r="AD785">
        <v>24100</v>
      </c>
      <c r="AE785">
        <v>30300</v>
      </c>
      <c r="AF785">
        <v>78800</v>
      </c>
      <c r="AG785" t="s">
        <v>479</v>
      </c>
      <c r="AH785" t="s">
        <v>479</v>
      </c>
      <c r="AI785" t="s">
        <v>479</v>
      </c>
      <c r="AJ785" t="s">
        <v>479</v>
      </c>
      <c r="AK785" t="s">
        <v>479</v>
      </c>
      <c r="AL785" t="s">
        <v>481</v>
      </c>
      <c r="AM785" t="s">
        <v>481</v>
      </c>
    </row>
    <row r="786" spans="1:39" x14ac:dyDescent="0.25">
      <c r="A786" t="s">
        <v>472</v>
      </c>
      <c r="B786" t="s">
        <v>582</v>
      </c>
      <c r="C786">
        <v>3</v>
      </c>
      <c r="D786" t="s">
        <v>405</v>
      </c>
      <c r="E786" t="s">
        <v>405</v>
      </c>
      <c r="F786">
        <v>10001726</v>
      </c>
      <c r="G786" t="s">
        <v>145</v>
      </c>
      <c r="H786" t="s">
        <v>482</v>
      </c>
      <c r="I786" t="s">
        <v>476</v>
      </c>
      <c r="J786" t="s">
        <v>385</v>
      </c>
      <c r="K786" t="s">
        <v>521</v>
      </c>
      <c r="L786" t="s">
        <v>58</v>
      </c>
      <c r="M786" t="s">
        <v>405</v>
      </c>
      <c r="N786" t="s">
        <v>405</v>
      </c>
      <c r="O786" t="s">
        <v>489</v>
      </c>
      <c r="P786" t="s">
        <v>50</v>
      </c>
      <c r="Q786">
        <v>315</v>
      </c>
      <c r="R786">
        <v>310</v>
      </c>
      <c r="S786">
        <v>305</v>
      </c>
      <c r="T786">
        <v>3</v>
      </c>
      <c r="U786">
        <v>7.6</v>
      </c>
      <c r="V786">
        <v>79.900000000000006</v>
      </c>
      <c r="W786">
        <v>88.1</v>
      </c>
      <c r="X786">
        <v>89.4</v>
      </c>
      <c r="Y786">
        <v>9.6</v>
      </c>
      <c r="Z786">
        <v>1.3</v>
      </c>
      <c r="AA786">
        <v>235</v>
      </c>
      <c r="AB786">
        <v>1100</v>
      </c>
      <c r="AC786">
        <v>19700</v>
      </c>
      <c r="AD786">
        <v>23700</v>
      </c>
      <c r="AE786">
        <v>29900</v>
      </c>
      <c r="AF786">
        <v>68000</v>
      </c>
      <c r="AG786" t="s">
        <v>479</v>
      </c>
      <c r="AH786" t="s">
        <v>479</v>
      </c>
      <c r="AI786" t="s">
        <v>479</v>
      </c>
      <c r="AJ786" t="s">
        <v>479</v>
      </c>
      <c r="AK786" t="s">
        <v>479</v>
      </c>
      <c r="AL786" t="s">
        <v>481</v>
      </c>
      <c r="AM786" t="s">
        <v>481</v>
      </c>
    </row>
    <row r="787" spans="1:39" x14ac:dyDescent="0.25">
      <c r="A787" t="s">
        <v>472</v>
      </c>
      <c r="B787" t="s">
        <v>582</v>
      </c>
      <c r="C787">
        <v>3</v>
      </c>
      <c r="D787" t="s">
        <v>405</v>
      </c>
      <c r="E787" t="s">
        <v>405</v>
      </c>
      <c r="F787">
        <v>10001743</v>
      </c>
      <c r="G787" t="s">
        <v>522</v>
      </c>
      <c r="H787" t="s">
        <v>475</v>
      </c>
      <c r="I787" t="s">
        <v>476</v>
      </c>
      <c r="J787" t="s">
        <v>385</v>
      </c>
      <c r="K787" t="s">
        <v>493</v>
      </c>
      <c r="L787" t="s">
        <v>55</v>
      </c>
      <c r="M787" t="s">
        <v>405</v>
      </c>
      <c r="N787" t="s">
        <v>405</v>
      </c>
      <c r="O787" t="s">
        <v>489</v>
      </c>
      <c r="P787" t="s">
        <v>50</v>
      </c>
      <c r="Q787">
        <v>10</v>
      </c>
      <c r="R787">
        <v>10</v>
      </c>
      <c r="S787">
        <v>10</v>
      </c>
      <c r="T787" t="s">
        <v>479</v>
      </c>
      <c r="U787" t="s">
        <v>479</v>
      </c>
      <c r="V787" t="s">
        <v>479</v>
      </c>
      <c r="W787" t="s">
        <v>479</v>
      </c>
      <c r="X787" t="s">
        <v>479</v>
      </c>
      <c r="Y787" t="s">
        <v>479</v>
      </c>
      <c r="Z787" t="s">
        <v>479</v>
      </c>
      <c r="AA787">
        <v>5</v>
      </c>
      <c r="AB787" t="s">
        <v>479</v>
      </c>
      <c r="AC787" t="s">
        <v>479</v>
      </c>
      <c r="AD787" t="s">
        <v>479</v>
      </c>
      <c r="AE787" t="s">
        <v>479</v>
      </c>
      <c r="AF787" t="s">
        <v>479</v>
      </c>
      <c r="AG787" t="s">
        <v>479</v>
      </c>
      <c r="AH787" t="s">
        <v>479</v>
      </c>
      <c r="AI787" t="s">
        <v>479</v>
      </c>
      <c r="AJ787" t="s">
        <v>479</v>
      </c>
      <c r="AK787" t="s">
        <v>479</v>
      </c>
      <c r="AL787" t="s">
        <v>481</v>
      </c>
      <c r="AM787" t="s">
        <v>481</v>
      </c>
    </row>
    <row r="788" spans="1:39" x14ac:dyDescent="0.25">
      <c r="A788" t="s">
        <v>472</v>
      </c>
      <c r="B788" t="s">
        <v>582</v>
      </c>
      <c r="C788">
        <v>3</v>
      </c>
      <c r="D788" t="s">
        <v>405</v>
      </c>
      <c r="E788" t="s">
        <v>405</v>
      </c>
      <c r="F788">
        <v>10001778</v>
      </c>
      <c r="G788" t="s">
        <v>523</v>
      </c>
      <c r="H788" t="s">
        <v>475</v>
      </c>
      <c r="I788" t="s">
        <v>476</v>
      </c>
      <c r="J788" t="s">
        <v>385</v>
      </c>
      <c r="K788" t="s">
        <v>495</v>
      </c>
      <c r="L788" t="s">
        <v>41</v>
      </c>
      <c r="M788" t="s">
        <v>405</v>
      </c>
      <c r="N788" t="s">
        <v>405</v>
      </c>
      <c r="O788" t="s">
        <v>488</v>
      </c>
      <c r="P788" t="s">
        <v>34</v>
      </c>
      <c r="Q788">
        <v>5</v>
      </c>
      <c r="R788">
        <v>5</v>
      </c>
      <c r="S788">
        <v>5</v>
      </c>
      <c r="T788" t="s">
        <v>479</v>
      </c>
      <c r="U788" t="s">
        <v>479</v>
      </c>
      <c r="V788" t="s">
        <v>479</v>
      </c>
      <c r="W788" t="s">
        <v>479</v>
      </c>
      <c r="X788" t="s">
        <v>479</v>
      </c>
      <c r="Y788" t="s">
        <v>479</v>
      </c>
      <c r="Z788" t="s">
        <v>479</v>
      </c>
      <c r="AA788">
        <v>5</v>
      </c>
      <c r="AB788" t="s">
        <v>479</v>
      </c>
      <c r="AC788" t="s">
        <v>479</v>
      </c>
      <c r="AD788" t="s">
        <v>479</v>
      </c>
      <c r="AE788" t="s">
        <v>479</v>
      </c>
      <c r="AF788" t="s">
        <v>479</v>
      </c>
      <c r="AG788" t="s">
        <v>479</v>
      </c>
      <c r="AH788" t="s">
        <v>479</v>
      </c>
      <c r="AI788" t="s">
        <v>479</v>
      </c>
      <c r="AJ788" t="s">
        <v>479</v>
      </c>
      <c r="AK788" t="s">
        <v>479</v>
      </c>
      <c r="AL788" t="s">
        <v>481</v>
      </c>
      <c r="AM788" t="s">
        <v>481</v>
      </c>
    </row>
    <row r="789" spans="1:39" x14ac:dyDescent="0.25">
      <c r="A789" t="s">
        <v>472</v>
      </c>
      <c r="B789" t="s">
        <v>582</v>
      </c>
      <c r="C789">
        <v>3</v>
      </c>
      <c r="D789" t="s">
        <v>405</v>
      </c>
      <c r="E789" t="s">
        <v>405</v>
      </c>
      <c r="F789">
        <v>10001778</v>
      </c>
      <c r="G789" t="s">
        <v>523</v>
      </c>
      <c r="H789" t="s">
        <v>475</v>
      </c>
      <c r="I789" t="s">
        <v>476</v>
      </c>
      <c r="J789" t="s">
        <v>385</v>
      </c>
      <c r="K789" t="s">
        <v>495</v>
      </c>
      <c r="L789" t="s">
        <v>41</v>
      </c>
      <c r="M789" t="s">
        <v>405</v>
      </c>
      <c r="N789" t="s">
        <v>405</v>
      </c>
      <c r="O789" t="s">
        <v>489</v>
      </c>
      <c r="P789" t="s">
        <v>50</v>
      </c>
      <c r="Q789">
        <v>15</v>
      </c>
      <c r="R789">
        <v>15</v>
      </c>
      <c r="S789">
        <v>15</v>
      </c>
      <c r="T789">
        <v>14.3</v>
      </c>
      <c r="U789">
        <v>7.1</v>
      </c>
      <c r="V789">
        <v>71.400000000000006</v>
      </c>
      <c r="W789">
        <v>78.599999999999994</v>
      </c>
      <c r="X789">
        <v>78.599999999999994</v>
      </c>
      <c r="Y789">
        <v>7.1</v>
      </c>
      <c r="Z789" t="s">
        <v>487</v>
      </c>
      <c r="AA789">
        <v>10</v>
      </c>
      <c r="AB789" t="s">
        <v>479</v>
      </c>
      <c r="AC789" t="s">
        <v>479</v>
      </c>
      <c r="AD789" t="s">
        <v>479</v>
      </c>
      <c r="AE789" t="s">
        <v>479</v>
      </c>
      <c r="AF789" t="s">
        <v>479</v>
      </c>
      <c r="AG789" t="s">
        <v>479</v>
      </c>
      <c r="AH789" t="s">
        <v>479</v>
      </c>
      <c r="AI789" t="s">
        <v>479</v>
      </c>
      <c r="AJ789" t="s">
        <v>479</v>
      </c>
      <c r="AK789" t="s">
        <v>479</v>
      </c>
      <c r="AL789" t="s">
        <v>481</v>
      </c>
      <c r="AM789" t="s">
        <v>481</v>
      </c>
    </row>
    <row r="790" spans="1:39" x14ac:dyDescent="0.25">
      <c r="A790" t="s">
        <v>472</v>
      </c>
      <c r="B790" t="s">
        <v>582</v>
      </c>
      <c r="C790">
        <v>3</v>
      </c>
      <c r="D790" t="s">
        <v>405</v>
      </c>
      <c r="E790" t="s">
        <v>405</v>
      </c>
      <c r="F790">
        <v>10001883</v>
      </c>
      <c r="G790" t="s">
        <v>116</v>
      </c>
      <c r="H790" t="s">
        <v>482</v>
      </c>
      <c r="I790" t="s">
        <v>476</v>
      </c>
      <c r="J790" t="s">
        <v>385</v>
      </c>
      <c r="K790" t="s">
        <v>508</v>
      </c>
      <c r="L790" t="s">
        <v>75</v>
      </c>
      <c r="M790" t="s">
        <v>405</v>
      </c>
      <c r="N790" t="s">
        <v>405</v>
      </c>
      <c r="O790" t="s">
        <v>486</v>
      </c>
      <c r="P790" t="s">
        <v>44</v>
      </c>
      <c r="Q790">
        <v>190</v>
      </c>
      <c r="R790">
        <v>185</v>
      </c>
      <c r="S790">
        <v>185</v>
      </c>
      <c r="T790">
        <v>1.6</v>
      </c>
      <c r="U790">
        <v>6</v>
      </c>
      <c r="V790">
        <v>62.9</v>
      </c>
      <c r="W790">
        <v>85</v>
      </c>
      <c r="X790">
        <v>92.4</v>
      </c>
      <c r="Y790">
        <v>29.5</v>
      </c>
      <c r="Z790">
        <v>7.4</v>
      </c>
      <c r="AA790">
        <v>115</v>
      </c>
      <c r="AB790">
        <v>2200</v>
      </c>
      <c r="AC790">
        <v>20800</v>
      </c>
      <c r="AD790">
        <v>24800</v>
      </c>
      <c r="AE790">
        <v>29600</v>
      </c>
      <c r="AF790">
        <v>76600</v>
      </c>
      <c r="AG790" t="s">
        <v>479</v>
      </c>
      <c r="AH790" t="s">
        <v>479</v>
      </c>
      <c r="AI790" t="s">
        <v>479</v>
      </c>
      <c r="AJ790" t="s">
        <v>479</v>
      </c>
      <c r="AK790" t="s">
        <v>479</v>
      </c>
      <c r="AL790" t="s">
        <v>481</v>
      </c>
      <c r="AM790" t="s">
        <v>481</v>
      </c>
    </row>
    <row r="791" spans="1:39" x14ac:dyDescent="0.25">
      <c r="A791" t="s">
        <v>472</v>
      </c>
      <c r="B791" t="s">
        <v>582</v>
      </c>
      <c r="C791">
        <v>3</v>
      </c>
      <c r="D791" t="s">
        <v>405</v>
      </c>
      <c r="E791" t="s">
        <v>405</v>
      </c>
      <c r="F791">
        <v>10001883</v>
      </c>
      <c r="G791" t="s">
        <v>116</v>
      </c>
      <c r="H791" t="s">
        <v>482</v>
      </c>
      <c r="I791" t="s">
        <v>476</v>
      </c>
      <c r="J791" t="s">
        <v>385</v>
      </c>
      <c r="K791" t="s">
        <v>508</v>
      </c>
      <c r="L791" t="s">
        <v>75</v>
      </c>
      <c r="M791" t="s">
        <v>405</v>
      </c>
      <c r="N791" t="s">
        <v>405</v>
      </c>
      <c r="O791" t="s">
        <v>478</v>
      </c>
      <c r="P791" t="s">
        <v>3</v>
      </c>
      <c r="Q791">
        <v>320</v>
      </c>
      <c r="R791">
        <v>315</v>
      </c>
      <c r="S791">
        <v>310</v>
      </c>
      <c r="T791">
        <v>7.7</v>
      </c>
      <c r="U791">
        <v>5.4</v>
      </c>
      <c r="V791">
        <v>82.4</v>
      </c>
      <c r="W791">
        <v>85.9</v>
      </c>
      <c r="X791">
        <v>86.9</v>
      </c>
      <c r="Y791">
        <v>4.5</v>
      </c>
      <c r="Z791">
        <v>1</v>
      </c>
      <c r="AA791">
        <v>255</v>
      </c>
      <c r="AB791">
        <v>2200</v>
      </c>
      <c r="AC791">
        <v>23000</v>
      </c>
      <c r="AD791">
        <v>29900</v>
      </c>
      <c r="AE791">
        <v>39800</v>
      </c>
      <c r="AF791">
        <v>255500</v>
      </c>
      <c r="AG791" t="s">
        <v>479</v>
      </c>
      <c r="AH791" t="s">
        <v>479</v>
      </c>
      <c r="AI791" t="s">
        <v>479</v>
      </c>
      <c r="AJ791" t="s">
        <v>479</v>
      </c>
      <c r="AK791" t="s">
        <v>479</v>
      </c>
      <c r="AL791" t="s">
        <v>481</v>
      </c>
      <c r="AM791" t="s">
        <v>481</v>
      </c>
    </row>
    <row r="792" spans="1:39" x14ac:dyDescent="0.25">
      <c r="A792" t="s">
        <v>472</v>
      </c>
      <c r="B792" t="s">
        <v>582</v>
      </c>
      <c r="C792">
        <v>3</v>
      </c>
      <c r="D792" t="s">
        <v>405</v>
      </c>
      <c r="E792" t="s">
        <v>405</v>
      </c>
      <c r="F792">
        <v>10001883</v>
      </c>
      <c r="G792" t="s">
        <v>116</v>
      </c>
      <c r="H792" t="s">
        <v>482</v>
      </c>
      <c r="I792" t="s">
        <v>476</v>
      </c>
      <c r="J792" t="s">
        <v>385</v>
      </c>
      <c r="K792" t="s">
        <v>508</v>
      </c>
      <c r="L792" t="s">
        <v>75</v>
      </c>
      <c r="M792" t="s">
        <v>405</v>
      </c>
      <c r="N792" t="s">
        <v>405</v>
      </c>
      <c r="O792" t="s">
        <v>488</v>
      </c>
      <c r="P792" t="s">
        <v>34</v>
      </c>
      <c r="Q792">
        <v>270</v>
      </c>
      <c r="R792">
        <v>270</v>
      </c>
      <c r="S792">
        <v>270</v>
      </c>
      <c r="T792">
        <v>2.2000000000000002</v>
      </c>
      <c r="U792">
        <v>9.3000000000000007</v>
      </c>
      <c r="V792">
        <v>71.5</v>
      </c>
      <c r="W792">
        <v>83.9</v>
      </c>
      <c r="X792">
        <v>88.5</v>
      </c>
      <c r="Y792">
        <v>17</v>
      </c>
      <c r="Z792">
        <v>4.5999999999999996</v>
      </c>
      <c r="AA792">
        <v>190</v>
      </c>
      <c r="AB792">
        <v>1100</v>
      </c>
      <c r="AC792">
        <v>20100</v>
      </c>
      <c r="AD792">
        <v>23000</v>
      </c>
      <c r="AE792">
        <v>28100</v>
      </c>
      <c r="AF792">
        <v>67900</v>
      </c>
      <c r="AG792" t="s">
        <v>479</v>
      </c>
      <c r="AH792" t="s">
        <v>479</v>
      </c>
      <c r="AI792" t="s">
        <v>479</v>
      </c>
      <c r="AJ792" t="s">
        <v>479</v>
      </c>
      <c r="AK792" t="s">
        <v>479</v>
      </c>
      <c r="AL792" t="s">
        <v>481</v>
      </c>
      <c r="AM792" t="s">
        <v>481</v>
      </c>
    </row>
    <row r="793" spans="1:39" x14ac:dyDescent="0.25">
      <c r="A793" t="s">
        <v>472</v>
      </c>
      <c r="B793" t="s">
        <v>582</v>
      </c>
      <c r="C793">
        <v>3</v>
      </c>
      <c r="D793" t="s">
        <v>405</v>
      </c>
      <c r="E793" t="s">
        <v>405</v>
      </c>
      <c r="F793">
        <v>10001883</v>
      </c>
      <c r="G793" t="s">
        <v>116</v>
      </c>
      <c r="H793" t="s">
        <v>482</v>
      </c>
      <c r="I793" t="s">
        <v>476</v>
      </c>
      <c r="J793" t="s">
        <v>385</v>
      </c>
      <c r="K793" t="s">
        <v>508</v>
      </c>
      <c r="L793" t="s">
        <v>75</v>
      </c>
      <c r="M793" t="s">
        <v>405</v>
      </c>
      <c r="N793" t="s">
        <v>405</v>
      </c>
      <c r="O793" t="s">
        <v>489</v>
      </c>
      <c r="P793" t="s">
        <v>50</v>
      </c>
      <c r="Q793">
        <v>490</v>
      </c>
      <c r="R793">
        <v>485</v>
      </c>
      <c r="S793">
        <v>480</v>
      </c>
      <c r="T793">
        <v>3.9</v>
      </c>
      <c r="U793">
        <v>9.1</v>
      </c>
      <c r="V793">
        <v>81.099999999999994</v>
      </c>
      <c r="W793">
        <v>85.7</v>
      </c>
      <c r="X793">
        <v>86.9</v>
      </c>
      <c r="Y793">
        <v>5.8</v>
      </c>
      <c r="Z793">
        <v>1.2</v>
      </c>
      <c r="AA793">
        <v>385</v>
      </c>
      <c r="AB793">
        <v>800</v>
      </c>
      <c r="AC793">
        <v>18600</v>
      </c>
      <c r="AD793">
        <v>23700</v>
      </c>
      <c r="AE793">
        <v>27400</v>
      </c>
      <c r="AF793">
        <v>62200</v>
      </c>
      <c r="AG793" t="s">
        <v>479</v>
      </c>
      <c r="AH793" t="s">
        <v>479</v>
      </c>
      <c r="AI793" t="s">
        <v>479</v>
      </c>
      <c r="AJ793" t="s">
        <v>479</v>
      </c>
      <c r="AK793" t="s">
        <v>479</v>
      </c>
      <c r="AL793" t="s">
        <v>481</v>
      </c>
      <c r="AM793" t="s">
        <v>481</v>
      </c>
    </row>
    <row r="794" spans="1:39" x14ac:dyDescent="0.25">
      <c r="A794" t="s">
        <v>472</v>
      </c>
      <c r="B794" t="s">
        <v>582</v>
      </c>
      <c r="C794">
        <v>3</v>
      </c>
      <c r="D794" t="s">
        <v>405</v>
      </c>
      <c r="E794" t="s">
        <v>405</v>
      </c>
      <c r="F794">
        <v>10002126</v>
      </c>
      <c r="G794" t="s">
        <v>525</v>
      </c>
      <c r="H794" t="s">
        <v>475</v>
      </c>
      <c r="I794" t="s">
        <v>476</v>
      </c>
      <c r="J794" t="s">
        <v>385</v>
      </c>
      <c r="K794" t="s">
        <v>493</v>
      </c>
      <c r="L794" t="s">
        <v>55</v>
      </c>
      <c r="M794" t="s">
        <v>405</v>
      </c>
      <c r="N794" t="s">
        <v>405</v>
      </c>
      <c r="O794" t="s">
        <v>489</v>
      </c>
      <c r="P794" t="s">
        <v>50</v>
      </c>
      <c r="Q794">
        <v>5</v>
      </c>
      <c r="R794">
        <v>5</v>
      </c>
      <c r="S794">
        <v>5</v>
      </c>
      <c r="T794" t="s">
        <v>479</v>
      </c>
      <c r="U794" t="s">
        <v>479</v>
      </c>
      <c r="V794" t="s">
        <v>479</v>
      </c>
      <c r="W794" t="s">
        <v>479</v>
      </c>
      <c r="X794" t="s">
        <v>479</v>
      </c>
      <c r="Y794" t="s">
        <v>479</v>
      </c>
      <c r="Z794" t="s">
        <v>479</v>
      </c>
      <c r="AA794">
        <v>5</v>
      </c>
      <c r="AB794" t="s">
        <v>479</v>
      </c>
      <c r="AC794" t="s">
        <v>479</v>
      </c>
      <c r="AD794" t="s">
        <v>479</v>
      </c>
      <c r="AE794" t="s">
        <v>479</v>
      </c>
      <c r="AF794" t="s">
        <v>479</v>
      </c>
      <c r="AG794" t="s">
        <v>479</v>
      </c>
      <c r="AH794" t="s">
        <v>479</v>
      </c>
      <c r="AI794" t="s">
        <v>479</v>
      </c>
      <c r="AJ794" t="s">
        <v>479</v>
      </c>
      <c r="AK794" t="s">
        <v>479</v>
      </c>
      <c r="AL794" t="s">
        <v>481</v>
      </c>
      <c r="AM794" t="s">
        <v>481</v>
      </c>
    </row>
    <row r="795" spans="1:39" x14ac:dyDescent="0.25">
      <c r="A795" t="s">
        <v>472</v>
      </c>
      <c r="B795" t="s">
        <v>582</v>
      </c>
      <c r="C795">
        <v>3</v>
      </c>
      <c r="D795" t="s">
        <v>405</v>
      </c>
      <c r="E795" t="s">
        <v>405</v>
      </c>
      <c r="F795">
        <v>10002412</v>
      </c>
      <c r="G795" t="s">
        <v>526</v>
      </c>
      <c r="H795" t="s">
        <v>475</v>
      </c>
      <c r="I795" t="s">
        <v>476</v>
      </c>
      <c r="J795" t="s">
        <v>385</v>
      </c>
      <c r="K795" t="s">
        <v>499</v>
      </c>
      <c r="L795" t="s">
        <v>43</v>
      </c>
      <c r="M795" t="s">
        <v>405</v>
      </c>
      <c r="N795" t="s">
        <v>405</v>
      </c>
      <c r="O795" t="s">
        <v>486</v>
      </c>
      <c r="P795" t="s">
        <v>44</v>
      </c>
      <c r="Q795">
        <v>10</v>
      </c>
      <c r="R795">
        <v>10</v>
      </c>
      <c r="S795">
        <v>10</v>
      </c>
      <c r="T795" t="s">
        <v>479</v>
      </c>
      <c r="U795" t="s">
        <v>479</v>
      </c>
      <c r="V795" t="s">
        <v>479</v>
      </c>
      <c r="W795" t="s">
        <v>479</v>
      </c>
      <c r="X795" t="s">
        <v>479</v>
      </c>
      <c r="Y795" t="s">
        <v>479</v>
      </c>
      <c r="Z795" t="s">
        <v>479</v>
      </c>
      <c r="AA795">
        <v>5</v>
      </c>
      <c r="AB795" t="s">
        <v>479</v>
      </c>
      <c r="AC795" t="s">
        <v>479</v>
      </c>
      <c r="AD795" t="s">
        <v>479</v>
      </c>
      <c r="AE795" t="s">
        <v>479</v>
      </c>
      <c r="AF795" t="s">
        <v>479</v>
      </c>
      <c r="AG795" t="s">
        <v>479</v>
      </c>
      <c r="AH795" t="s">
        <v>479</v>
      </c>
      <c r="AI795" t="s">
        <v>479</v>
      </c>
      <c r="AJ795" t="s">
        <v>479</v>
      </c>
      <c r="AK795" t="s">
        <v>479</v>
      </c>
      <c r="AL795" t="s">
        <v>481</v>
      </c>
      <c r="AM795" t="s">
        <v>481</v>
      </c>
    </row>
    <row r="796" spans="1:39" x14ac:dyDescent="0.25">
      <c r="A796" t="s">
        <v>472</v>
      </c>
      <c r="B796" t="s">
        <v>582</v>
      </c>
      <c r="C796">
        <v>3</v>
      </c>
      <c r="D796" t="s">
        <v>405</v>
      </c>
      <c r="E796" t="s">
        <v>405</v>
      </c>
      <c r="F796">
        <v>10002412</v>
      </c>
      <c r="G796" t="s">
        <v>526</v>
      </c>
      <c r="H796" t="s">
        <v>475</v>
      </c>
      <c r="I796" t="s">
        <v>476</v>
      </c>
      <c r="J796" t="s">
        <v>385</v>
      </c>
      <c r="K796" t="s">
        <v>499</v>
      </c>
      <c r="L796" t="s">
        <v>43</v>
      </c>
      <c r="M796" t="s">
        <v>405</v>
      </c>
      <c r="N796" t="s">
        <v>405</v>
      </c>
      <c r="O796" t="s">
        <v>489</v>
      </c>
      <c r="P796" t="s">
        <v>50</v>
      </c>
      <c r="Q796">
        <v>25</v>
      </c>
      <c r="R796">
        <v>25</v>
      </c>
      <c r="S796">
        <v>25</v>
      </c>
      <c r="T796" t="s">
        <v>487</v>
      </c>
      <c r="U796">
        <v>7.7</v>
      </c>
      <c r="V796">
        <v>88.5</v>
      </c>
      <c r="W796">
        <v>92.3</v>
      </c>
      <c r="X796">
        <v>92.3</v>
      </c>
      <c r="Y796">
        <v>3.8</v>
      </c>
      <c r="Z796" t="s">
        <v>487</v>
      </c>
      <c r="AA796">
        <v>25</v>
      </c>
      <c r="AB796">
        <v>5300</v>
      </c>
      <c r="AC796">
        <v>19000</v>
      </c>
      <c r="AD796">
        <v>24800</v>
      </c>
      <c r="AE796">
        <v>29700</v>
      </c>
      <c r="AF796">
        <v>52200</v>
      </c>
      <c r="AG796" t="s">
        <v>479</v>
      </c>
      <c r="AH796" t="s">
        <v>479</v>
      </c>
      <c r="AI796" t="s">
        <v>479</v>
      </c>
      <c r="AJ796" t="s">
        <v>479</v>
      </c>
      <c r="AK796" t="s">
        <v>479</v>
      </c>
      <c r="AL796" t="s">
        <v>481</v>
      </c>
      <c r="AM796" t="s">
        <v>481</v>
      </c>
    </row>
    <row r="797" spans="1:39" x14ac:dyDescent="0.25">
      <c r="A797" t="s">
        <v>472</v>
      </c>
      <c r="B797" t="s">
        <v>582</v>
      </c>
      <c r="C797">
        <v>3</v>
      </c>
      <c r="D797" t="s">
        <v>405</v>
      </c>
      <c r="E797" t="s">
        <v>405</v>
      </c>
      <c r="F797">
        <v>10002599</v>
      </c>
      <c r="G797" t="s">
        <v>527</v>
      </c>
      <c r="H797" t="s">
        <v>475</v>
      </c>
      <c r="I797" t="s">
        <v>476</v>
      </c>
      <c r="J797" t="s">
        <v>385</v>
      </c>
      <c r="K797" t="s">
        <v>477</v>
      </c>
      <c r="L797" t="s">
        <v>65</v>
      </c>
      <c r="M797" t="s">
        <v>405</v>
      </c>
      <c r="N797" t="s">
        <v>405</v>
      </c>
      <c r="O797" t="s">
        <v>478</v>
      </c>
      <c r="P797" t="s">
        <v>3</v>
      </c>
      <c r="Q797">
        <v>5</v>
      </c>
      <c r="R797">
        <v>5</v>
      </c>
      <c r="S797">
        <v>5</v>
      </c>
      <c r="T797" t="s">
        <v>479</v>
      </c>
      <c r="U797" t="s">
        <v>479</v>
      </c>
      <c r="V797" t="s">
        <v>479</v>
      </c>
      <c r="W797" t="s">
        <v>479</v>
      </c>
      <c r="X797" t="s">
        <v>479</v>
      </c>
      <c r="Y797" t="s">
        <v>479</v>
      </c>
      <c r="Z797" t="s">
        <v>479</v>
      </c>
      <c r="AA797">
        <v>5</v>
      </c>
      <c r="AB797" t="s">
        <v>479</v>
      </c>
      <c r="AC797" t="s">
        <v>479</v>
      </c>
      <c r="AD797" t="s">
        <v>479</v>
      </c>
      <c r="AE797" t="s">
        <v>479</v>
      </c>
      <c r="AF797" t="s">
        <v>479</v>
      </c>
      <c r="AG797" t="s">
        <v>479</v>
      </c>
      <c r="AH797" t="s">
        <v>479</v>
      </c>
      <c r="AI797" t="s">
        <v>479</v>
      </c>
      <c r="AJ797" t="s">
        <v>479</v>
      </c>
      <c r="AK797" t="s">
        <v>479</v>
      </c>
      <c r="AL797" t="s">
        <v>481</v>
      </c>
      <c r="AM797" t="s">
        <v>481</v>
      </c>
    </row>
    <row r="798" spans="1:39" x14ac:dyDescent="0.25">
      <c r="A798" t="s">
        <v>472</v>
      </c>
      <c r="B798" t="s">
        <v>582</v>
      </c>
      <c r="C798">
        <v>3</v>
      </c>
      <c r="D798" t="s">
        <v>405</v>
      </c>
      <c r="E798" t="s">
        <v>405</v>
      </c>
      <c r="F798">
        <v>10002681</v>
      </c>
      <c r="G798" t="s">
        <v>528</v>
      </c>
      <c r="H798" t="s">
        <v>482</v>
      </c>
      <c r="I798" t="s">
        <v>529</v>
      </c>
      <c r="J798" t="s">
        <v>53</v>
      </c>
      <c r="K798" t="s">
        <v>530</v>
      </c>
      <c r="L798" t="s">
        <v>405</v>
      </c>
      <c r="M798" t="s">
        <v>405</v>
      </c>
      <c r="N798" t="s">
        <v>405</v>
      </c>
      <c r="O798" t="s">
        <v>489</v>
      </c>
      <c r="P798" t="s">
        <v>50</v>
      </c>
      <c r="Q798">
        <v>235</v>
      </c>
      <c r="R798">
        <v>230</v>
      </c>
      <c r="S798">
        <v>230</v>
      </c>
      <c r="T798">
        <v>4.3</v>
      </c>
      <c r="U798">
        <v>12.1</v>
      </c>
      <c r="V798">
        <v>69.400000000000006</v>
      </c>
      <c r="W798">
        <v>80.599999999999994</v>
      </c>
      <c r="X798">
        <v>83.6</v>
      </c>
      <c r="Y798">
        <v>14.2</v>
      </c>
      <c r="Z798">
        <v>3</v>
      </c>
      <c r="AA798">
        <v>145</v>
      </c>
      <c r="AB798">
        <v>700</v>
      </c>
      <c r="AC798">
        <v>14300</v>
      </c>
      <c r="AD798">
        <v>22600</v>
      </c>
      <c r="AE798">
        <v>28800</v>
      </c>
      <c r="AF798">
        <v>59900</v>
      </c>
      <c r="AG798" t="s">
        <v>479</v>
      </c>
      <c r="AH798" t="s">
        <v>479</v>
      </c>
      <c r="AI798" t="s">
        <v>479</v>
      </c>
      <c r="AJ798" t="s">
        <v>479</v>
      </c>
      <c r="AK798" t="s">
        <v>479</v>
      </c>
      <c r="AL798" t="s">
        <v>481</v>
      </c>
      <c r="AM798" t="s">
        <v>481</v>
      </c>
    </row>
    <row r="799" spans="1:39" x14ac:dyDescent="0.25">
      <c r="A799" t="s">
        <v>472</v>
      </c>
      <c r="B799" t="s">
        <v>582</v>
      </c>
      <c r="C799">
        <v>3</v>
      </c>
      <c r="D799" t="s">
        <v>405</v>
      </c>
      <c r="E799" t="s">
        <v>405</v>
      </c>
      <c r="F799">
        <v>10002696</v>
      </c>
      <c r="G799" t="s">
        <v>531</v>
      </c>
      <c r="H799" t="s">
        <v>475</v>
      </c>
      <c r="I799" t="s">
        <v>476</v>
      </c>
      <c r="J799" t="s">
        <v>385</v>
      </c>
      <c r="K799" t="s">
        <v>491</v>
      </c>
      <c r="L799" t="s">
        <v>61</v>
      </c>
      <c r="M799" t="s">
        <v>405</v>
      </c>
      <c r="N799" t="s">
        <v>405</v>
      </c>
      <c r="O799" t="s">
        <v>489</v>
      </c>
      <c r="P799" t="s">
        <v>50</v>
      </c>
      <c r="Q799">
        <v>10</v>
      </c>
      <c r="R799">
        <v>10</v>
      </c>
      <c r="S799">
        <v>10</v>
      </c>
      <c r="T799">
        <v>9.1</v>
      </c>
      <c r="U799">
        <v>9.1</v>
      </c>
      <c r="V799">
        <v>81.8</v>
      </c>
      <c r="W799">
        <v>81.8</v>
      </c>
      <c r="X799">
        <v>81.8</v>
      </c>
      <c r="Y799" t="s">
        <v>487</v>
      </c>
      <c r="Z799" t="s">
        <v>487</v>
      </c>
      <c r="AA799">
        <v>10</v>
      </c>
      <c r="AB799" t="s">
        <v>479</v>
      </c>
      <c r="AC799" t="s">
        <v>479</v>
      </c>
      <c r="AD799" t="s">
        <v>479</v>
      </c>
      <c r="AE799" t="s">
        <v>479</v>
      </c>
      <c r="AF799" t="s">
        <v>479</v>
      </c>
      <c r="AG799" t="s">
        <v>479</v>
      </c>
      <c r="AH799" t="s">
        <v>479</v>
      </c>
      <c r="AI799" t="s">
        <v>479</v>
      </c>
      <c r="AJ799" t="s">
        <v>479</v>
      </c>
      <c r="AK799" t="s">
        <v>479</v>
      </c>
      <c r="AL799" t="s">
        <v>481</v>
      </c>
      <c r="AM799" t="s">
        <v>481</v>
      </c>
    </row>
    <row r="800" spans="1:39" x14ac:dyDescent="0.25">
      <c r="A800" t="s">
        <v>472</v>
      </c>
      <c r="B800" t="s">
        <v>582</v>
      </c>
      <c r="C800">
        <v>3</v>
      </c>
      <c r="D800" t="s">
        <v>405</v>
      </c>
      <c r="E800" t="s">
        <v>405</v>
      </c>
      <c r="F800">
        <v>10002718</v>
      </c>
      <c r="G800" t="s">
        <v>126</v>
      </c>
      <c r="H800" t="s">
        <v>482</v>
      </c>
      <c r="I800" t="s">
        <v>476</v>
      </c>
      <c r="J800" t="s">
        <v>385</v>
      </c>
      <c r="K800" t="s">
        <v>495</v>
      </c>
      <c r="L800" t="s">
        <v>41</v>
      </c>
      <c r="M800" t="s">
        <v>405</v>
      </c>
      <c r="N800" t="s">
        <v>405</v>
      </c>
      <c r="O800" t="s">
        <v>486</v>
      </c>
      <c r="P800" t="s">
        <v>44</v>
      </c>
      <c r="Q800">
        <v>145</v>
      </c>
      <c r="R800">
        <v>140</v>
      </c>
      <c r="S800">
        <v>140</v>
      </c>
      <c r="T800">
        <v>4.3</v>
      </c>
      <c r="U800">
        <v>5.3</v>
      </c>
      <c r="V800">
        <v>61.2</v>
      </c>
      <c r="W800">
        <v>86.5</v>
      </c>
      <c r="X800">
        <v>90.4</v>
      </c>
      <c r="Y800">
        <v>29.2</v>
      </c>
      <c r="Z800">
        <v>3.9</v>
      </c>
      <c r="AA800">
        <v>85</v>
      </c>
      <c r="AB800">
        <v>4400</v>
      </c>
      <c r="AC800">
        <v>22300</v>
      </c>
      <c r="AD800">
        <v>26600</v>
      </c>
      <c r="AE800">
        <v>32100</v>
      </c>
      <c r="AF800">
        <v>112100</v>
      </c>
      <c r="AG800" t="s">
        <v>479</v>
      </c>
      <c r="AH800" t="s">
        <v>479</v>
      </c>
      <c r="AI800" t="s">
        <v>479</v>
      </c>
      <c r="AJ800" t="s">
        <v>479</v>
      </c>
      <c r="AK800" t="s">
        <v>479</v>
      </c>
      <c r="AL800" t="s">
        <v>481</v>
      </c>
      <c r="AM800" t="s">
        <v>481</v>
      </c>
    </row>
    <row r="801" spans="1:39" x14ac:dyDescent="0.25">
      <c r="A801" t="s">
        <v>472</v>
      </c>
      <c r="B801" t="s">
        <v>582</v>
      </c>
      <c r="C801">
        <v>3</v>
      </c>
      <c r="D801" t="s">
        <v>405</v>
      </c>
      <c r="E801" t="s">
        <v>405</v>
      </c>
      <c r="F801">
        <v>10002718</v>
      </c>
      <c r="G801" t="s">
        <v>126</v>
      </c>
      <c r="H801" t="s">
        <v>482</v>
      </c>
      <c r="I801" t="s">
        <v>476</v>
      </c>
      <c r="J801" t="s">
        <v>385</v>
      </c>
      <c r="K801" t="s">
        <v>495</v>
      </c>
      <c r="L801" t="s">
        <v>41</v>
      </c>
      <c r="M801" t="s">
        <v>405</v>
      </c>
      <c r="N801" t="s">
        <v>405</v>
      </c>
      <c r="O801" t="s">
        <v>478</v>
      </c>
      <c r="P801" t="s">
        <v>3</v>
      </c>
      <c r="Q801">
        <v>120</v>
      </c>
      <c r="R801">
        <v>120</v>
      </c>
      <c r="S801">
        <v>115</v>
      </c>
      <c r="T801">
        <v>6.2</v>
      </c>
      <c r="U801">
        <v>13.9</v>
      </c>
      <c r="V801">
        <v>75.400000000000006</v>
      </c>
      <c r="W801">
        <v>79.900000000000006</v>
      </c>
      <c r="X801">
        <v>79.900000000000006</v>
      </c>
      <c r="Y801">
        <v>4.5</v>
      </c>
      <c r="Z801" t="s">
        <v>487</v>
      </c>
      <c r="AA801">
        <v>85</v>
      </c>
      <c r="AB801">
        <v>3200</v>
      </c>
      <c r="AC801">
        <v>24500</v>
      </c>
      <c r="AD801">
        <v>34300</v>
      </c>
      <c r="AE801">
        <v>50700</v>
      </c>
      <c r="AF801">
        <v>282500</v>
      </c>
      <c r="AG801" t="s">
        <v>479</v>
      </c>
      <c r="AH801" t="s">
        <v>479</v>
      </c>
      <c r="AI801" t="s">
        <v>479</v>
      </c>
      <c r="AJ801" t="s">
        <v>479</v>
      </c>
      <c r="AK801" t="s">
        <v>479</v>
      </c>
      <c r="AL801" t="s">
        <v>481</v>
      </c>
      <c r="AM801" t="s">
        <v>481</v>
      </c>
    </row>
    <row r="802" spans="1:39" x14ac:dyDescent="0.25">
      <c r="A802" t="s">
        <v>472</v>
      </c>
      <c r="B802" t="s">
        <v>582</v>
      </c>
      <c r="C802">
        <v>3</v>
      </c>
      <c r="D802" t="s">
        <v>405</v>
      </c>
      <c r="E802" t="s">
        <v>405</v>
      </c>
      <c r="F802">
        <v>10002718</v>
      </c>
      <c r="G802" t="s">
        <v>126</v>
      </c>
      <c r="H802" t="s">
        <v>482</v>
      </c>
      <c r="I802" t="s">
        <v>476</v>
      </c>
      <c r="J802" t="s">
        <v>385</v>
      </c>
      <c r="K802" t="s">
        <v>495</v>
      </c>
      <c r="L802" t="s">
        <v>41</v>
      </c>
      <c r="M802" t="s">
        <v>405</v>
      </c>
      <c r="N802" t="s">
        <v>405</v>
      </c>
      <c r="O802" t="s">
        <v>489</v>
      </c>
      <c r="P802" t="s">
        <v>50</v>
      </c>
      <c r="Q802">
        <v>115</v>
      </c>
      <c r="R802">
        <v>115</v>
      </c>
      <c r="S802">
        <v>110</v>
      </c>
      <c r="T802">
        <v>3.6</v>
      </c>
      <c r="U802">
        <v>11.7</v>
      </c>
      <c r="V802">
        <v>74</v>
      </c>
      <c r="W802">
        <v>81.2</v>
      </c>
      <c r="X802">
        <v>84.8</v>
      </c>
      <c r="Y802">
        <v>10.8</v>
      </c>
      <c r="Z802">
        <v>3.6</v>
      </c>
      <c r="AA802">
        <v>70</v>
      </c>
      <c r="AB802">
        <v>4200</v>
      </c>
      <c r="AC802">
        <v>16400</v>
      </c>
      <c r="AD802">
        <v>24500</v>
      </c>
      <c r="AE802">
        <v>32100</v>
      </c>
      <c r="AF802">
        <v>71500</v>
      </c>
      <c r="AG802" t="s">
        <v>479</v>
      </c>
      <c r="AH802" t="s">
        <v>479</v>
      </c>
      <c r="AI802" t="s">
        <v>479</v>
      </c>
      <c r="AJ802" t="s">
        <v>479</v>
      </c>
      <c r="AK802" t="s">
        <v>479</v>
      </c>
      <c r="AL802" t="s">
        <v>481</v>
      </c>
      <c r="AM802" t="s">
        <v>481</v>
      </c>
    </row>
    <row r="803" spans="1:39" x14ac:dyDescent="0.25">
      <c r="A803" t="s">
        <v>472</v>
      </c>
      <c r="B803" t="s">
        <v>582</v>
      </c>
      <c r="C803">
        <v>3</v>
      </c>
      <c r="D803" t="s">
        <v>405</v>
      </c>
      <c r="E803" t="s">
        <v>405</v>
      </c>
      <c r="F803">
        <v>10002815</v>
      </c>
      <c r="G803" t="s">
        <v>532</v>
      </c>
      <c r="H803" t="s">
        <v>475</v>
      </c>
      <c r="I803" t="s">
        <v>476</v>
      </c>
      <c r="J803" t="s">
        <v>385</v>
      </c>
      <c r="K803" t="s">
        <v>499</v>
      </c>
      <c r="L803" t="s">
        <v>43</v>
      </c>
      <c r="M803" t="s">
        <v>405</v>
      </c>
      <c r="N803" t="s">
        <v>405</v>
      </c>
      <c r="O803" t="s">
        <v>485</v>
      </c>
      <c r="P803" t="s">
        <v>47</v>
      </c>
      <c r="Q803">
        <v>10</v>
      </c>
      <c r="R803">
        <v>10</v>
      </c>
      <c r="S803">
        <v>10</v>
      </c>
      <c r="T803" t="s">
        <v>487</v>
      </c>
      <c r="U803" t="s">
        <v>487</v>
      </c>
      <c r="V803">
        <v>90.9</v>
      </c>
      <c r="W803">
        <v>100</v>
      </c>
      <c r="X803">
        <v>100</v>
      </c>
      <c r="Y803">
        <v>9.1</v>
      </c>
      <c r="Z803" t="s">
        <v>487</v>
      </c>
      <c r="AA803">
        <v>10</v>
      </c>
      <c r="AB803" t="s">
        <v>479</v>
      </c>
      <c r="AC803" t="s">
        <v>479</v>
      </c>
      <c r="AD803" t="s">
        <v>479</v>
      </c>
      <c r="AE803" t="s">
        <v>479</v>
      </c>
      <c r="AF803" t="s">
        <v>479</v>
      </c>
      <c r="AG803" t="s">
        <v>479</v>
      </c>
      <c r="AH803" t="s">
        <v>479</v>
      </c>
      <c r="AI803" t="s">
        <v>479</v>
      </c>
      <c r="AJ803" t="s">
        <v>479</v>
      </c>
      <c r="AK803" t="s">
        <v>479</v>
      </c>
      <c r="AL803" t="s">
        <v>481</v>
      </c>
      <c r="AM803" t="s">
        <v>481</v>
      </c>
    </row>
    <row r="804" spans="1:39" x14ac:dyDescent="0.25">
      <c r="A804" t="s">
        <v>472</v>
      </c>
      <c r="B804" t="s">
        <v>582</v>
      </c>
      <c r="C804">
        <v>3</v>
      </c>
      <c r="D804" t="s">
        <v>405</v>
      </c>
      <c r="E804" t="s">
        <v>405</v>
      </c>
      <c r="F804">
        <v>10002923</v>
      </c>
      <c r="G804" t="s">
        <v>627</v>
      </c>
      <c r="H804" t="s">
        <v>475</v>
      </c>
      <c r="I804" t="s">
        <v>476</v>
      </c>
      <c r="J804" t="s">
        <v>385</v>
      </c>
      <c r="K804" t="s">
        <v>499</v>
      </c>
      <c r="L804" t="s">
        <v>43</v>
      </c>
      <c r="M804" t="s">
        <v>405</v>
      </c>
      <c r="N804" t="s">
        <v>405</v>
      </c>
      <c r="O804" t="s">
        <v>478</v>
      </c>
      <c r="P804" t="s">
        <v>3</v>
      </c>
      <c r="Q804">
        <v>5</v>
      </c>
      <c r="R804">
        <v>5</v>
      </c>
      <c r="S804">
        <v>5</v>
      </c>
      <c r="T804" t="s">
        <v>479</v>
      </c>
      <c r="U804" t="s">
        <v>479</v>
      </c>
      <c r="V804" t="s">
        <v>479</v>
      </c>
      <c r="W804" t="s">
        <v>479</v>
      </c>
      <c r="X804" t="s">
        <v>479</v>
      </c>
      <c r="Y804" t="s">
        <v>479</v>
      </c>
      <c r="Z804" t="s">
        <v>479</v>
      </c>
      <c r="AA804">
        <v>5</v>
      </c>
      <c r="AB804" t="s">
        <v>479</v>
      </c>
      <c r="AC804" t="s">
        <v>479</v>
      </c>
      <c r="AD804" t="s">
        <v>479</v>
      </c>
      <c r="AE804" t="s">
        <v>479</v>
      </c>
      <c r="AF804" t="s">
        <v>479</v>
      </c>
      <c r="AG804" t="s">
        <v>479</v>
      </c>
      <c r="AH804" t="s">
        <v>479</v>
      </c>
      <c r="AI804" t="s">
        <v>479</v>
      </c>
      <c r="AJ804" t="s">
        <v>479</v>
      </c>
      <c r="AK804" t="s">
        <v>479</v>
      </c>
      <c r="AL804" t="s">
        <v>481</v>
      </c>
      <c r="AM804" t="s">
        <v>481</v>
      </c>
    </row>
    <row r="805" spans="1:39" x14ac:dyDescent="0.25">
      <c r="A805" t="s">
        <v>472</v>
      </c>
      <c r="B805" t="s">
        <v>582</v>
      </c>
      <c r="C805">
        <v>3</v>
      </c>
      <c r="D805" t="s">
        <v>405</v>
      </c>
      <c r="E805" t="s">
        <v>405</v>
      </c>
      <c r="F805">
        <v>10002923</v>
      </c>
      <c r="G805" t="s">
        <v>627</v>
      </c>
      <c r="H805" t="s">
        <v>475</v>
      </c>
      <c r="I805" t="s">
        <v>476</v>
      </c>
      <c r="J805" t="s">
        <v>385</v>
      </c>
      <c r="K805" t="s">
        <v>499</v>
      </c>
      <c r="L805" t="s">
        <v>43</v>
      </c>
      <c r="M805" t="s">
        <v>405</v>
      </c>
      <c r="N805" t="s">
        <v>405</v>
      </c>
      <c r="O805" t="s">
        <v>489</v>
      </c>
      <c r="P805" t="s">
        <v>50</v>
      </c>
      <c r="Q805">
        <v>10</v>
      </c>
      <c r="R805">
        <v>10</v>
      </c>
      <c r="S805">
        <v>10</v>
      </c>
      <c r="T805">
        <v>26.1</v>
      </c>
      <c r="U805">
        <v>21.7</v>
      </c>
      <c r="V805">
        <v>52.2</v>
      </c>
      <c r="W805">
        <v>52.2</v>
      </c>
      <c r="X805">
        <v>52.2</v>
      </c>
      <c r="Y805" t="s">
        <v>487</v>
      </c>
      <c r="Z805" t="s">
        <v>487</v>
      </c>
      <c r="AA805">
        <v>5</v>
      </c>
      <c r="AB805" t="s">
        <v>479</v>
      </c>
      <c r="AC805" t="s">
        <v>479</v>
      </c>
      <c r="AD805" t="s">
        <v>479</v>
      </c>
      <c r="AE805" t="s">
        <v>479</v>
      </c>
      <c r="AF805" t="s">
        <v>479</v>
      </c>
      <c r="AG805" t="s">
        <v>479</v>
      </c>
      <c r="AH805" t="s">
        <v>479</v>
      </c>
      <c r="AI805" t="s">
        <v>479</v>
      </c>
      <c r="AJ805" t="s">
        <v>479</v>
      </c>
      <c r="AK805" t="s">
        <v>479</v>
      </c>
      <c r="AL805" t="s">
        <v>481</v>
      </c>
      <c r="AM805" t="s">
        <v>481</v>
      </c>
    </row>
    <row r="806" spans="1:39" x14ac:dyDescent="0.25">
      <c r="A806" t="s">
        <v>472</v>
      </c>
      <c r="B806" t="s">
        <v>582</v>
      </c>
      <c r="C806">
        <v>3</v>
      </c>
      <c r="D806" t="s">
        <v>405</v>
      </c>
      <c r="E806" t="s">
        <v>405</v>
      </c>
      <c r="F806">
        <v>10002935</v>
      </c>
      <c r="G806" t="s">
        <v>534</v>
      </c>
      <c r="H806" t="s">
        <v>475</v>
      </c>
      <c r="I806" t="s">
        <v>476</v>
      </c>
      <c r="J806" t="s">
        <v>385</v>
      </c>
      <c r="K806" t="s">
        <v>495</v>
      </c>
      <c r="L806" t="s">
        <v>41</v>
      </c>
      <c r="M806" t="s">
        <v>405</v>
      </c>
      <c r="N806" t="s">
        <v>405</v>
      </c>
      <c r="O806" t="s">
        <v>489</v>
      </c>
      <c r="P806" t="s">
        <v>50</v>
      </c>
      <c r="Q806">
        <v>15</v>
      </c>
      <c r="R806">
        <v>15</v>
      </c>
      <c r="S806">
        <v>15</v>
      </c>
      <c r="T806">
        <v>7.1</v>
      </c>
      <c r="U806">
        <v>21.4</v>
      </c>
      <c r="V806">
        <v>64.3</v>
      </c>
      <c r="W806">
        <v>64.3</v>
      </c>
      <c r="X806">
        <v>71.400000000000006</v>
      </c>
      <c r="Y806">
        <v>7.1</v>
      </c>
      <c r="Z806">
        <v>7.1</v>
      </c>
      <c r="AA806">
        <v>10</v>
      </c>
      <c r="AB806" t="s">
        <v>479</v>
      </c>
      <c r="AC806" t="s">
        <v>479</v>
      </c>
      <c r="AD806" t="s">
        <v>479</v>
      </c>
      <c r="AE806" t="s">
        <v>479</v>
      </c>
      <c r="AF806" t="s">
        <v>479</v>
      </c>
      <c r="AG806" t="s">
        <v>479</v>
      </c>
      <c r="AH806" t="s">
        <v>479</v>
      </c>
      <c r="AI806" t="s">
        <v>479</v>
      </c>
      <c r="AJ806" t="s">
        <v>479</v>
      </c>
      <c r="AK806" t="s">
        <v>479</v>
      </c>
      <c r="AL806" t="s">
        <v>481</v>
      </c>
      <c r="AM806" t="s">
        <v>481</v>
      </c>
    </row>
    <row r="807" spans="1:39" x14ac:dyDescent="0.25">
      <c r="A807" t="s">
        <v>472</v>
      </c>
      <c r="B807" t="s">
        <v>582</v>
      </c>
      <c r="C807">
        <v>3</v>
      </c>
      <c r="D807" t="s">
        <v>405</v>
      </c>
      <c r="E807" t="s">
        <v>405</v>
      </c>
      <c r="F807">
        <v>10003022</v>
      </c>
      <c r="G807" t="s">
        <v>535</v>
      </c>
      <c r="H807" t="s">
        <v>475</v>
      </c>
      <c r="I807" t="s">
        <v>476</v>
      </c>
      <c r="J807" t="s">
        <v>385</v>
      </c>
      <c r="K807" t="s">
        <v>521</v>
      </c>
      <c r="L807" t="s">
        <v>58</v>
      </c>
      <c r="M807" t="s">
        <v>405</v>
      </c>
      <c r="N807" t="s">
        <v>405</v>
      </c>
      <c r="O807" t="s">
        <v>489</v>
      </c>
      <c r="P807" t="s">
        <v>50</v>
      </c>
      <c r="Q807">
        <v>100</v>
      </c>
      <c r="R807">
        <v>100</v>
      </c>
      <c r="S807">
        <v>95</v>
      </c>
      <c r="T807">
        <v>7.2</v>
      </c>
      <c r="U807">
        <v>9.3000000000000007</v>
      </c>
      <c r="V807">
        <v>81.400000000000006</v>
      </c>
      <c r="W807">
        <v>83.5</v>
      </c>
      <c r="X807">
        <v>83.5</v>
      </c>
      <c r="Y807">
        <v>2.1</v>
      </c>
      <c r="Z807" t="s">
        <v>487</v>
      </c>
      <c r="AA807">
        <v>75</v>
      </c>
      <c r="AB807">
        <v>600</v>
      </c>
      <c r="AC807">
        <v>14700</v>
      </c>
      <c r="AD807">
        <v>20400</v>
      </c>
      <c r="AE807">
        <v>23700</v>
      </c>
      <c r="AF807">
        <v>39100</v>
      </c>
      <c r="AG807" t="s">
        <v>479</v>
      </c>
      <c r="AH807" t="s">
        <v>479</v>
      </c>
      <c r="AI807" t="s">
        <v>479</v>
      </c>
      <c r="AJ807" t="s">
        <v>479</v>
      </c>
      <c r="AK807" t="s">
        <v>479</v>
      </c>
      <c r="AL807" t="s">
        <v>481</v>
      </c>
      <c r="AM807" t="s">
        <v>481</v>
      </c>
    </row>
    <row r="808" spans="1:39" x14ac:dyDescent="0.25">
      <c r="A808" t="s">
        <v>472</v>
      </c>
      <c r="B808" t="s">
        <v>582</v>
      </c>
      <c r="C808">
        <v>3</v>
      </c>
      <c r="D808" t="s">
        <v>405</v>
      </c>
      <c r="E808" t="s">
        <v>405</v>
      </c>
      <c r="F808">
        <v>10003189</v>
      </c>
      <c r="G808" t="s">
        <v>537</v>
      </c>
      <c r="H808" t="s">
        <v>475</v>
      </c>
      <c r="I808" t="s">
        <v>476</v>
      </c>
      <c r="J808" t="s">
        <v>385</v>
      </c>
      <c r="K808" t="s">
        <v>493</v>
      </c>
      <c r="L808" t="s">
        <v>55</v>
      </c>
      <c r="M808" t="s">
        <v>405</v>
      </c>
      <c r="N808" t="s">
        <v>405</v>
      </c>
      <c r="O808" t="s">
        <v>489</v>
      </c>
      <c r="P808" t="s">
        <v>50</v>
      </c>
      <c r="Q808">
        <v>10</v>
      </c>
      <c r="R808">
        <v>10</v>
      </c>
      <c r="S808">
        <v>10</v>
      </c>
      <c r="T808" t="s">
        <v>487</v>
      </c>
      <c r="U808">
        <v>18.2</v>
      </c>
      <c r="V808">
        <v>81.8</v>
      </c>
      <c r="W808">
        <v>81.8</v>
      </c>
      <c r="X808">
        <v>81.8</v>
      </c>
      <c r="Y808" t="s">
        <v>487</v>
      </c>
      <c r="Z808" t="s">
        <v>487</v>
      </c>
      <c r="AA808">
        <v>10</v>
      </c>
      <c r="AB808" t="s">
        <v>479</v>
      </c>
      <c r="AC808" t="s">
        <v>479</v>
      </c>
      <c r="AD808" t="s">
        <v>479</v>
      </c>
      <c r="AE808" t="s">
        <v>479</v>
      </c>
      <c r="AF808" t="s">
        <v>479</v>
      </c>
      <c r="AG808" t="s">
        <v>479</v>
      </c>
      <c r="AH808" t="s">
        <v>479</v>
      </c>
      <c r="AI808" t="s">
        <v>479</v>
      </c>
      <c r="AJ808" t="s">
        <v>479</v>
      </c>
      <c r="AK808" t="s">
        <v>479</v>
      </c>
      <c r="AL808" t="s">
        <v>481</v>
      </c>
      <c r="AM808" t="s">
        <v>481</v>
      </c>
    </row>
    <row r="809" spans="1:39" x14ac:dyDescent="0.25">
      <c r="A809" t="s">
        <v>472</v>
      </c>
      <c r="B809" t="s">
        <v>582</v>
      </c>
      <c r="C809">
        <v>3</v>
      </c>
      <c r="D809" t="s">
        <v>405</v>
      </c>
      <c r="E809" t="s">
        <v>405</v>
      </c>
      <c r="F809">
        <v>10003193</v>
      </c>
      <c r="G809" t="s">
        <v>538</v>
      </c>
      <c r="H809" t="s">
        <v>475</v>
      </c>
      <c r="I809" t="s">
        <v>476</v>
      </c>
      <c r="J809" t="s">
        <v>385</v>
      </c>
      <c r="K809" t="s">
        <v>477</v>
      </c>
      <c r="L809" t="s">
        <v>65</v>
      </c>
      <c r="M809" t="s">
        <v>405</v>
      </c>
      <c r="N809" t="s">
        <v>405</v>
      </c>
      <c r="O809" t="s">
        <v>478</v>
      </c>
      <c r="P809" t="s">
        <v>3</v>
      </c>
      <c r="Q809">
        <v>5</v>
      </c>
      <c r="R809">
        <v>5</v>
      </c>
      <c r="S809">
        <v>5</v>
      </c>
      <c r="T809" t="s">
        <v>479</v>
      </c>
      <c r="U809" t="s">
        <v>479</v>
      </c>
      <c r="V809" t="s">
        <v>479</v>
      </c>
      <c r="W809" t="s">
        <v>479</v>
      </c>
      <c r="X809" t="s">
        <v>479</v>
      </c>
      <c r="Y809" t="s">
        <v>479</v>
      </c>
      <c r="Z809" t="s">
        <v>479</v>
      </c>
      <c r="AA809">
        <v>5</v>
      </c>
      <c r="AB809" t="s">
        <v>479</v>
      </c>
      <c r="AC809" t="s">
        <v>479</v>
      </c>
      <c r="AD809" t="s">
        <v>479</v>
      </c>
      <c r="AE809" t="s">
        <v>479</v>
      </c>
      <c r="AF809" t="s">
        <v>479</v>
      </c>
      <c r="AG809" t="s">
        <v>479</v>
      </c>
      <c r="AH809" t="s">
        <v>479</v>
      </c>
      <c r="AI809" t="s">
        <v>479</v>
      </c>
      <c r="AJ809" t="s">
        <v>479</v>
      </c>
      <c r="AK809" t="s">
        <v>479</v>
      </c>
      <c r="AL809" t="s">
        <v>481</v>
      </c>
      <c r="AM809" t="s">
        <v>481</v>
      </c>
    </row>
    <row r="810" spans="1:39" x14ac:dyDescent="0.25">
      <c r="A810" t="s">
        <v>472</v>
      </c>
      <c r="B810" t="s">
        <v>582</v>
      </c>
      <c r="C810">
        <v>3</v>
      </c>
      <c r="D810" t="s">
        <v>405</v>
      </c>
      <c r="E810" t="s">
        <v>405</v>
      </c>
      <c r="F810">
        <v>10003193</v>
      </c>
      <c r="G810" t="s">
        <v>538</v>
      </c>
      <c r="H810" t="s">
        <v>475</v>
      </c>
      <c r="I810" t="s">
        <v>476</v>
      </c>
      <c r="J810" t="s">
        <v>385</v>
      </c>
      <c r="K810" t="s">
        <v>477</v>
      </c>
      <c r="L810" t="s">
        <v>65</v>
      </c>
      <c r="M810" t="s">
        <v>405</v>
      </c>
      <c r="N810" t="s">
        <v>405</v>
      </c>
      <c r="O810" t="s">
        <v>489</v>
      </c>
      <c r="P810" t="s">
        <v>50</v>
      </c>
      <c r="Q810">
        <v>35</v>
      </c>
      <c r="R810">
        <v>35</v>
      </c>
      <c r="S810">
        <v>35</v>
      </c>
      <c r="T810">
        <v>8.8000000000000007</v>
      </c>
      <c r="U810">
        <v>26.5</v>
      </c>
      <c r="V810">
        <v>61.8</v>
      </c>
      <c r="W810">
        <v>61.8</v>
      </c>
      <c r="X810">
        <v>64.7</v>
      </c>
      <c r="Y810">
        <v>2.9</v>
      </c>
      <c r="Z810">
        <v>2.9</v>
      </c>
      <c r="AA810">
        <v>20</v>
      </c>
      <c r="AB810">
        <v>6200</v>
      </c>
      <c r="AC810">
        <v>11700</v>
      </c>
      <c r="AD810">
        <v>19300</v>
      </c>
      <c r="AE810">
        <v>25900</v>
      </c>
      <c r="AF810">
        <v>79600</v>
      </c>
      <c r="AG810" t="s">
        <v>479</v>
      </c>
      <c r="AH810" t="s">
        <v>479</v>
      </c>
      <c r="AI810" t="s">
        <v>479</v>
      </c>
      <c r="AJ810" t="s">
        <v>479</v>
      </c>
      <c r="AK810" t="s">
        <v>479</v>
      </c>
      <c r="AL810" t="s">
        <v>481</v>
      </c>
      <c r="AM810" t="s">
        <v>481</v>
      </c>
    </row>
    <row r="811" spans="1:39" x14ac:dyDescent="0.25">
      <c r="A811" t="s">
        <v>472</v>
      </c>
      <c r="B811" t="s">
        <v>582</v>
      </c>
      <c r="C811">
        <v>3</v>
      </c>
      <c r="D811" t="s">
        <v>405</v>
      </c>
      <c r="E811" t="s">
        <v>405</v>
      </c>
      <c r="F811">
        <v>10003200</v>
      </c>
      <c r="G811" t="s">
        <v>539</v>
      </c>
      <c r="H811" t="s">
        <v>475</v>
      </c>
      <c r="I811" t="s">
        <v>476</v>
      </c>
      <c r="J811" t="s">
        <v>385</v>
      </c>
      <c r="K811" t="s">
        <v>493</v>
      </c>
      <c r="L811" t="s">
        <v>55</v>
      </c>
      <c r="M811" t="s">
        <v>405</v>
      </c>
      <c r="N811" t="s">
        <v>405</v>
      </c>
      <c r="O811" t="s">
        <v>478</v>
      </c>
      <c r="P811" t="s">
        <v>3</v>
      </c>
      <c r="Q811">
        <v>5</v>
      </c>
      <c r="R811">
        <v>5</v>
      </c>
      <c r="S811">
        <v>5</v>
      </c>
      <c r="T811" t="s">
        <v>479</v>
      </c>
      <c r="U811" t="s">
        <v>479</v>
      </c>
      <c r="V811" t="s">
        <v>479</v>
      </c>
      <c r="W811" t="s">
        <v>479</v>
      </c>
      <c r="X811" t="s">
        <v>479</v>
      </c>
      <c r="Y811" t="s">
        <v>479</v>
      </c>
      <c r="Z811" t="s">
        <v>479</v>
      </c>
      <c r="AA811">
        <v>5</v>
      </c>
      <c r="AB811" t="s">
        <v>479</v>
      </c>
      <c r="AC811" t="s">
        <v>479</v>
      </c>
      <c r="AD811" t="s">
        <v>479</v>
      </c>
      <c r="AE811" t="s">
        <v>479</v>
      </c>
      <c r="AF811" t="s">
        <v>479</v>
      </c>
      <c r="AG811" t="s">
        <v>479</v>
      </c>
      <c r="AH811" t="s">
        <v>479</v>
      </c>
      <c r="AI811" t="s">
        <v>479</v>
      </c>
      <c r="AJ811" t="s">
        <v>479</v>
      </c>
      <c r="AK811" t="s">
        <v>479</v>
      </c>
      <c r="AL811" t="s">
        <v>481</v>
      </c>
      <c r="AM811" t="s">
        <v>481</v>
      </c>
    </row>
    <row r="812" spans="1:39" x14ac:dyDescent="0.25">
      <c r="A812" t="s">
        <v>472</v>
      </c>
      <c r="B812" t="s">
        <v>582</v>
      </c>
      <c r="C812">
        <v>3</v>
      </c>
      <c r="D812" t="s">
        <v>405</v>
      </c>
      <c r="E812" t="s">
        <v>405</v>
      </c>
      <c r="F812">
        <v>10003200</v>
      </c>
      <c r="G812" t="s">
        <v>539</v>
      </c>
      <c r="H812" t="s">
        <v>475</v>
      </c>
      <c r="I812" t="s">
        <v>476</v>
      </c>
      <c r="J812" t="s">
        <v>385</v>
      </c>
      <c r="K812" t="s">
        <v>493</v>
      </c>
      <c r="L812" t="s">
        <v>55</v>
      </c>
      <c r="M812" t="s">
        <v>405</v>
      </c>
      <c r="N812" t="s">
        <v>405</v>
      </c>
      <c r="O812" t="s">
        <v>489</v>
      </c>
      <c r="P812" t="s">
        <v>50</v>
      </c>
      <c r="Q812">
        <v>55</v>
      </c>
      <c r="R812">
        <v>55</v>
      </c>
      <c r="S812">
        <v>55</v>
      </c>
      <c r="T812">
        <v>5.7</v>
      </c>
      <c r="U812">
        <v>17</v>
      </c>
      <c r="V812">
        <v>73.599999999999994</v>
      </c>
      <c r="W812">
        <v>77.400000000000006</v>
      </c>
      <c r="X812">
        <v>77.400000000000006</v>
      </c>
      <c r="Y812">
        <v>3.8</v>
      </c>
      <c r="Z812" t="s">
        <v>487</v>
      </c>
      <c r="AA812">
        <v>40</v>
      </c>
      <c r="AB812">
        <v>5500</v>
      </c>
      <c r="AC812">
        <v>12100</v>
      </c>
      <c r="AD812">
        <v>19300</v>
      </c>
      <c r="AE812">
        <v>23400</v>
      </c>
      <c r="AF812">
        <v>57700</v>
      </c>
      <c r="AG812" t="s">
        <v>479</v>
      </c>
      <c r="AH812" t="s">
        <v>479</v>
      </c>
      <c r="AI812" t="s">
        <v>479</v>
      </c>
      <c r="AJ812" t="s">
        <v>479</v>
      </c>
      <c r="AK812" t="s">
        <v>479</v>
      </c>
      <c r="AL812" t="s">
        <v>481</v>
      </c>
      <c r="AM812" t="s">
        <v>481</v>
      </c>
    </row>
    <row r="813" spans="1:39" x14ac:dyDescent="0.25">
      <c r="A813" t="s">
        <v>472</v>
      </c>
      <c r="B813" t="s">
        <v>582</v>
      </c>
      <c r="C813">
        <v>3</v>
      </c>
      <c r="D813" t="s">
        <v>405</v>
      </c>
      <c r="E813" t="s">
        <v>405</v>
      </c>
      <c r="F813">
        <v>10003270</v>
      </c>
      <c r="G813" t="s">
        <v>5</v>
      </c>
      <c r="H813" t="s">
        <v>482</v>
      </c>
      <c r="I813" t="s">
        <v>476</v>
      </c>
      <c r="J813" t="s">
        <v>385</v>
      </c>
      <c r="K813" t="s">
        <v>495</v>
      </c>
      <c r="L813" t="s">
        <v>41</v>
      </c>
      <c r="M813" t="s">
        <v>405</v>
      </c>
      <c r="N813" t="s">
        <v>405</v>
      </c>
      <c r="O813" t="s">
        <v>485</v>
      </c>
      <c r="P813" t="s">
        <v>47</v>
      </c>
      <c r="Q813">
        <v>125</v>
      </c>
      <c r="R813">
        <v>120</v>
      </c>
      <c r="S813">
        <v>120</v>
      </c>
      <c r="T813">
        <v>5.0999999999999996</v>
      </c>
      <c r="U813">
        <v>3.1</v>
      </c>
      <c r="V813">
        <v>47.3</v>
      </c>
      <c r="W813">
        <v>72.2</v>
      </c>
      <c r="X813">
        <v>91.8</v>
      </c>
      <c r="Y813">
        <v>44.4</v>
      </c>
      <c r="Z813">
        <v>19.5</v>
      </c>
      <c r="AA813">
        <v>60</v>
      </c>
      <c r="AB813">
        <v>9900</v>
      </c>
      <c r="AC813">
        <v>30300</v>
      </c>
      <c r="AD813">
        <v>37400</v>
      </c>
      <c r="AE813">
        <v>44200</v>
      </c>
      <c r="AF813">
        <v>113900</v>
      </c>
      <c r="AG813" t="s">
        <v>479</v>
      </c>
      <c r="AH813" t="s">
        <v>479</v>
      </c>
      <c r="AI813" t="s">
        <v>479</v>
      </c>
      <c r="AJ813" t="s">
        <v>479</v>
      </c>
      <c r="AK813" t="s">
        <v>479</v>
      </c>
      <c r="AL813" t="s">
        <v>481</v>
      </c>
      <c r="AM813" t="s">
        <v>481</v>
      </c>
    </row>
    <row r="814" spans="1:39" x14ac:dyDescent="0.25">
      <c r="A814" t="s">
        <v>472</v>
      </c>
      <c r="B814" t="s">
        <v>582</v>
      </c>
      <c r="C814">
        <v>3</v>
      </c>
      <c r="D814" t="s">
        <v>405</v>
      </c>
      <c r="E814" t="s">
        <v>405</v>
      </c>
      <c r="F814">
        <v>10007143</v>
      </c>
      <c r="G814" t="s">
        <v>48</v>
      </c>
      <c r="H814" t="s">
        <v>482</v>
      </c>
      <c r="I814" t="s">
        <v>476</v>
      </c>
      <c r="J814" t="s">
        <v>385</v>
      </c>
      <c r="K814" t="s">
        <v>513</v>
      </c>
      <c r="L814" t="s">
        <v>49</v>
      </c>
      <c r="M814" t="s">
        <v>405</v>
      </c>
      <c r="N814" t="s">
        <v>405</v>
      </c>
      <c r="O814" t="s">
        <v>488</v>
      </c>
      <c r="P814" t="s">
        <v>34</v>
      </c>
      <c r="Q814">
        <v>165</v>
      </c>
      <c r="R814">
        <v>160</v>
      </c>
      <c r="S814">
        <v>160</v>
      </c>
      <c r="T814">
        <v>3.1</v>
      </c>
      <c r="U814">
        <v>0.6</v>
      </c>
      <c r="V814">
        <v>72.5</v>
      </c>
      <c r="W814">
        <v>90.6</v>
      </c>
      <c r="X814">
        <v>96.2</v>
      </c>
      <c r="Y814">
        <v>23.8</v>
      </c>
      <c r="Z814">
        <v>5.6</v>
      </c>
      <c r="AA814">
        <v>115</v>
      </c>
      <c r="AB814">
        <v>7900</v>
      </c>
      <c r="AC814">
        <v>32100</v>
      </c>
      <c r="AD814">
        <v>47800</v>
      </c>
      <c r="AE814">
        <v>71500</v>
      </c>
      <c r="AF814">
        <v>177000</v>
      </c>
      <c r="AG814" t="s">
        <v>479</v>
      </c>
      <c r="AH814" t="s">
        <v>479</v>
      </c>
      <c r="AI814" t="s">
        <v>479</v>
      </c>
      <c r="AJ814" t="s">
        <v>479</v>
      </c>
      <c r="AK814" t="s">
        <v>479</v>
      </c>
      <c r="AL814" t="s">
        <v>481</v>
      </c>
      <c r="AM814" t="s">
        <v>481</v>
      </c>
    </row>
    <row r="815" spans="1:39" x14ac:dyDescent="0.25">
      <c r="A815" t="s">
        <v>472</v>
      </c>
      <c r="B815" t="s">
        <v>582</v>
      </c>
      <c r="C815">
        <v>3</v>
      </c>
      <c r="D815" t="s">
        <v>405</v>
      </c>
      <c r="E815" t="s">
        <v>405</v>
      </c>
      <c r="F815">
        <v>10007157</v>
      </c>
      <c r="G815" t="s">
        <v>120</v>
      </c>
      <c r="H815" t="s">
        <v>482</v>
      </c>
      <c r="I815" t="s">
        <v>476</v>
      </c>
      <c r="J815" t="s">
        <v>385</v>
      </c>
      <c r="K815" t="s">
        <v>493</v>
      </c>
      <c r="L815" t="s">
        <v>55</v>
      </c>
      <c r="M815" t="s">
        <v>405</v>
      </c>
      <c r="N815" t="s">
        <v>405</v>
      </c>
      <c r="O815" t="s">
        <v>488</v>
      </c>
      <c r="P815" t="s">
        <v>34</v>
      </c>
      <c r="Q815">
        <v>170</v>
      </c>
      <c r="R815">
        <v>165</v>
      </c>
      <c r="S815">
        <v>165</v>
      </c>
      <c r="T815">
        <v>3.5</v>
      </c>
      <c r="U815">
        <v>5.4</v>
      </c>
      <c r="V815">
        <v>67.599999999999994</v>
      </c>
      <c r="W815">
        <v>86.7</v>
      </c>
      <c r="X815">
        <v>91.1</v>
      </c>
      <c r="Y815">
        <v>23.5</v>
      </c>
      <c r="Z815">
        <v>4.4000000000000004</v>
      </c>
      <c r="AA815">
        <v>115</v>
      </c>
      <c r="AB815">
        <v>11300</v>
      </c>
      <c r="AC815">
        <v>23000</v>
      </c>
      <c r="AD815">
        <v>29200</v>
      </c>
      <c r="AE815">
        <v>36100</v>
      </c>
      <c r="AF815">
        <v>114600</v>
      </c>
      <c r="AG815" t="s">
        <v>479</v>
      </c>
      <c r="AH815" t="s">
        <v>479</v>
      </c>
      <c r="AI815" t="s">
        <v>479</v>
      </c>
      <c r="AJ815" t="s">
        <v>479</v>
      </c>
      <c r="AK815" t="s">
        <v>479</v>
      </c>
      <c r="AL815" t="s">
        <v>481</v>
      </c>
      <c r="AM815" t="s">
        <v>481</v>
      </c>
    </row>
    <row r="816" spans="1:39" x14ac:dyDescent="0.25">
      <c r="A816" t="s">
        <v>472</v>
      </c>
      <c r="B816" t="s">
        <v>582</v>
      </c>
      <c r="C816">
        <v>3</v>
      </c>
      <c r="D816" t="s">
        <v>405</v>
      </c>
      <c r="E816" t="s">
        <v>405</v>
      </c>
      <c r="F816">
        <v>10003331</v>
      </c>
      <c r="G816" t="s">
        <v>540</v>
      </c>
      <c r="H816" t="s">
        <v>506</v>
      </c>
      <c r="I816" t="s">
        <v>476</v>
      </c>
      <c r="J816" t="s">
        <v>385</v>
      </c>
      <c r="K816" t="s">
        <v>495</v>
      </c>
      <c r="L816" t="s">
        <v>41</v>
      </c>
      <c r="M816" t="s">
        <v>405</v>
      </c>
      <c r="N816" t="s">
        <v>405</v>
      </c>
      <c r="O816" t="s">
        <v>486</v>
      </c>
      <c r="P816" t="s">
        <v>44</v>
      </c>
      <c r="Q816">
        <v>5</v>
      </c>
      <c r="R816">
        <v>5</v>
      </c>
      <c r="S816">
        <v>5</v>
      </c>
      <c r="T816" t="s">
        <v>479</v>
      </c>
      <c r="U816" t="s">
        <v>479</v>
      </c>
      <c r="V816" t="s">
        <v>479</v>
      </c>
      <c r="W816" t="s">
        <v>479</v>
      </c>
      <c r="X816" t="s">
        <v>479</v>
      </c>
      <c r="Y816" t="s">
        <v>479</v>
      </c>
      <c r="Z816" t="s">
        <v>479</v>
      </c>
      <c r="AA816" t="s">
        <v>480</v>
      </c>
      <c r="AB816" t="s">
        <v>479</v>
      </c>
      <c r="AC816" t="s">
        <v>479</v>
      </c>
      <c r="AD816" t="s">
        <v>479</v>
      </c>
      <c r="AE816" t="s">
        <v>479</v>
      </c>
      <c r="AF816" t="s">
        <v>479</v>
      </c>
      <c r="AG816" t="s">
        <v>479</v>
      </c>
      <c r="AH816" t="s">
        <v>479</v>
      </c>
      <c r="AI816" t="s">
        <v>479</v>
      </c>
      <c r="AJ816" t="s">
        <v>479</v>
      </c>
      <c r="AK816" t="s">
        <v>479</v>
      </c>
      <c r="AL816" t="s">
        <v>481</v>
      </c>
      <c r="AM816" t="s">
        <v>481</v>
      </c>
    </row>
    <row r="817" spans="1:39" x14ac:dyDescent="0.25">
      <c r="A817" t="s">
        <v>472</v>
      </c>
      <c r="B817" t="s">
        <v>582</v>
      </c>
      <c r="C817">
        <v>3</v>
      </c>
      <c r="D817" t="s">
        <v>405</v>
      </c>
      <c r="E817" t="s">
        <v>405</v>
      </c>
      <c r="F817">
        <v>10003331</v>
      </c>
      <c r="G817" t="s">
        <v>540</v>
      </c>
      <c r="H817" t="s">
        <v>506</v>
      </c>
      <c r="I817" t="s">
        <v>476</v>
      </c>
      <c r="J817" t="s">
        <v>385</v>
      </c>
      <c r="K817" t="s">
        <v>495</v>
      </c>
      <c r="L817" t="s">
        <v>41</v>
      </c>
      <c r="M817" t="s">
        <v>405</v>
      </c>
      <c r="N817" t="s">
        <v>405</v>
      </c>
      <c r="O817" t="s">
        <v>489</v>
      </c>
      <c r="P817" t="s">
        <v>50</v>
      </c>
      <c r="Q817">
        <v>10</v>
      </c>
      <c r="R817">
        <v>10</v>
      </c>
      <c r="S817">
        <v>10</v>
      </c>
      <c r="T817">
        <v>27.8</v>
      </c>
      <c r="U817">
        <v>11.1</v>
      </c>
      <c r="V817">
        <v>61.1</v>
      </c>
      <c r="W817">
        <v>61.1</v>
      </c>
      <c r="X817">
        <v>61.1</v>
      </c>
      <c r="Y817" t="s">
        <v>487</v>
      </c>
      <c r="Z817" t="s">
        <v>487</v>
      </c>
      <c r="AA817">
        <v>5</v>
      </c>
      <c r="AB817" t="s">
        <v>479</v>
      </c>
      <c r="AC817" t="s">
        <v>479</v>
      </c>
      <c r="AD817" t="s">
        <v>479</v>
      </c>
      <c r="AE817" t="s">
        <v>479</v>
      </c>
      <c r="AF817" t="s">
        <v>479</v>
      </c>
      <c r="AG817" t="s">
        <v>479</v>
      </c>
      <c r="AH817" t="s">
        <v>479</v>
      </c>
      <c r="AI817" t="s">
        <v>479</v>
      </c>
      <c r="AJ817" t="s">
        <v>479</v>
      </c>
      <c r="AK817" t="s">
        <v>479</v>
      </c>
      <c r="AL817" t="s">
        <v>481</v>
      </c>
      <c r="AM817" t="s">
        <v>481</v>
      </c>
    </row>
    <row r="818" spans="1:39" x14ac:dyDescent="0.25">
      <c r="A818" t="s">
        <v>472</v>
      </c>
      <c r="B818" t="s">
        <v>582</v>
      </c>
      <c r="C818">
        <v>3</v>
      </c>
      <c r="D818" t="s">
        <v>405</v>
      </c>
      <c r="E818" t="s">
        <v>405</v>
      </c>
      <c r="F818">
        <v>10003375</v>
      </c>
      <c r="G818" t="s">
        <v>628</v>
      </c>
      <c r="H818" t="s">
        <v>475</v>
      </c>
      <c r="I818" t="s">
        <v>476</v>
      </c>
      <c r="J818" t="s">
        <v>385</v>
      </c>
      <c r="K818" t="s">
        <v>495</v>
      </c>
      <c r="L818" t="s">
        <v>41</v>
      </c>
      <c r="M818" t="s">
        <v>405</v>
      </c>
      <c r="N818" t="s">
        <v>405</v>
      </c>
      <c r="O818" t="s">
        <v>478</v>
      </c>
      <c r="P818" t="s">
        <v>3</v>
      </c>
      <c r="Q818">
        <v>5</v>
      </c>
      <c r="R818">
        <v>5</v>
      </c>
      <c r="S818">
        <v>5</v>
      </c>
      <c r="T818" t="s">
        <v>479</v>
      </c>
      <c r="U818" t="s">
        <v>479</v>
      </c>
      <c r="V818" t="s">
        <v>479</v>
      </c>
      <c r="W818" t="s">
        <v>479</v>
      </c>
      <c r="X818" t="s">
        <v>479</v>
      </c>
      <c r="Y818" t="s">
        <v>479</v>
      </c>
      <c r="Z818" t="s">
        <v>479</v>
      </c>
      <c r="AA818">
        <v>5</v>
      </c>
      <c r="AB818" t="s">
        <v>479</v>
      </c>
      <c r="AC818" t="s">
        <v>479</v>
      </c>
      <c r="AD818" t="s">
        <v>479</v>
      </c>
      <c r="AE818" t="s">
        <v>479</v>
      </c>
      <c r="AF818" t="s">
        <v>479</v>
      </c>
      <c r="AG818" t="s">
        <v>479</v>
      </c>
      <c r="AH818" t="s">
        <v>479</v>
      </c>
      <c r="AI818" t="s">
        <v>479</v>
      </c>
      <c r="AJ818" t="s">
        <v>479</v>
      </c>
      <c r="AK818" t="s">
        <v>479</v>
      </c>
      <c r="AL818" t="s">
        <v>481</v>
      </c>
      <c r="AM818" t="s">
        <v>481</v>
      </c>
    </row>
    <row r="819" spans="1:39" x14ac:dyDescent="0.25">
      <c r="A819" t="s">
        <v>472</v>
      </c>
      <c r="B819" t="s">
        <v>582</v>
      </c>
      <c r="C819">
        <v>3</v>
      </c>
      <c r="D819" t="s">
        <v>405</v>
      </c>
      <c r="E819" t="s">
        <v>405</v>
      </c>
      <c r="F819">
        <v>10003564</v>
      </c>
      <c r="G819" t="s">
        <v>541</v>
      </c>
      <c r="H819" t="s">
        <v>475</v>
      </c>
      <c r="I819" t="s">
        <v>476</v>
      </c>
      <c r="J819" t="s">
        <v>385</v>
      </c>
      <c r="K819" t="s">
        <v>495</v>
      </c>
      <c r="L819" t="s">
        <v>41</v>
      </c>
      <c r="M819" t="s">
        <v>405</v>
      </c>
      <c r="N819" t="s">
        <v>405</v>
      </c>
      <c r="O819" t="s">
        <v>489</v>
      </c>
      <c r="P819" t="s">
        <v>50</v>
      </c>
      <c r="Q819" t="s">
        <v>480</v>
      </c>
      <c r="R819" t="s">
        <v>480</v>
      </c>
      <c r="S819" t="s">
        <v>480</v>
      </c>
      <c r="T819" t="s">
        <v>479</v>
      </c>
      <c r="U819" t="s">
        <v>479</v>
      </c>
      <c r="V819" t="s">
        <v>479</v>
      </c>
      <c r="W819" t="s">
        <v>479</v>
      </c>
      <c r="X819" t="s">
        <v>479</v>
      </c>
      <c r="Y819" t="s">
        <v>479</v>
      </c>
      <c r="Z819" t="s">
        <v>479</v>
      </c>
      <c r="AA819" t="s">
        <v>487</v>
      </c>
      <c r="AB819" t="s">
        <v>479</v>
      </c>
      <c r="AC819" t="s">
        <v>479</v>
      </c>
      <c r="AD819" t="s">
        <v>479</v>
      </c>
      <c r="AE819" t="s">
        <v>479</v>
      </c>
      <c r="AF819" t="s">
        <v>479</v>
      </c>
      <c r="AG819" t="s">
        <v>479</v>
      </c>
      <c r="AH819" t="s">
        <v>479</v>
      </c>
      <c r="AI819" t="s">
        <v>479</v>
      </c>
      <c r="AJ819" t="s">
        <v>479</v>
      </c>
      <c r="AK819" t="s">
        <v>479</v>
      </c>
      <c r="AL819" t="s">
        <v>481</v>
      </c>
      <c r="AM819" t="s">
        <v>481</v>
      </c>
    </row>
    <row r="820" spans="1:39" x14ac:dyDescent="0.25">
      <c r="A820" t="s">
        <v>472</v>
      </c>
      <c r="B820" t="s">
        <v>582</v>
      </c>
      <c r="C820">
        <v>3</v>
      </c>
      <c r="D820" t="s">
        <v>405</v>
      </c>
      <c r="E820" t="s">
        <v>405</v>
      </c>
      <c r="F820">
        <v>10003566</v>
      </c>
      <c r="G820" t="s">
        <v>629</v>
      </c>
      <c r="H820" t="s">
        <v>506</v>
      </c>
      <c r="I820" t="s">
        <v>476</v>
      </c>
      <c r="J820" t="s">
        <v>385</v>
      </c>
      <c r="K820" t="s">
        <v>495</v>
      </c>
      <c r="L820" t="s">
        <v>41</v>
      </c>
      <c r="M820" t="s">
        <v>405</v>
      </c>
      <c r="N820" t="s">
        <v>405</v>
      </c>
      <c r="O820" t="s">
        <v>478</v>
      </c>
      <c r="P820" t="s">
        <v>3</v>
      </c>
      <c r="Q820">
        <v>5</v>
      </c>
      <c r="R820">
        <v>5</v>
      </c>
      <c r="S820">
        <v>5</v>
      </c>
      <c r="T820" t="s">
        <v>479</v>
      </c>
      <c r="U820" t="s">
        <v>479</v>
      </c>
      <c r="V820" t="s">
        <v>479</v>
      </c>
      <c r="W820" t="s">
        <v>479</v>
      </c>
      <c r="X820" t="s">
        <v>479</v>
      </c>
      <c r="Y820" t="s">
        <v>479</v>
      </c>
      <c r="Z820" t="s">
        <v>479</v>
      </c>
      <c r="AA820">
        <v>5</v>
      </c>
      <c r="AB820" t="s">
        <v>479</v>
      </c>
      <c r="AC820" t="s">
        <v>479</v>
      </c>
      <c r="AD820" t="s">
        <v>479</v>
      </c>
      <c r="AE820" t="s">
        <v>479</v>
      </c>
      <c r="AF820" t="s">
        <v>479</v>
      </c>
      <c r="AG820" t="s">
        <v>479</v>
      </c>
      <c r="AH820" t="s">
        <v>479</v>
      </c>
      <c r="AI820" t="s">
        <v>479</v>
      </c>
      <c r="AJ820" t="s">
        <v>479</v>
      </c>
      <c r="AK820" t="s">
        <v>479</v>
      </c>
      <c r="AL820" t="s">
        <v>481</v>
      </c>
      <c r="AM820" t="s">
        <v>481</v>
      </c>
    </row>
    <row r="821" spans="1:39" x14ac:dyDescent="0.25">
      <c r="A821" t="s">
        <v>472</v>
      </c>
      <c r="B821" t="s">
        <v>582</v>
      </c>
      <c r="C821">
        <v>3</v>
      </c>
      <c r="D821" t="s">
        <v>405</v>
      </c>
      <c r="E821" t="s">
        <v>405</v>
      </c>
      <c r="F821">
        <v>10003614</v>
      </c>
      <c r="G821" t="s">
        <v>82</v>
      </c>
      <c r="H821" t="s">
        <v>482</v>
      </c>
      <c r="I821" t="s">
        <v>476</v>
      </c>
      <c r="J821" t="s">
        <v>385</v>
      </c>
      <c r="K821" t="s">
        <v>499</v>
      </c>
      <c r="L821" t="s">
        <v>43</v>
      </c>
      <c r="M821" t="s">
        <v>405</v>
      </c>
      <c r="N821" t="s">
        <v>405</v>
      </c>
      <c r="O821" t="s">
        <v>486</v>
      </c>
      <c r="P821" t="s">
        <v>44</v>
      </c>
      <c r="Q821">
        <v>120</v>
      </c>
      <c r="R821">
        <v>120</v>
      </c>
      <c r="S821">
        <v>120</v>
      </c>
      <c r="T821">
        <v>4.7</v>
      </c>
      <c r="U821">
        <v>6.8</v>
      </c>
      <c r="V821">
        <v>65.3</v>
      </c>
      <c r="W821">
        <v>86</v>
      </c>
      <c r="X821">
        <v>88.6</v>
      </c>
      <c r="Y821">
        <v>23.3</v>
      </c>
      <c r="Z821">
        <v>2.5</v>
      </c>
      <c r="AA821">
        <v>75</v>
      </c>
      <c r="AB821">
        <v>7700</v>
      </c>
      <c r="AC821">
        <v>22300</v>
      </c>
      <c r="AD821">
        <v>24800</v>
      </c>
      <c r="AE821">
        <v>27700</v>
      </c>
      <c r="AF821">
        <v>50700</v>
      </c>
      <c r="AG821" t="s">
        <v>479</v>
      </c>
      <c r="AH821" t="s">
        <v>479</v>
      </c>
      <c r="AI821" t="s">
        <v>479</v>
      </c>
      <c r="AJ821" t="s">
        <v>479</v>
      </c>
      <c r="AK821" t="s">
        <v>479</v>
      </c>
      <c r="AL821" t="s">
        <v>481</v>
      </c>
      <c r="AM821" t="s">
        <v>481</v>
      </c>
    </row>
    <row r="822" spans="1:39" x14ac:dyDescent="0.25">
      <c r="A822" t="s">
        <v>472</v>
      </c>
      <c r="B822" t="s">
        <v>582</v>
      </c>
      <c r="C822">
        <v>3</v>
      </c>
      <c r="D822" t="s">
        <v>405</v>
      </c>
      <c r="E822" t="s">
        <v>405</v>
      </c>
      <c r="F822">
        <v>10003614</v>
      </c>
      <c r="G822" t="s">
        <v>82</v>
      </c>
      <c r="H822" t="s">
        <v>482</v>
      </c>
      <c r="I822" t="s">
        <v>476</v>
      </c>
      <c r="J822" t="s">
        <v>385</v>
      </c>
      <c r="K822" t="s">
        <v>499</v>
      </c>
      <c r="L822" t="s">
        <v>43</v>
      </c>
      <c r="M822" t="s">
        <v>405</v>
      </c>
      <c r="N822" t="s">
        <v>405</v>
      </c>
      <c r="O822" t="s">
        <v>488</v>
      </c>
      <c r="P822" t="s">
        <v>34</v>
      </c>
      <c r="Q822">
        <v>50</v>
      </c>
      <c r="R822">
        <v>50</v>
      </c>
      <c r="S822">
        <v>50</v>
      </c>
      <c r="T822">
        <v>3</v>
      </c>
      <c r="U822">
        <v>4</v>
      </c>
      <c r="V822">
        <v>71.7</v>
      </c>
      <c r="W822">
        <v>91.9</v>
      </c>
      <c r="X822">
        <v>92.9</v>
      </c>
      <c r="Y822">
        <v>21.2</v>
      </c>
      <c r="Z822">
        <v>1</v>
      </c>
      <c r="AA822">
        <v>35</v>
      </c>
      <c r="AB822">
        <v>3300</v>
      </c>
      <c r="AC822">
        <v>21200</v>
      </c>
      <c r="AD822">
        <v>25600</v>
      </c>
      <c r="AE822">
        <v>28500</v>
      </c>
      <c r="AF822" s="8">
        <v>100000</v>
      </c>
      <c r="AG822" t="s">
        <v>479</v>
      </c>
      <c r="AH822" t="s">
        <v>479</v>
      </c>
      <c r="AI822" t="s">
        <v>479</v>
      </c>
      <c r="AJ822" t="s">
        <v>479</v>
      </c>
      <c r="AK822" t="s">
        <v>479</v>
      </c>
      <c r="AL822" t="s">
        <v>481</v>
      </c>
      <c r="AM822" t="s">
        <v>481</v>
      </c>
    </row>
    <row r="823" spans="1:39" x14ac:dyDescent="0.25">
      <c r="A823" t="s">
        <v>472</v>
      </c>
      <c r="B823" t="s">
        <v>582</v>
      </c>
      <c r="C823">
        <v>3</v>
      </c>
      <c r="D823" t="s">
        <v>405</v>
      </c>
      <c r="E823" t="s">
        <v>405</v>
      </c>
      <c r="F823">
        <v>10003614</v>
      </c>
      <c r="G823" t="s">
        <v>82</v>
      </c>
      <c r="H823" t="s">
        <v>482</v>
      </c>
      <c r="I823" t="s">
        <v>476</v>
      </c>
      <c r="J823" t="s">
        <v>385</v>
      </c>
      <c r="K823" t="s">
        <v>499</v>
      </c>
      <c r="L823" t="s">
        <v>43</v>
      </c>
      <c r="M823" t="s">
        <v>405</v>
      </c>
      <c r="N823" t="s">
        <v>405</v>
      </c>
      <c r="O823" t="s">
        <v>489</v>
      </c>
      <c r="P823" t="s">
        <v>50</v>
      </c>
      <c r="Q823">
        <v>20</v>
      </c>
      <c r="R823">
        <v>20</v>
      </c>
      <c r="S823">
        <v>20</v>
      </c>
      <c r="T823" t="s">
        <v>487</v>
      </c>
      <c r="U823">
        <v>8.6</v>
      </c>
      <c r="V823">
        <v>91.4</v>
      </c>
      <c r="W823">
        <v>91.4</v>
      </c>
      <c r="X823">
        <v>91.4</v>
      </c>
      <c r="Y823" t="s">
        <v>487</v>
      </c>
      <c r="Z823" t="s">
        <v>487</v>
      </c>
      <c r="AA823">
        <v>15</v>
      </c>
      <c r="AB823">
        <v>17100</v>
      </c>
      <c r="AC823">
        <v>24400</v>
      </c>
      <c r="AD823">
        <v>26800</v>
      </c>
      <c r="AE823">
        <v>31400</v>
      </c>
      <c r="AF823">
        <v>34300</v>
      </c>
      <c r="AG823" t="s">
        <v>479</v>
      </c>
      <c r="AH823" t="s">
        <v>479</v>
      </c>
      <c r="AI823" t="s">
        <v>479</v>
      </c>
      <c r="AJ823" t="s">
        <v>479</v>
      </c>
      <c r="AK823" t="s">
        <v>479</v>
      </c>
      <c r="AL823" t="s">
        <v>481</v>
      </c>
      <c r="AM823" t="s">
        <v>481</v>
      </c>
    </row>
    <row r="824" spans="1:39" x14ac:dyDescent="0.25">
      <c r="A824" t="s">
        <v>472</v>
      </c>
      <c r="B824" t="s">
        <v>582</v>
      </c>
      <c r="C824">
        <v>3</v>
      </c>
      <c r="D824" t="s">
        <v>405</v>
      </c>
      <c r="E824" t="s">
        <v>405</v>
      </c>
      <c r="F824">
        <v>10003645</v>
      </c>
      <c r="G824" t="s">
        <v>51</v>
      </c>
      <c r="H824" t="s">
        <v>482</v>
      </c>
      <c r="I824" t="s">
        <v>476</v>
      </c>
      <c r="J824" t="s">
        <v>385</v>
      </c>
      <c r="K824" t="s">
        <v>495</v>
      </c>
      <c r="L824" t="s">
        <v>41</v>
      </c>
      <c r="M824" t="s">
        <v>405</v>
      </c>
      <c r="N824" t="s">
        <v>405</v>
      </c>
      <c r="O824" t="s">
        <v>485</v>
      </c>
      <c r="P824" t="s">
        <v>47</v>
      </c>
      <c r="Q824">
        <v>55</v>
      </c>
      <c r="R824">
        <v>50</v>
      </c>
      <c r="S824">
        <v>50</v>
      </c>
      <c r="T824">
        <v>3.8</v>
      </c>
      <c r="U824">
        <v>7.6</v>
      </c>
      <c r="V824">
        <v>49.5</v>
      </c>
      <c r="W824">
        <v>71.400000000000006</v>
      </c>
      <c r="X824">
        <v>88.6</v>
      </c>
      <c r="Y824">
        <v>39</v>
      </c>
      <c r="Z824">
        <v>17.100000000000001</v>
      </c>
      <c r="AA824">
        <v>25</v>
      </c>
      <c r="AB824">
        <v>400</v>
      </c>
      <c r="AC824">
        <v>28500</v>
      </c>
      <c r="AD824">
        <v>32700</v>
      </c>
      <c r="AE824">
        <v>40200</v>
      </c>
      <c r="AF824">
        <v>62400</v>
      </c>
      <c r="AG824" t="s">
        <v>479</v>
      </c>
      <c r="AH824" t="s">
        <v>479</v>
      </c>
      <c r="AI824" t="s">
        <v>479</v>
      </c>
      <c r="AJ824" t="s">
        <v>479</v>
      </c>
      <c r="AK824" t="s">
        <v>479</v>
      </c>
      <c r="AL824" t="s">
        <v>481</v>
      </c>
      <c r="AM824" t="s">
        <v>481</v>
      </c>
    </row>
    <row r="825" spans="1:39" x14ac:dyDescent="0.25">
      <c r="A825" t="s">
        <v>472</v>
      </c>
      <c r="B825" t="s">
        <v>582</v>
      </c>
      <c r="C825">
        <v>3</v>
      </c>
      <c r="D825" t="s">
        <v>405</v>
      </c>
      <c r="E825" t="s">
        <v>405</v>
      </c>
      <c r="F825">
        <v>10003645</v>
      </c>
      <c r="G825" t="s">
        <v>51</v>
      </c>
      <c r="H825" t="s">
        <v>482</v>
      </c>
      <c r="I825" t="s">
        <v>476</v>
      </c>
      <c r="J825" t="s">
        <v>385</v>
      </c>
      <c r="K825" t="s">
        <v>495</v>
      </c>
      <c r="L825" t="s">
        <v>41</v>
      </c>
      <c r="M825" t="s">
        <v>405</v>
      </c>
      <c r="N825" t="s">
        <v>405</v>
      </c>
      <c r="O825" t="s">
        <v>486</v>
      </c>
      <c r="P825" t="s">
        <v>44</v>
      </c>
      <c r="Q825">
        <v>75</v>
      </c>
      <c r="R825">
        <v>70</v>
      </c>
      <c r="S825">
        <v>70</v>
      </c>
      <c r="T825">
        <v>4.3</v>
      </c>
      <c r="U825">
        <v>2.9</v>
      </c>
      <c r="V825">
        <v>61.4</v>
      </c>
      <c r="W825">
        <v>85.7</v>
      </c>
      <c r="X825">
        <v>92.9</v>
      </c>
      <c r="Y825">
        <v>31.4</v>
      </c>
      <c r="Z825">
        <v>7.1</v>
      </c>
      <c r="AA825">
        <v>40</v>
      </c>
      <c r="AB825">
        <v>7700</v>
      </c>
      <c r="AC825">
        <v>28500</v>
      </c>
      <c r="AD825">
        <v>36000</v>
      </c>
      <c r="AE825">
        <v>42000</v>
      </c>
      <c r="AF825">
        <v>96400</v>
      </c>
      <c r="AG825" t="s">
        <v>479</v>
      </c>
      <c r="AH825" t="s">
        <v>479</v>
      </c>
      <c r="AI825" t="s">
        <v>479</v>
      </c>
      <c r="AJ825" t="s">
        <v>479</v>
      </c>
      <c r="AK825" t="s">
        <v>479</v>
      </c>
      <c r="AL825" t="s">
        <v>481</v>
      </c>
      <c r="AM825" t="s">
        <v>481</v>
      </c>
    </row>
    <row r="826" spans="1:39" x14ac:dyDescent="0.25">
      <c r="A826" t="s">
        <v>472</v>
      </c>
      <c r="B826" t="s">
        <v>582</v>
      </c>
      <c r="C826">
        <v>3</v>
      </c>
      <c r="D826" t="s">
        <v>405</v>
      </c>
      <c r="E826" t="s">
        <v>405</v>
      </c>
      <c r="F826">
        <v>10003645</v>
      </c>
      <c r="G826" t="s">
        <v>51</v>
      </c>
      <c r="H826" t="s">
        <v>482</v>
      </c>
      <c r="I826" t="s">
        <v>476</v>
      </c>
      <c r="J826" t="s">
        <v>385</v>
      </c>
      <c r="K826" t="s">
        <v>495</v>
      </c>
      <c r="L826" t="s">
        <v>41</v>
      </c>
      <c r="M826" t="s">
        <v>405</v>
      </c>
      <c r="N826" t="s">
        <v>405</v>
      </c>
      <c r="O826" t="s">
        <v>478</v>
      </c>
      <c r="P826" t="s">
        <v>3</v>
      </c>
      <c r="Q826">
        <v>115</v>
      </c>
      <c r="R826">
        <v>110</v>
      </c>
      <c r="S826">
        <v>110</v>
      </c>
      <c r="T826">
        <v>9.1999999999999993</v>
      </c>
      <c r="U826">
        <v>9.9</v>
      </c>
      <c r="V826">
        <v>71</v>
      </c>
      <c r="W826">
        <v>78.099999999999994</v>
      </c>
      <c r="X826">
        <v>80.900000000000006</v>
      </c>
      <c r="Y826">
        <v>9.9</v>
      </c>
      <c r="Z826">
        <v>2.8</v>
      </c>
      <c r="AA826">
        <v>75</v>
      </c>
      <c r="AB826">
        <v>8300</v>
      </c>
      <c r="AC826">
        <v>39800</v>
      </c>
      <c r="AD826">
        <v>52200</v>
      </c>
      <c r="AE826">
        <v>66400</v>
      </c>
      <c r="AF826">
        <v>143400</v>
      </c>
      <c r="AG826" t="s">
        <v>479</v>
      </c>
      <c r="AH826" t="s">
        <v>479</v>
      </c>
      <c r="AI826" t="s">
        <v>479</v>
      </c>
      <c r="AJ826" t="s">
        <v>479</v>
      </c>
      <c r="AK826" t="s">
        <v>479</v>
      </c>
      <c r="AL826" t="s">
        <v>481</v>
      </c>
      <c r="AM826" t="s">
        <v>481</v>
      </c>
    </row>
    <row r="827" spans="1:39" x14ac:dyDescent="0.25">
      <c r="A827" t="s">
        <v>472</v>
      </c>
      <c r="B827" t="s">
        <v>582</v>
      </c>
      <c r="C827">
        <v>3</v>
      </c>
      <c r="D827" t="s">
        <v>405</v>
      </c>
      <c r="E827" t="s">
        <v>405</v>
      </c>
      <c r="F827">
        <v>10003645</v>
      </c>
      <c r="G827" t="s">
        <v>51</v>
      </c>
      <c r="H827" t="s">
        <v>482</v>
      </c>
      <c r="I827" t="s">
        <v>476</v>
      </c>
      <c r="J827" t="s">
        <v>385</v>
      </c>
      <c r="K827" t="s">
        <v>495</v>
      </c>
      <c r="L827" t="s">
        <v>41</v>
      </c>
      <c r="M827" t="s">
        <v>405</v>
      </c>
      <c r="N827" t="s">
        <v>405</v>
      </c>
      <c r="O827" t="s">
        <v>488</v>
      </c>
      <c r="P827" t="s">
        <v>34</v>
      </c>
      <c r="Q827">
        <v>85</v>
      </c>
      <c r="R827">
        <v>85</v>
      </c>
      <c r="S827">
        <v>85</v>
      </c>
      <c r="T827">
        <v>7.1</v>
      </c>
      <c r="U827">
        <v>9.5</v>
      </c>
      <c r="V827">
        <v>59.5</v>
      </c>
      <c r="W827">
        <v>77.400000000000006</v>
      </c>
      <c r="X827">
        <v>83.3</v>
      </c>
      <c r="Y827">
        <v>23.8</v>
      </c>
      <c r="Z827">
        <v>6</v>
      </c>
      <c r="AA827">
        <v>50</v>
      </c>
      <c r="AB827">
        <v>20100</v>
      </c>
      <c r="AC827">
        <v>33600</v>
      </c>
      <c r="AD827">
        <v>44500</v>
      </c>
      <c r="AE827">
        <v>61300</v>
      </c>
      <c r="AF827">
        <v>127000</v>
      </c>
      <c r="AG827" t="s">
        <v>479</v>
      </c>
      <c r="AH827" t="s">
        <v>479</v>
      </c>
      <c r="AI827" t="s">
        <v>479</v>
      </c>
      <c r="AJ827" t="s">
        <v>479</v>
      </c>
      <c r="AK827" t="s">
        <v>479</v>
      </c>
      <c r="AL827" t="s">
        <v>481</v>
      </c>
      <c r="AM827" t="s">
        <v>481</v>
      </c>
    </row>
    <row r="828" spans="1:39" x14ac:dyDescent="0.25">
      <c r="A828" t="s">
        <v>472</v>
      </c>
      <c r="B828" t="s">
        <v>582</v>
      </c>
      <c r="C828">
        <v>3</v>
      </c>
      <c r="D828" t="s">
        <v>405</v>
      </c>
      <c r="E828" t="s">
        <v>405</v>
      </c>
      <c r="F828">
        <v>10003674</v>
      </c>
      <c r="G828" t="s">
        <v>542</v>
      </c>
      <c r="H828" t="s">
        <v>475</v>
      </c>
      <c r="I828" t="s">
        <v>476</v>
      </c>
      <c r="J828" t="s">
        <v>385</v>
      </c>
      <c r="K828" t="s">
        <v>495</v>
      </c>
      <c r="L828" t="s">
        <v>41</v>
      </c>
      <c r="M828" t="s">
        <v>405</v>
      </c>
      <c r="N828" t="s">
        <v>405</v>
      </c>
      <c r="O828" t="s">
        <v>489</v>
      </c>
      <c r="P828" t="s">
        <v>50</v>
      </c>
      <c r="Q828">
        <v>5</v>
      </c>
      <c r="R828">
        <v>5</v>
      </c>
      <c r="S828">
        <v>5</v>
      </c>
      <c r="T828" t="s">
        <v>479</v>
      </c>
      <c r="U828" t="s">
        <v>479</v>
      </c>
      <c r="V828" t="s">
        <v>479</v>
      </c>
      <c r="W828" t="s">
        <v>479</v>
      </c>
      <c r="X828" t="s">
        <v>479</v>
      </c>
      <c r="Y828" t="s">
        <v>479</v>
      </c>
      <c r="Z828" t="s">
        <v>479</v>
      </c>
      <c r="AA828">
        <v>5</v>
      </c>
      <c r="AB828" t="s">
        <v>479</v>
      </c>
      <c r="AC828" t="s">
        <v>479</v>
      </c>
      <c r="AD828" t="s">
        <v>479</v>
      </c>
      <c r="AE828" t="s">
        <v>479</v>
      </c>
      <c r="AF828" t="s">
        <v>479</v>
      </c>
      <c r="AG828" t="s">
        <v>479</v>
      </c>
      <c r="AH828" t="s">
        <v>479</v>
      </c>
      <c r="AI828" t="s">
        <v>479</v>
      </c>
      <c r="AJ828" t="s">
        <v>479</v>
      </c>
      <c r="AK828" t="s">
        <v>479</v>
      </c>
      <c r="AL828" t="s">
        <v>481</v>
      </c>
      <c r="AM828" t="s">
        <v>481</v>
      </c>
    </row>
    <row r="829" spans="1:39" x14ac:dyDescent="0.25">
      <c r="A829" t="s">
        <v>472</v>
      </c>
      <c r="B829" t="s">
        <v>582</v>
      </c>
      <c r="C829">
        <v>3</v>
      </c>
      <c r="D829" t="s">
        <v>405</v>
      </c>
      <c r="E829" t="s">
        <v>405</v>
      </c>
      <c r="F829">
        <v>10003676</v>
      </c>
      <c r="G829" t="s">
        <v>543</v>
      </c>
      <c r="H829" t="s">
        <v>475</v>
      </c>
      <c r="I829" t="s">
        <v>476</v>
      </c>
      <c r="J829" t="s">
        <v>385</v>
      </c>
      <c r="K829" t="s">
        <v>491</v>
      </c>
      <c r="L829" t="s">
        <v>61</v>
      </c>
      <c r="M829" t="s">
        <v>405</v>
      </c>
      <c r="N829" t="s">
        <v>405</v>
      </c>
      <c r="O829" t="s">
        <v>485</v>
      </c>
      <c r="P829" t="s">
        <v>47</v>
      </c>
      <c r="Q829">
        <v>10</v>
      </c>
      <c r="R829">
        <v>10</v>
      </c>
      <c r="S829">
        <v>10</v>
      </c>
      <c r="T829" t="s">
        <v>479</v>
      </c>
      <c r="U829" t="s">
        <v>479</v>
      </c>
      <c r="V829" t="s">
        <v>479</v>
      </c>
      <c r="W829" t="s">
        <v>479</v>
      </c>
      <c r="X829" t="s">
        <v>479</v>
      </c>
      <c r="Y829" t="s">
        <v>479</v>
      </c>
      <c r="Z829" t="s">
        <v>479</v>
      </c>
      <c r="AA829">
        <v>5</v>
      </c>
      <c r="AB829" t="s">
        <v>479</v>
      </c>
      <c r="AC829" t="s">
        <v>479</v>
      </c>
      <c r="AD829" t="s">
        <v>479</v>
      </c>
      <c r="AE829" t="s">
        <v>479</v>
      </c>
      <c r="AF829" t="s">
        <v>479</v>
      </c>
      <c r="AG829" t="s">
        <v>479</v>
      </c>
      <c r="AH829" t="s">
        <v>479</v>
      </c>
      <c r="AI829" t="s">
        <v>479</v>
      </c>
      <c r="AJ829" t="s">
        <v>479</v>
      </c>
      <c r="AK829" t="s">
        <v>479</v>
      </c>
      <c r="AL829" t="s">
        <v>481</v>
      </c>
      <c r="AM829" t="s">
        <v>481</v>
      </c>
    </row>
    <row r="830" spans="1:39" x14ac:dyDescent="0.25">
      <c r="A830" t="s">
        <v>472</v>
      </c>
      <c r="B830" t="s">
        <v>582</v>
      </c>
      <c r="C830">
        <v>3</v>
      </c>
      <c r="D830" t="s">
        <v>405</v>
      </c>
      <c r="E830" t="s">
        <v>405</v>
      </c>
      <c r="F830">
        <v>10003678</v>
      </c>
      <c r="G830" t="s">
        <v>111</v>
      </c>
      <c r="H830" t="s">
        <v>482</v>
      </c>
      <c r="I830" t="s">
        <v>476</v>
      </c>
      <c r="J830" t="s">
        <v>385</v>
      </c>
      <c r="K830" t="s">
        <v>495</v>
      </c>
      <c r="L830" t="s">
        <v>41</v>
      </c>
      <c r="M830" t="s">
        <v>405</v>
      </c>
      <c r="N830" t="s">
        <v>405</v>
      </c>
      <c r="O830" t="s">
        <v>485</v>
      </c>
      <c r="P830" t="s">
        <v>47</v>
      </c>
      <c r="Q830">
        <v>190</v>
      </c>
      <c r="R830">
        <v>185</v>
      </c>
      <c r="S830">
        <v>185</v>
      </c>
      <c r="T830">
        <v>4.3</v>
      </c>
      <c r="U830">
        <v>12.4</v>
      </c>
      <c r="V830">
        <v>59.6</v>
      </c>
      <c r="W830">
        <v>76.3</v>
      </c>
      <c r="X830">
        <v>83.3</v>
      </c>
      <c r="Y830">
        <v>23.7</v>
      </c>
      <c r="Z830">
        <v>7</v>
      </c>
      <c r="AA830">
        <v>110</v>
      </c>
      <c r="AB830">
        <v>2200</v>
      </c>
      <c r="AC830">
        <v>21200</v>
      </c>
      <c r="AD830">
        <v>25900</v>
      </c>
      <c r="AE830">
        <v>29900</v>
      </c>
      <c r="AF830">
        <v>83600</v>
      </c>
      <c r="AG830" t="s">
        <v>479</v>
      </c>
      <c r="AH830" t="s">
        <v>479</v>
      </c>
      <c r="AI830" t="s">
        <v>479</v>
      </c>
      <c r="AJ830" t="s">
        <v>479</v>
      </c>
      <c r="AK830" t="s">
        <v>479</v>
      </c>
      <c r="AL830" t="s">
        <v>481</v>
      </c>
      <c r="AM830" t="s">
        <v>481</v>
      </c>
    </row>
    <row r="831" spans="1:39" x14ac:dyDescent="0.25">
      <c r="A831" t="s">
        <v>472</v>
      </c>
      <c r="B831" t="s">
        <v>582</v>
      </c>
      <c r="C831">
        <v>3</v>
      </c>
      <c r="D831" t="s">
        <v>405</v>
      </c>
      <c r="E831" t="s">
        <v>405</v>
      </c>
      <c r="F831">
        <v>10003678</v>
      </c>
      <c r="G831" t="s">
        <v>111</v>
      </c>
      <c r="H831" t="s">
        <v>482</v>
      </c>
      <c r="I831" t="s">
        <v>476</v>
      </c>
      <c r="J831" t="s">
        <v>385</v>
      </c>
      <c r="K831" t="s">
        <v>495</v>
      </c>
      <c r="L831" t="s">
        <v>41</v>
      </c>
      <c r="M831" t="s">
        <v>405</v>
      </c>
      <c r="N831" t="s">
        <v>405</v>
      </c>
      <c r="O831" t="s">
        <v>486</v>
      </c>
      <c r="P831" t="s">
        <v>44</v>
      </c>
      <c r="Q831">
        <v>85</v>
      </c>
      <c r="R831">
        <v>85</v>
      </c>
      <c r="S831">
        <v>85</v>
      </c>
      <c r="T831">
        <v>3.6</v>
      </c>
      <c r="U831">
        <v>13.5</v>
      </c>
      <c r="V831">
        <v>60.2</v>
      </c>
      <c r="W831">
        <v>78.099999999999994</v>
      </c>
      <c r="X831">
        <v>82.9</v>
      </c>
      <c r="Y831">
        <v>22.7</v>
      </c>
      <c r="Z831">
        <v>4.8</v>
      </c>
      <c r="AA831">
        <v>50</v>
      </c>
      <c r="AB831">
        <v>1100</v>
      </c>
      <c r="AC831">
        <v>21200</v>
      </c>
      <c r="AD831">
        <v>26300</v>
      </c>
      <c r="AE831">
        <v>32100</v>
      </c>
      <c r="AF831">
        <v>59100</v>
      </c>
      <c r="AG831" t="s">
        <v>479</v>
      </c>
      <c r="AH831" t="s">
        <v>479</v>
      </c>
      <c r="AI831" t="s">
        <v>479</v>
      </c>
      <c r="AJ831" t="s">
        <v>479</v>
      </c>
      <c r="AK831" t="s">
        <v>479</v>
      </c>
      <c r="AL831" t="s">
        <v>481</v>
      </c>
      <c r="AM831" t="s">
        <v>481</v>
      </c>
    </row>
    <row r="832" spans="1:39" x14ac:dyDescent="0.25">
      <c r="A832" t="s">
        <v>472</v>
      </c>
      <c r="B832" t="s">
        <v>582</v>
      </c>
      <c r="C832">
        <v>3</v>
      </c>
      <c r="D832" t="s">
        <v>405</v>
      </c>
      <c r="E832" t="s">
        <v>405</v>
      </c>
      <c r="F832">
        <v>10003678</v>
      </c>
      <c r="G832" t="s">
        <v>111</v>
      </c>
      <c r="H832" t="s">
        <v>482</v>
      </c>
      <c r="I832" t="s">
        <v>476</v>
      </c>
      <c r="J832" t="s">
        <v>385</v>
      </c>
      <c r="K832" t="s">
        <v>495</v>
      </c>
      <c r="L832" t="s">
        <v>41</v>
      </c>
      <c r="M832" t="s">
        <v>405</v>
      </c>
      <c r="N832" t="s">
        <v>405</v>
      </c>
      <c r="O832" t="s">
        <v>478</v>
      </c>
      <c r="P832" t="s">
        <v>3</v>
      </c>
      <c r="Q832">
        <v>150</v>
      </c>
      <c r="R832">
        <v>150</v>
      </c>
      <c r="S832">
        <v>150</v>
      </c>
      <c r="T832">
        <v>4</v>
      </c>
      <c r="U832">
        <v>12.6</v>
      </c>
      <c r="V832">
        <v>77.3</v>
      </c>
      <c r="W832">
        <v>80</v>
      </c>
      <c r="X832">
        <v>83.4</v>
      </c>
      <c r="Y832">
        <v>6</v>
      </c>
      <c r="Z832">
        <v>3.4</v>
      </c>
      <c r="AA832">
        <v>115</v>
      </c>
      <c r="AB832">
        <v>6200</v>
      </c>
      <c r="AC832">
        <v>23700</v>
      </c>
      <c r="AD832">
        <v>30100</v>
      </c>
      <c r="AE832">
        <v>41200</v>
      </c>
      <c r="AF832">
        <v>102900</v>
      </c>
      <c r="AG832" t="s">
        <v>479</v>
      </c>
      <c r="AH832" t="s">
        <v>479</v>
      </c>
      <c r="AI832" t="s">
        <v>479</v>
      </c>
      <c r="AJ832" t="s">
        <v>479</v>
      </c>
      <c r="AK832" t="s">
        <v>479</v>
      </c>
      <c r="AL832" t="s">
        <v>481</v>
      </c>
      <c r="AM832" t="s">
        <v>481</v>
      </c>
    </row>
    <row r="833" spans="1:39" x14ac:dyDescent="0.25">
      <c r="A833" t="s">
        <v>472</v>
      </c>
      <c r="B833" t="s">
        <v>582</v>
      </c>
      <c r="C833">
        <v>3</v>
      </c>
      <c r="D833" t="s">
        <v>405</v>
      </c>
      <c r="E833" t="s">
        <v>405</v>
      </c>
      <c r="F833">
        <v>10003678</v>
      </c>
      <c r="G833" t="s">
        <v>111</v>
      </c>
      <c r="H833" t="s">
        <v>482</v>
      </c>
      <c r="I833" t="s">
        <v>476</v>
      </c>
      <c r="J833" t="s">
        <v>385</v>
      </c>
      <c r="K833" t="s">
        <v>495</v>
      </c>
      <c r="L833" t="s">
        <v>41</v>
      </c>
      <c r="M833" t="s">
        <v>405</v>
      </c>
      <c r="N833" t="s">
        <v>405</v>
      </c>
      <c r="O833" t="s">
        <v>488</v>
      </c>
      <c r="P833" t="s">
        <v>34</v>
      </c>
      <c r="Q833">
        <v>60</v>
      </c>
      <c r="R833">
        <v>60</v>
      </c>
      <c r="S833">
        <v>60</v>
      </c>
      <c r="T833">
        <v>3.5</v>
      </c>
      <c r="U833">
        <v>18.5</v>
      </c>
      <c r="V833">
        <v>56.1</v>
      </c>
      <c r="W833">
        <v>69.400000000000006</v>
      </c>
      <c r="X833">
        <v>78</v>
      </c>
      <c r="Y833">
        <v>22</v>
      </c>
      <c r="Z833">
        <v>8.6999999999999993</v>
      </c>
      <c r="AA833">
        <v>30</v>
      </c>
      <c r="AB833">
        <v>400</v>
      </c>
      <c r="AC833">
        <v>16400</v>
      </c>
      <c r="AD833">
        <v>24500</v>
      </c>
      <c r="AE833">
        <v>34300</v>
      </c>
      <c r="AF833">
        <v>67900</v>
      </c>
      <c r="AG833" t="s">
        <v>479</v>
      </c>
      <c r="AH833" t="s">
        <v>479</v>
      </c>
      <c r="AI833" t="s">
        <v>479</v>
      </c>
      <c r="AJ833" t="s">
        <v>479</v>
      </c>
      <c r="AK833" t="s">
        <v>479</v>
      </c>
      <c r="AL833" t="s">
        <v>481</v>
      </c>
      <c r="AM833" t="s">
        <v>481</v>
      </c>
    </row>
    <row r="834" spans="1:39" x14ac:dyDescent="0.25">
      <c r="A834" t="s">
        <v>472</v>
      </c>
      <c r="B834" t="s">
        <v>582</v>
      </c>
      <c r="C834">
        <v>3</v>
      </c>
      <c r="D834" t="s">
        <v>405</v>
      </c>
      <c r="E834" t="s">
        <v>405</v>
      </c>
      <c r="F834">
        <v>10003678</v>
      </c>
      <c r="G834" t="s">
        <v>111</v>
      </c>
      <c r="H834" t="s">
        <v>482</v>
      </c>
      <c r="I834" t="s">
        <v>476</v>
      </c>
      <c r="J834" t="s">
        <v>385</v>
      </c>
      <c r="K834" t="s">
        <v>495</v>
      </c>
      <c r="L834" t="s">
        <v>41</v>
      </c>
      <c r="M834" t="s">
        <v>405</v>
      </c>
      <c r="N834" t="s">
        <v>405</v>
      </c>
      <c r="O834" t="s">
        <v>489</v>
      </c>
      <c r="P834" t="s">
        <v>50</v>
      </c>
      <c r="Q834">
        <v>355</v>
      </c>
      <c r="R834">
        <v>340</v>
      </c>
      <c r="S834">
        <v>340</v>
      </c>
      <c r="T834">
        <v>7.2</v>
      </c>
      <c r="U834">
        <v>9.1</v>
      </c>
      <c r="V834">
        <v>76.8</v>
      </c>
      <c r="W834">
        <v>81.7</v>
      </c>
      <c r="X834">
        <v>83.6</v>
      </c>
      <c r="Y834">
        <v>6.9</v>
      </c>
      <c r="Z834">
        <v>2</v>
      </c>
      <c r="AA834">
        <v>245</v>
      </c>
      <c r="AB834">
        <v>900</v>
      </c>
      <c r="AC834">
        <v>17500</v>
      </c>
      <c r="AD834">
        <v>24100</v>
      </c>
      <c r="AE834">
        <v>30700</v>
      </c>
      <c r="AF834">
        <v>70800</v>
      </c>
      <c r="AG834" t="s">
        <v>479</v>
      </c>
      <c r="AH834" t="s">
        <v>479</v>
      </c>
      <c r="AI834" t="s">
        <v>479</v>
      </c>
      <c r="AJ834" t="s">
        <v>479</v>
      </c>
      <c r="AK834" t="s">
        <v>479</v>
      </c>
      <c r="AL834" t="s">
        <v>481</v>
      </c>
      <c r="AM834" t="s">
        <v>481</v>
      </c>
    </row>
    <row r="835" spans="1:39" x14ac:dyDescent="0.25">
      <c r="A835" t="s">
        <v>472</v>
      </c>
      <c r="B835" t="s">
        <v>582</v>
      </c>
      <c r="C835">
        <v>3</v>
      </c>
      <c r="D835" t="s">
        <v>405</v>
      </c>
      <c r="E835" t="s">
        <v>405</v>
      </c>
      <c r="F835">
        <v>10003854</v>
      </c>
      <c r="G835" t="s">
        <v>544</v>
      </c>
      <c r="H835" t="s">
        <v>482</v>
      </c>
      <c r="I835" t="s">
        <v>476</v>
      </c>
      <c r="J835" t="s">
        <v>385</v>
      </c>
      <c r="K835" t="s">
        <v>493</v>
      </c>
      <c r="L835" t="s">
        <v>55</v>
      </c>
      <c r="M835" t="s">
        <v>405</v>
      </c>
      <c r="N835" t="s">
        <v>405</v>
      </c>
      <c r="O835" t="s">
        <v>489</v>
      </c>
      <c r="P835" t="s">
        <v>50</v>
      </c>
      <c r="Q835">
        <v>415</v>
      </c>
      <c r="R835">
        <v>400</v>
      </c>
      <c r="S835">
        <v>400</v>
      </c>
      <c r="T835">
        <v>3.8</v>
      </c>
      <c r="U835">
        <v>8.5</v>
      </c>
      <c r="V835">
        <v>80.7</v>
      </c>
      <c r="W835">
        <v>86.2</v>
      </c>
      <c r="X835">
        <v>87.7</v>
      </c>
      <c r="Y835">
        <v>7</v>
      </c>
      <c r="Z835">
        <v>1.5</v>
      </c>
      <c r="AA835">
        <v>310</v>
      </c>
      <c r="AB835">
        <v>400</v>
      </c>
      <c r="AC835">
        <v>16800</v>
      </c>
      <c r="AD835">
        <v>22600</v>
      </c>
      <c r="AE835">
        <v>27300</v>
      </c>
      <c r="AF835">
        <v>56200</v>
      </c>
      <c r="AG835" t="s">
        <v>479</v>
      </c>
      <c r="AH835" t="s">
        <v>479</v>
      </c>
      <c r="AI835" t="s">
        <v>479</v>
      </c>
      <c r="AJ835" t="s">
        <v>479</v>
      </c>
      <c r="AK835" t="s">
        <v>479</v>
      </c>
      <c r="AL835" t="s">
        <v>481</v>
      </c>
      <c r="AM835" t="s">
        <v>481</v>
      </c>
    </row>
    <row r="836" spans="1:39" x14ac:dyDescent="0.25">
      <c r="A836" t="s">
        <v>472</v>
      </c>
      <c r="B836" t="s">
        <v>582</v>
      </c>
      <c r="C836">
        <v>3</v>
      </c>
      <c r="D836" t="s">
        <v>405</v>
      </c>
      <c r="E836" t="s">
        <v>405</v>
      </c>
      <c r="F836">
        <v>10003861</v>
      </c>
      <c r="G836" t="s">
        <v>88</v>
      </c>
      <c r="H836" t="s">
        <v>482</v>
      </c>
      <c r="I836" t="s">
        <v>476</v>
      </c>
      <c r="J836" t="s">
        <v>385</v>
      </c>
      <c r="K836" t="s">
        <v>493</v>
      </c>
      <c r="L836" t="s">
        <v>55</v>
      </c>
      <c r="M836" t="s">
        <v>405</v>
      </c>
      <c r="N836" t="s">
        <v>405</v>
      </c>
      <c r="O836" t="s">
        <v>485</v>
      </c>
      <c r="P836" t="s">
        <v>47</v>
      </c>
      <c r="Q836">
        <v>55</v>
      </c>
      <c r="R836">
        <v>55</v>
      </c>
      <c r="S836">
        <v>55</v>
      </c>
      <c r="T836" t="s">
        <v>487</v>
      </c>
      <c r="U836">
        <v>5.7</v>
      </c>
      <c r="V836">
        <v>67.900000000000006</v>
      </c>
      <c r="W836">
        <v>86.8</v>
      </c>
      <c r="X836">
        <v>94.3</v>
      </c>
      <c r="Y836">
        <v>26.4</v>
      </c>
      <c r="Z836">
        <v>7.5</v>
      </c>
      <c r="AA836">
        <v>35</v>
      </c>
      <c r="AB836">
        <v>3600</v>
      </c>
      <c r="AC836">
        <v>19300</v>
      </c>
      <c r="AD836">
        <v>25200</v>
      </c>
      <c r="AE836">
        <v>32100</v>
      </c>
      <c r="AF836">
        <v>135800</v>
      </c>
      <c r="AG836" t="s">
        <v>479</v>
      </c>
      <c r="AH836" t="s">
        <v>479</v>
      </c>
      <c r="AI836" t="s">
        <v>479</v>
      </c>
      <c r="AJ836" t="s">
        <v>479</v>
      </c>
      <c r="AK836" t="s">
        <v>479</v>
      </c>
      <c r="AL836" t="s">
        <v>481</v>
      </c>
      <c r="AM836" t="s">
        <v>481</v>
      </c>
    </row>
    <row r="837" spans="1:39" x14ac:dyDescent="0.25">
      <c r="A837" t="s">
        <v>472</v>
      </c>
      <c r="B837" t="s">
        <v>582</v>
      </c>
      <c r="C837">
        <v>3</v>
      </c>
      <c r="D837" t="s">
        <v>405</v>
      </c>
      <c r="E837" t="s">
        <v>405</v>
      </c>
      <c r="F837">
        <v>10003861</v>
      </c>
      <c r="G837" t="s">
        <v>88</v>
      </c>
      <c r="H837" t="s">
        <v>482</v>
      </c>
      <c r="I837" t="s">
        <v>476</v>
      </c>
      <c r="J837" t="s">
        <v>385</v>
      </c>
      <c r="K837" t="s">
        <v>493</v>
      </c>
      <c r="L837" t="s">
        <v>55</v>
      </c>
      <c r="M837" t="s">
        <v>405</v>
      </c>
      <c r="N837" t="s">
        <v>405</v>
      </c>
      <c r="O837" t="s">
        <v>486</v>
      </c>
      <c r="P837" t="s">
        <v>44</v>
      </c>
      <c r="Q837">
        <v>240</v>
      </c>
      <c r="R837">
        <v>235</v>
      </c>
      <c r="S837">
        <v>235</v>
      </c>
      <c r="T837">
        <v>1.3</v>
      </c>
      <c r="U837">
        <v>7.9</v>
      </c>
      <c r="V837">
        <v>71.599999999999994</v>
      </c>
      <c r="W837">
        <v>88.4</v>
      </c>
      <c r="X837">
        <v>90.8</v>
      </c>
      <c r="Y837">
        <v>19.2</v>
      </c>
      <c r="Z837">
        <v>2.5</v>
      </c>
      <c r="AA837">
        <v>165</v>
      </c>
      <c r="AB837">
        <v>4700</v>
      </c>
      <c r="AC837">
        <v>20800</v>
      </c>
      <c r="AD837">
        <v>23700</v>
      </c>
      <c r="AE837">
        <v>28100</v>
      </c>
      <c r="AF837">
        <v>71200</v>
      </c>
      <c r="AG837" t="s">
        <v>479</v>
      </c>
      <c r="AH837" t="s">
        <v>479</v>
      </c>
      <c r="AI837" t="s">
        <v>479</v>
      </c>
      <c r="AJ837" t="s">
        <v>479</v>
      </c>
      <c r="AK837" t="s">
        <v>479</v>
      </c>
      <c r="AL837" t="s">
        <v>481</v>
      </c>
      <c r="AM837" t="s">
        <v>481</v>
      </c>
    </row>
    <row r="838" spans="1:39" x14ac:dyDescent="0.25">
      <c r="A838" t="s">
        <v>472</v>
      </c>
      <c r="B838" t="s">
        <v>582</v>
      </c>
      <c r="C838">
        <v>3</v>
      </c>
      <c r="D838" t="s">
        <v>405</v>
      </c>
      <c r="E838" t="s">
        <v>405</v>
      </c>
      <c r="F838">
        <v>10003861</v>
      </c>
      <c r="G838" t="s">
        <v>88</v>
      </c>
      <c r="H838" t="s">
        <v>482</v>
      </c>
      <c r="I838" t="s">
        <v>476</v>
      </c>
      <c r="J838" t="s">
        <v>385</v>
      </c>
      <c r="K838" t="s">
        <v>493</v>
      </c>
      <c r="L838" t="s">
        <v>55</v>
      </c>
      <c r="M838" t="s">
        <v>405</v>
      </c>
      <c r="N838" t="s">
        <v>405</v>
      </c>
      <c r="O838" t="s">
        <v>478</v>
      </c>
      <c r="P838" t="s">
        <v>3</v>
      </c>
      <c r="Q838">
        <v>190</v>
      </c>
      <c r="R838">
        <v>190</v>
      </c>
      <c r="S838">
        <v>190</v>
      </c>
      <c r="T838">
        <v>2.7</v>
      </c>
      <c r="U838">
        <v>7.4</v>
      </c>
      <c r="V838">
        <v>85.6</v>
      </c>
      <c r="W838">
        <v>89.9</v>
      </c>
      <c r="X838">
        <v>89.9</v>
      </c>
      <c r="Y838">
        <v>4.3</v>
      </c>
      <c r="Z838" t="s">
        <v>487</v>
      </c>
      <c r="AA838">
        <v>160</v>
      </c>
      <c r="AB838">
        <v>4700</v>
      </c>
      <c r="AC838">
        <v>21900</v>
      </c>
      <c r="AD838">
        <v>28800</v>
      </c>
      <c r="AE838">
        <v>37600</v>
      </c>
      <c r="AF838">
        <v>82100</v>
      </c>
      <c r="AG838" t="s">
        <v>479</v>
      </c>
      <c r="AH838" t="s">
        <v>479</v>
      </c>
      <c r="AI838" t="s">
        <v>479</v>
      </c>
      <c r="AJ838" t="s">
        <v>479</v>
      </c>
      <c r="AK838" t="s">
        <v>479</v>
      </c>
      <c r="AL838" t="s">
        <v>481</v>
      </c>
      <c r="AM838" t="s">
        <v>481</v>
      </c>
    </row>
    <row r="839" spans="1:39" x14ac:dyDescent="0.25">
      <c r="A839" t="s">
        <v>472</v>
      </c>
      <c r="B839" t="s">
        <v>582</v>
      </c>
      <c r="C839">
        <v>3</v>
      </c>
      <c r="D839" t="s">
        <v>405</v>
      </c>
      <c r="E839" t="s">
        <v>405</v>
      </c>
      <c r="F839">
        <v>10003861</v>
      </c>
      <c r="G839" t="s">
        <v>88</v>
      </c>
      <c r="H839" t="s">
        <v>482</v>
      </c>
      <c r="I839" t="s">
        <v>476</v>
      </c>
      <c r="J839" t="s">
        <v>385</v>
      </c>
      <c r="K839" t="s">
        <v>493</v>
      </c>
      <c r="L839" t="s">
        <v>55</v>
      </c>
      <c r="M839" t="s">
        <v>405</v>
      </c>
      <c r="N839" t="s">
        <v>405</v>
      </c>
      <c r="O839" t="s">
        <v>488</v>
      </c>
      <c r="P839" t="s">
        <v>34</v>
      </c>
      <c r="Q839">
        <v>180</v>
      </c>
      <c r="R839">
        <v>180</v>
      </c>
      <c r="S839">
        <v>180</v>
      </c>
      <c r="T839">
        <v>2.2000000000000002</v>
      </c>
      <c r="U839">
        <v>3.6</v>
      </c>
      <c r="V839">
        <v>71.099999999999994</v>
      </c>
      <c r="W839">
        <v>89.6</v>
      </c>
      <c r="X839">
        <v>94.1</v>
      </c>
      <c r="Y839">
        <v>23</v>
      </c>
      <c r="Z839">
        <v>4.5</v>
      </c>
      <c r="AA839">
        <v>125</v>
      </c>
      <c r="AB839">
        <v>8800</v>
      </c>
      <c r="AC839">
        <v>20400</v>
      </c>
      <c r="AD839">
        <v>23700</v>
      </c>
      <c r="AE839">
        <v>28500</v>
      </c>
      <c r="AF839">
        <v>53700</v>
      </c>
      <c r="AG839" t="s">
        <v>479</v>
      </c>
      <c r="AH839" t="s">
        <v>479</v>
      </c>
      <c r="AI839" t="s">
        <v>479</v>
      </c>
      <c r="AJ839" t="s">
        <v>479</v>
      </c>
      <c r="AK839" t="s">
        <v>479</v>
      </c>
      <c r="AL839" t="s">
        <v>481</v>
      </c>
      <c r="AM839" t="s">
        <v>481</v>
      </c>
    </row>
    <row r="840" spans="1:39" x14ac:dyDescent="0.25">
      <c r="A840" t="s">
        <v>472</v>
      </c>
      <c r="B840" t="s">
        <v>582</v>
      </c>
      <c r="C840">
        <v>3</v>
      </c>
      <c r="D840" t="s">
        <v>405</v>
      </c>
      <c r="E840" t="s">
        <v>405</v>
      </c>
      <c r="F840">
        <v>10003861</v>
      </c>
      <c r="G840" t="s">
        <v>88</v>
      </c>
      <c r="H840" t="s">
        <v>482</v>
      </c>
      <c r="I840" t="s">
        <v>476</v>
      </c>
      <c r="J840" t="s">
        <v>385</v>
      </c>
      <c r="K840" t="s">
        <v>493</v>
      </c>
      <c r="L840" t="s">
        <v>55</v>
      </c>
      <c r="M840" t="s">
        <v>405</v>
      </c>
      <c r="N840" t="s">
        <v>405</v>
      </c>
      <c r="O840" t="s">
        <v>489</v>
      </c>
      <c r="P840" t="s">
        <v>50</v>
      </c>
      <c r="Q840">
        <v>350</v>
      </c>
      <c r="R840">
        <v>345</v>
      </c>
      <c r="S840">
        <v>345</v>
      </c>
      <c r="T840">
        <v>2.9</v>
      </c>
      <c r="U840">
        <v>7.9</v>
      </c>
      <c r="V840">
        <v>84</v>
      </c>
      <c r="W840">
        <v>87.5</v>
      </c>
      <c r="X840">
        <v>89.2</v>
      </c>
      <c r="Y840">
        <v>5.2</v>
      </c>
      <c r="Z840">
        <v>1.7</v>
      </c>
      <c r="AA840">
        <v>275</v>
      </c>
      <c r="AB840">
        <v>700</v>
      </c>
      <c r="AC840">
        <v>18600</v>
      </c>
      <c r="AD840">
        <v>23000</v>
      </c>
      <c r="AE840">
        <v>26600</v>
      </c>
      <c r="AF840">
        <v>63500</v>
      </c>
      <c r="AG840" t="s">
        <v>479</v>
      </c>
      <c r="AH840" t="s">
        <v>479</v>
      </c>
      <c r="AI840" t="s">
        <v>479</v>
      </c>
      <c r="AJ840" t="s">
        <v>479</v>
      </c>
      <c r="AK840" t="s">
        <v>479</v>
      </c>
      <c r="AL840" t="s">
        <v>481</v>
      </c>
      <c r="AM840" t="s">
        <v>481</v>
      </c>
    </row>
    <row r="841" spans="1:39" x14ac:dyDescent="0.25">
      <c r="A841" t="s">
        <v>472</v>
      </c>
      <c r="B841" t="s">
        <v>582</v>
      </c>
      <c r="C841">
        <v>3</v>
      </c>
      <c r="D841" t="s">
        <v>405</v>
      </c>
      <c r="E841" t="s">
        <v>405</v>
      </c>
      <c r="F841">
        <v>10003863</v>
      </c>
      <c r="G841" t="s">
        <v>54</v>
      </c>
      <c r="H841" t="s">
        <v>482</v>
      </c>
      <c r="I841" t="s">
        <v>476</v>
      </c>
      <c r="J841" t="s">
        <v>385</v>
      </c>
      <c r="K841" t="s">
        <v>493</v>
      </c>
      <c r="L841" t="s">
        <v>55</v>
      </c>
      <c r="M841" t="s">
        <v>405</v>
      </c>
      <c r="N841" t="s">
        <v>405</v>
      </c>
      <c r="O841" t="s">
        <v>486</v>
      </c>
      <c r="P841" t="s">
        <v>44</v>
      </c>
      <c r="Q841">
        <v>115</v>
      </c>
      <c r="R841">
        <v>115</v>
      </c>
      <c r="S841">
        <v>115</v>
      </c>
      <c r="T841">
        <v>2.6</v>
      </c>
      <c r="U841">
        <v>8.6</v>
      </c>
      <c r="V841">
        <v>58.6</v>
      </c>
      <c r="W841">
        <v>81</v>
      </c>
      <c r="X841">
        <v>88.8</v>
      </c>
      <c r="Y841">
        <v>30.2</v>
      </c>
      <c r="Z841">
        <v>7.8</v>
      </c>
      <c r="AA841">
        <v>65</v>
      </c>
      <c r="AB841">
        <v>300</v>
      </c>
      <c r="AC841">
        <v>16100</v>
      </c>
      <c r="AD841">
        <v>22600</v>
      </c>
      <c r="AE841">
        <v>27400</v>
      </c>
      <c r="AF841">
        <v>43800</v>
      </c>
      <c r="AG841" t="s">
        <v>479</v>
      </c>
      <c r="AH841" t="s">
        <v>479</v>
      </c>
      <c r="AI841" t="s">
        <v>479</v>
      </c>
      <c r="AJ841" t="s">
        <v>479</v>
      </c>
      <c r="AK841" t="s">
        <v>479</v>
      </c>
      <c r="AL841" t="s">
        <v>481</v>
      </c>
      <c r="AM841" t="s">
        <v>481</v>
      </c>
    </row>
    <row r="842" spans="1:39" x14ac:dyDescent="0.25">
      <c r="A842" t="s">
        <v>472</v>
      </c>
      <c r="B842" t="s">
        <v>582</v>
      </c>
      <c r="C842">
        <v>3</v>
      </c>
      <c r="D842" t="s">
        <v>405</v>
      </c>
      <c r="E842" t="s">
        <v>405</v>
      </c>
      <c r="F842">
        <v>10003863</v>
      </c>
      <c r="G842" t="s">
        <v>54</v>
      </c>
      <c r="H842" t="s">
        <v>482</v>
      </c>
      <c r="I842" t="s">
        <v>476</v>
      </c>
      <c r="J842" t="s">
        <v>385</v>
      </c>
      <c r="K842" t="s">
        <v>493</v>
      </c>
      <c r="L842" t="s">
        <v>55</v>
      </c>
      <c r="M842" t="s">
        <v>405</v>
      </c>
      <c r="N842" t="s">
        <v>405</v>
      </c>
      <c r="O842" t="s">
        <v>489</v>
      </c>
      <c r="P842" t="s">
        <v>50</v>
      </c>
      <c r="Q842" t="s">
        <v>480</v>
      </c>
      <c r="R842" t="s">
        <v>480</v>
      </c>
      <c r="S842" t="s">
        <v>480</v>
      </c>
      <c r="T842" t="s">
        <v>479</v>
      </c>
      <c r="U842" t="s">
        <v>479</v>
      </c>
      <c r="V842" t="s">
        <v>479</v>
      </c>
      <c r="W842" t="s">
        <v>479</v>
      </c>
      <c r="X842" t="s">
        <v>479</v>
      </c>
      <c r="Y842" t="s">
        <v>479</v>
      </c>
      <c r="Z842" t="s">
        <v>479</v>
      </c>
      <c r="AA842" t="s">
        <v>480</v>
      </c>
      <c r="AB842" t="s">
        <v>479</v>
      </c>
      <c r="AC842" t="s">
        <v>479</v>
      </c>
      <c r="AD842" t="s">
        <v>479</v>
      </c>
      <c r="AE842" t="s">
        <v>479</v>
      </c>
      <c r="AF842" t="s">
        <v>479</v>
      </c>
      <c r="AG842" t="s">
        <v>479</v>
      </c>
      <c r="AH842" t="s">
        <v>479</v>
      </c>
      <c r="AI842" t="s">
        <v>479</v>
      </c>
      <c r="AJ842" t="s">
        <v>479</v>
      </c>
      <c r="AK842" t="s">
        <v>479</v>
      </c>
      <c r="AL842" t="s">
        <v>481</v>
      </c>
      <c r="AM842" t="s">
        <v>481</v>
      </c>
    </row>
    <row r="843" spans="1:39" x14ac:dyDescent="0.25">
      <c r="A843" t="s">
        <v>472</v>
      </c>
      <c r="B843" t="s">
        <v>582</v>
      </c>
      <c r="C843">
        <v>3</v>
      </c>
      <c r="D843" t="s">
        <v>405</v>
      </c>
      <c r="E843" t="s">
        <v>405</v>
      </c>
      <c r="F843">
        <v>10003928</v>
      </c>
      <c r="G843" t="s">
        <v>545</v>
      </c>
      <c r="H843" t="s">
        <v>475</v>
      </c>
      <c r="I843" t="s">
        <v>476</v>
      </c>
      <c r="J843" t="s">
        <v>385</v>
      </c>
      <c r="K843" t="s">
        <v>508</v>
      </c>
      <c r="L843" t="s">
        <v>75</v>
      </c>
      <c r="M843" t="s">
        <v>405</v>
      </c>
      <c r="N843" t="s">
        <v>405</v>
      </c>
      <c r="O843" t="s">
        <v>489</v>
      </c>
      <c r="P843" t="s">
        <v>50</v>
      </c>
      <c r="Q843">
        <v>5</v>
      </c>
      <c r="R843">
        <v>5</v>
      </c>
      <c r="S843">
        <v>5</v>
      </c>
      <c r="T843" t="s">
        <v>479</v>
      </c>
      <c r="U843" t="s">
        <v>479</v>
      </c>
      <c r="V843" t="s">
        <v>479</v>
      </c>
      <c r="W843" t="s">
        <v>479</v>
      </c>
      <c r="X843" t="s">
        <v>479</v>
      </c>
      <c r="Y843" t="s">
        <v>479</v>
      </c>
      <c r="Z843" t="s">
        <v>479</v>
      </c>
      <c r="AA843">
        <v>5</v>
      </c>
      <c r="AB843" t="s">
        <v>479</v>
      </c>
      <c r="AC843" t="s">
        <v>479</v>
      </c>
      <c r="AD843" t="s">
        <v>479</v>
      </c>
      <c r="AE843" t="s">
        <v>479</v>
      </c>
      <c r="AF843" t="s">
        <v>479</v>
      </c>
      <c r="AG843" t="s">
        <v>479</v>
      </c>
      <c r="AH843" t="s">
        <v>479</v>
      </c>
      <c r="AI843" t="s">
        <v>479</v>
      </c>
      <c r="AJ843" t="s">
        <v>479</v>
      </c>
      <c r="AK843" t="s">
        <v>479</v>
      </c>
      <c r="AL843" t="s">
        <v>481</v>
      </c>
      <c r="AM843" t="s">
        <v>481</v>
      </c>
    </row>
    <row r="844" spans="1:39" x14ac:dyDescent="0.25">
      <c r="A844" t="s">
        <v>472</v>
      </c>
      <c r="B844" t="s">
        <v>582</v>
      </c>
      <c r="C844">
        <v>3</v>
      </c>
      <c r="D844" t="s">
        <v>405</v>
      </c>
      <c r="E844" t="s">
        <v>405</v>
      </c>
      <c r="F844">
        <v>10003956</v>
      </c>
      <c r="G844" t="s">
        <v>86</v>
      </c>
      <c r="H844" t="s">
        <v>482</v>
      </c>
      <c r="I844" t="s">
        <v>476</v>
      </c>
      <c r="J844" t="s">
        <v>385</v>
      </c>
      <c r="K844" t="s">
        <v>477</v>
      </c>
      <c r="L844" t="s">
        <v>65</v>
      </c>
      <c r="M844" t="s">
        <v>405</v>
      </c>
      <c r="N844" t="s">
        <v>405</v>
      </c>
      <c r="O844" t="s">
        <v>485</v>
      </c>
      <c r="P844" t="s">
        <v>47</v>
      </c>
      <c r="Q844">
        <v>5</v>
      </c>
      <c r="R844">
        <v>5</v>
      </c>
      <c r="S844">
        <v>5</v>
      </c>
      <c r="T844" t="s">
        <v>479</v>
      </c>
      <c r="U844" t="s">
        <v>479</v>
      </c>
      <c r="V844" t="s">
        <v>479</v>
      </c>
      <c r="W844" t="s">
        <v>479</v>
      </c>
      <c r="X844" t="s">
        <v>479</v>
      </c>
      <c r="Y844" t="s">
        <v>479</v>
      </c>
      <c r="Z844" t="s">
        <v>479</v>
      </c>
      <c r="AA844">
        <v>5</v>
      </c>
      <c r="AB844" t="s">
        <v>479</v>
      </c>
      <c r="AC844" t="s">
        <v>479</v>
      </c>
      <c r="AD844" t="s">
        <v>479</v>
      </c>
      <c r="AE844" t="s">
        <v>479</v>
      </c>
      <c r="AF844" t="s">
        <v>479</v>
      </c>
      <c r="AG844" t="s">
        <v>479</v>
      </c>
      <c r="AH844" t="s">
        <v>479</v>
      </c>
      <c r="AI844" t="s">
        <v>479</v>
      </c>
      <c r="AJ844" t="s">
        <v>479</v>
      </c>
      <c r="AK844" t="s">
        <v>479</v>
      </c>
      <c r="AL844" t="s">
        <v>481</v>
      </c>
      <c r="AM844" t="s">
        <v>481</v>
      </c>
    </row>
    <row r="845" spans="1:39" x14ac:dyDescent="0.25">
      <c r="A845" t="s">
        <v>472</v>
      </c>
      <c r="B845" t="s">
        <v>582</v>
      </c>
      <c r="C845">
        <v>3</v>
      </c>
      <c r="D845" t="s">
        <v>405</v>
      </c>
      <c r="E845" t="s">
        <v>405</v>
      </c>
      <c r="F845">
        <v>10003956</v>
      </c>
      <c r="G845" t="s">
        <v>86</v>
      </c>
      <c r="H845" t="s">
        <v>482</v>
      </c>
      <c r="I845" t="s">
        <v>476</v>
      </c>
      <c r="J845" t="s">
        <v>385</v>
      </c>
      <c r="K845" t="s">
        <v>477</v>
      </c>
      <c r="L845" t="s">
        <v>65</v>
      </c>
      <c r="M845" t="s">
        <v>405</v>
      </c>
      <c r="N845" t="s">
        <v>405</v>
      </c>
      <c r="O845" t="s">
        <v>486</v>
      </c>
      <c r="P845" t="s">
        <v>44</v>
      </c>
      <c r="Q845">
        <v>80</v>
      </c>
      <c r="R845">
        <v>80</v>
      </c>
      <c r="S845">
        <v>80</v>
      </c>
      <c r="T845">
        <v>3.7</v>
      </c>
      <c r="U845">
        <v>4.3</v>
      </c>
      <c r="V845">
        <v>65.900000000000006</v>
      </c>
      <c r="W845">
        <v>85.4</v>
      </c>
      <c r="X845">
        <v>92.1</v>
      </c>
      <c r="Y845">
        <v>26.2</v>
      </c>
      <c r="Z845">
        <v>6.7</v>
      </c>
      <c r="AA845">
        <v>55</v>
      </c>
      <c r="AB845">
        <v>10600</v>
      </c>
      <c r="AC845">
        <v>17200</v>
      </c>
      <c r="AD845">
        <v>21900</v>
      </c>
      <c r="AE845">
        <v>25600</v>
      </c>
      <c r="AF845">
        <v>38000</v>
      </c>
      <c r="AG845" t="s">
        <v>479</v>
      </c>
      <c r="AH845" t="s">
        <v>479</v>
      </c>
      <c r="AI845" t="s">
        <v>479</v>
      </c>
      <c r="AJ845" t="s">
        <v>479</v>
      </c>
      <c r="AK845" t="s">
        <v>479</v>
      </c>
      <c r="AL845" t="s">
        <v>481</v>
      </c>
      <c r="AM845" t="s">
        <v>481</v>
      </c>
    </row>
    <row r="846" spans="1:39" x14ac:dyDescent="0.25">
      <c r="A846" t="s">
        <v>472</v>
      </c>
      <c r="B846" t="s">
        <v>582</v>
      </c>
      <c r="C846">
        <v>3</v>
      </c>
      <c r="D846" t="s">
        <v>405</v>
      </c>
      <c r="E846" t="s">
        <v>405</v>
      </c>
      <c r="F846">
        <v>10003956</v>
      </c>
      <c r="G846" t="s">
        <v>86</v>
      </c>
      <c r="H846" t="s">
        <v>482</v>
      </c>
      <c r="I846" t="s">
        <v>476</v>
      </c>
      <c r="J846" t="s">
        <v>385</v>
      </c>
      <c r="K846" t="s">
        <v>477</v>
      </c>
      <c r="L846" t="s">
        <v>65</v>
      </c>
      <c r="M846" t="s">
        <v>405</v>
      </c>
      <c r="N846" t="s">
        <v>405</v>
      </c>
      <c r="O846" t="s">
        <v>478</v>
      </c>
      <c r="P846" t="s">
        <v>3</v>
      </c>
      <c r="Q846">
        <v>15</v>
      </c>
      <c r="R846">
        <v>15</v>
      </c>
      <c r="S846">
        <v>15</v>
      </c>
      <c r="T846">
        <v>3</v>
      </c>
      <c r="U846" t="s">
        <v>487</v>
      </c>
      <c r="V846">
        <v>90.9</v>
      </c>
      <c r="W846">
        <v>93.9</v>
      </c>
      <c r="X846">
        <v>97</v>
      </c>
      <c r="Y846">
        <v>6.1</v>
      </c>
      <c r="Z846">
        <v>3</v>
      </c>
      <c r="AA846">
        <v>15</v>
      </c>
      <c r="AB846">
        <v>4400</v>
      </c>
      <c r="AC846">
        <v>22600</v>
      </c>
      <c r="AD846">
        <v>25900</v>
      </c>
      <c r="AE846">
        <v>33200</v>
      </c>
      <c r="AF846">
        <v>39800</v>
      </c>
      <c r="AG846" t="s">
        <v>479</v>
      </c>
      <c r="AH846" t="s">
        <v>479</v>
      </c>
      <c r="AI846" t="s">
        <v>479</v>
      </c>
      <c r="AJ846" t="s">
        <v>479</v>
      </c>
      <c r="AK846" t="s">
        <v>479</v>
      </c>
      <c r="AL846" t="s">
        <v>481</v>
      </c>
      <c r="AM846" t="s">
        <v>481</v>
      </c>
    </row>
    <row r="847" spans="1:39" x14ac:dyDescent="0.25">
      <c r="A847" t="s">
        <v>472</v>
      </c>
      <c r="B847" t="s">
        <v>582</v>
      </c>
      <c r="C847">
        <v>3</v>
      </c>
      <c r="D847" t="s">
        <v>405</v>
      </c>
      <c r="E847" t="s">
        <v>405</v>
      </c>
      <c r="F847">
        <v>10003956</v>
      </c>
      <c r="G847" t="s">
        <v>86</v>
      </c>
      <c r="H847" t="s">
        <v>482</v>
      </c>
      <c r="I847" t="s">
        <v>476</v>
      </c>
      <c r="J847" t="s">
        <v>385</v>
      </c>
      <c r="K847" t="s">
        <v>477</v>
      </c>
      <c r="L847" t="s">
        <v>65</v>
      </c>
      <c r="M847" t="s">
        <v>405</v>
      </c>
      <c r="N847" t="s">
        <v>405</v>
      </c>
      <c r="O847" t="s">
        <v>488</v>
      </c>
      <c r="P847" t="s">
        <v>34</v>
      </c>
      <c r="Q847">
        <v>30</v>
      </c>
      <c r="R847">
        <v>30</v>
      </c>
      <c r="S847">
        <v>30</v>
      </c>
      <c r="T847" t="s">
        <v>487</v>
      </c>
      <c r="U847">
        <v>10</v>
      </c>
      <c r="V847">
        <v>76.7</v>
      </c>
      <c r="W847">
        <v>90</v>
      </c>
      <c r="X847">
        <v>90</v>
      </c>
      <c r="Y847">
        <v>13.3</v>
      </c>
      <c r="Z847" t="s">
        <v>487</v>
      </c>
      <c r="AA847">
        <v>20</v>
      </c>
      <c r="AB847">
        <v>8800</v>
      </c>
      <c r="AC847">
        <v>21200</v>
      </c>
      <c r="AD847">
        <v>24500</v>
      </c>
      <c r="AE847">
        <v>31800</v>
      </c>
      <c r="AF847">
        <v>36100</v>
      </c>
      <c r="AG847" t="s">
        <v>479</v>
      </c>
      <c r="AH847" t="s">
        <v>479</v>
      </c>
      <c r="AI847" t="s">
        <v>479</v>
      </c>
      <c r="AJ847" t="s">
        <v>479</v>
      </c>
      <c r="AK847" t="s">
        <v>479</v>
      </c>
      <c r="AL847" t="s">
        <v>481</v>
      </c>
      <c r="AM847" t="s">
        <v>481</v>
      </c>
    </row>
    <row r="848" spans="1:39" x14ac:dyDescent="0.25">
      <c r="A848" t="s">
        <v>472</v>
      </c>
      <c r="B848" t="s">
        <v>582</v>
      </c>
      <c r="C848">
        <v>3</v>
      </c>
      <c r="D848" t="s">
        <v>405</v>
      </c>
      <c r="E848" t="s">
        <v>405</v>
      </c>
      <c r="F848">
        <v>10003956</v>
      </c>
      <c r="G848" t="s">
        <v>86</v>
      </c>
      <c r="H848" t="s">
        <v>482</v>
      </c>
      <c r="I848" t="s">
        <v>476</v>
      </c>
      <c r="J848" t="s">
        <v>385</v>
      </c>
      <c r="K848" t="s">
        <v>477</v>
      </c>
      <c r="L848" t="s">
        <v>65</v>
      </c>
      <c r="M848" t="s">
        <v>405</v>
      </c>
      <c r="N848" t="s">
        <v>405</v>
      </c>
      <c r="O848" t="s">
        <v>489</v>
      </c>
      <c r="P848" t="s">
        <v>50</v>
      </c>
      <c r="Q848">
        <v>40</v>
      </c>
      <c r="R848">
        <v>40</v>
      </c>
      <c r="S848">
        <v>40</v>
      </c>
      <c r="T848">
        <v>5.0999999999999996</v>
      </c>
      <c r="U848">
        <v>2.6</v>
      </c>
      <c r="V848">
        <v>82.1</v>
      </c>
      <c r="W848">
        <v>89.7</v>
      </c>
      <c r="X848">
        <v>92.3</v>
      </c>
      <c r="Y848">
        <v>10.3</v>
      </c>
      <c r="Z848">
        <v>2.6</v>
      </c>
      <c r="AA848">
        <v>30</v>
      </c>
      <c r="AB848">
        <v>2100</v>
      </c>
      <c r="AC848">
        <v>12600</v>
      </c>
      <c r="AD848">
        <v>19000</v>
      </c>
      <c r="AE848">
        <v>21700</v>
      </c>
      <c r="AF848">
        <v>35000</v>
      </c>
      <c r="AG848" t="s">
        <v>479</v>
      </c>
      <c r="AH848" t="s">
        <v>479</v>
      </c>
      <c r="AI848" t="s">
        <v>479</v>
      </c>
      <c r="AJ848" t="s">
        <v>479</v>
      </c>
      <c r="AK848" t="s">
        <v>479</v>
      </c>
      <c r="AL848" t="s">
        <v>481</v>
      </c>
      <c r="AM848" t="s">
        <v>481</v>
      </c>
    </row>
    <row r="849" spans="1:39" x14ac:dyDescent="0.25">
      <c r="A849" t="s">
        <v>472</v>
      </c>
      <c r="B849" t="s">
        <v>582</v>
      </c>
      <c r="C849">
        <v>3</v>
      </c>
      <c r="D849" t="s">
        <v>405</v>
      </c>
      <c r="E849" t="s">
        <v>405</v>
      </c>
      <c r="F849">
        <v>10003957</v>
      </c>
      <c r="G849" t="s">
        <v>76</v>
      </c>
      <c r="H849" t="s">
        <v>482</v>
      </c>
      <c r="I849" t="s">
        <v>476</v>
      </c>
      <c r="J849" t="s">
        <v>385</v>
      </c>
      <c r="K849" t="s">
        <v>477</v>
      </c>
      <c r="L849" t="s">
        <v>65</v>
      </c>
      <c r="M849" t="s">
        <v>405</v>
      </c>
      <c r="N849" t="s">
        <v>405</v>
      </c>
      <c r="O849" t="s">
        <v>485</v>
      </c>
      <c r="P849" t="s">
        <v>47</v>
      </c>
      <c r="Q849">
        <v>195</v>
      </c>
      <c r="R849">
        <v>190</v>
      </c>
      <c r="S849">
        <v>190</v>
      </c>
      <c r="T849">
        <v>2.6</v>
      </c>
      <c r="U849">
        <v>6.3</v>
      </c>
      <c r="V849">
        <v>74.3</v>
      </c>
      <c r="W849">
        <v>85.9</v>
      </c>
      <c r="X849">
        <v>91.1</v>
      </c>
      <c r="Y849">
        <v>16.8</v>
      </c>
      <c r="Z849">
        <v>5.2</v>
      </c>
      <c r="AA849">
        <v>140</v>
      </c>
      <c r="AB849">
        <v>6200</v>
      </c>
      <c r="AC849">
        <v>20100</v>
      </c>
      <c r="AD849">
        <v>23500</v>
      </c>
      <c r="AE849">
        <v>27400</v>
      </c>
      <c r="AF849">
        <v>43400</v>
      </c>
      <c r="AG849" t="s">
        <v>479</v>
      </c>
      <c r="AH849" t="s">
        <v>479</v>
      </c>
      <c r="AI849" t="s">
        <v>479</v>
      </c>
      <c r="AJ849" t="s">
        <v>479</v>
      </c>
      <c r="AK849" t="s">
        <v>479</v>
      </c>
      <c r="AL849" t="s">
        <v>481</v>
      </c>
      <c r="AM849" t="s">
        <v>481</v>
      </c>
    </row>
    <row r="850" spans="1:39" x14ac:dyDescent="0.25">
      <c r="A850" t="s">
        <v>472</v>
      </c>
      <c r="B850" t="s">
        <v>582</v>
      </c>
      <c r="C850">
        <v>3</v>
      </c>
      <c r="D850" t="s">
        <v>405</v>
      </c>
      <c r="E850" t="s">
        <v>405</v>
      </c>
      <c r="F850">
        <v>10003957</v>
      </c>
      <c r="G850" t="s">
        <v>76</v>
      </c>
      <c r="H850" t="s">
        <v>482</v>
      </c>
      <c r="I850" t="s">
        <v>476</v>
      </c>
      <c r="J850" t="s">
        <v>385</v>
      </c>
      <c r="K850" t="s">
        <v>477</v>
      </c>
      <c r="L850" t="s">
        <v>65</v>
      </c>
      <c r="M850" t="s">
        <v>405</v>
      </c>
      <c r="N850" t="s">
        <v>405</v>
      </c>
      <c r="O850" t="s">
        <v>486</v>
      </c>
      <c r="P850" t="s">
        <v>44</v>
      </c>
      <c r="Q850">
        <v>195</v>
      </c>
      <c r="R850">
        <v>190</v>
      </c>
      <c r="S850">
        <v>190</v>
      </c>
      <c r="T850">
        <v>3.7</v>
      </c>
      <c r="U850">
        <v>6.6</v>
      </c>
      <c r="V850">
        <v>64.8</v>
      </c>
      <c r="W850">
        <v>86.5</v>
      </c>
      <c r="X850">
        <v>89.6</v>
      </c>
      <c r="Y850">
        <v>24.9</v>
      </c>
      <c r="Z850">
        <v>3.2</v>
      </c>
      <c r="AA850">
        <v>120</v>
      </c>
      <c r="AB850">
        <v>1500</v>
      </c>
      <c r="AC850">
        <v>20400</v>
      </c>
      <c r="AD850">
        <v>24100</v>
      </c>
      <c r="AE850">
        <v>28100</v>
      </c>
      <c r="AF850">
        <v>137200</v>
      </c>
      <c r="AG850" t="s">
        <v>479</v>
      </c>
      <c r="AH850" t="s">
        <v>479</v>
      </c>
      <c r="AI850" t="s">
        <v>479</v>
      </c>
      <c r="AJ850" t="s">
        <v>479</v>
      </c>
      <c r="AK850" t="s">
        <v>479</v>
      </c>
      <c r="AL850" t="s">
        <v>481</v>
      </c>
      <c r="AM850" t="s">
        <v>481</v>
      </c>
    </row>
    <row r="851" spans="1:39" x14ac:dyDescent="0.25">
      <c r="A851" t="s">
        <v>472</v>
      </c>
      <c r="B851" t="s">
        <v>582</v>
      </c>
      <c r="C851">
        <v>3</v>
      </c>
      <c r="D851" t="s">
        <v>405</v>
      </c>
      <c r="E851" t="s">
        <v>405</v>
      </c>
      <c r="F851">
        <v>10003957</v>
      </c>
      <c r="G851" t="s">
        <v>76</v>
      </c>
      <c r="H851" t="s">
        <v>482</v>
      </c>
      <c r="I851" t="s">
        <v>476</v>
      </c>
      <c r="J851" t="s">
        <v>385</v>
      </c>
      <c r="K851" t="s">
        <v>477</v>
      </c>
      <c r="L851" t="s">
        <v>65</v>
      </c>
      <c r="M851" t="s">
        <v>405</v>
      </c>
      <c r="N851" t="s">
        <v>405</v>
      </c>
      <c r="O851" t="s">
        <v>478</v>
      </c>
      <c r="P851" t="s">
        <v>3</v>
      </c>
      <c r="Q851">
        <v>180</v>
      </c>
      <c r="R851">
        <v>175</v>
      </c>
      <c r="S851">
        <v>175</v>
      </c>
      <c r="T851">
        <v>6.3</v>
      </c>
      <c r="U851">
        <v>3.4</v>
      </c>
      <c r="V851">
        <v>83.4</v>
      </c>
      <c r="W851">
        <v>89.1</v>
      </c>
      <c r="X851">
        <v>90.3</v>
      </c>
      <c r="Y851">
        <v>6.9</v>
      </c>
      <c r="Z851">
        <v>1.1000000000000001</v>
      </c>
      <c r="AA851">
        <v>140</v>
      </c>
      <c r="AB851">
        <v>1500</v>
      </c>
      <c r="AC851">
        <v>23800</v>
      </c>
      <c r="AD851">
        <v>29900</v>
      </c>
      <c r="AE851">
        <v>36500</v>
      </c>
      <c r="AF851">
        <v>80700</v>
      </c>
      <c r="AG851" t="s">
        <v>479</v>
      </c>
      <c r="AH851" t="s">
        <v>479</v>
      </c>
      <c r="AI851" t="s">
        <v>479</v>
      </c>
      <c r="AJ851" t="s">
        <v>479</v>
      </c>
      <c r="AK851" t="s">
        <v>479</v>
      </c>
      <c r="AL851" t="s">
        <v>481</v>
      </c>
      <c r="AM851" t="s">
        <v>481</v>
      </c>
    </row>
    <row r="852" spans="1:39" x14ac:dyDescent="0.25">
      <c r="A852" t="s">
        <v>472</v>
      </c>
      <c r="B852" t="s">
        <v>582</v>
      </c>
      <c r="C852">
        <v>3</v>
      </c>
      <c r="D852" t="s">
        <v>405</v>
      </c>
      <c r="E852" t="s">
        <v>405</v>
      </c>
      <c r="F852">
        <v>10003957</v>
      </c>
      <c r="G852" t="s">
        <v>76</v>
      </c>
      <c r="H852" t="s">
        <v>482</v>
      </c>
      <c r="I852" t="s">
        <v>476</v>
      </c>
      <c r="J852" t="s">
        <v>385</v>
      </c>
      <c r="K852" t="s">
        <v>477</v>
      </c>
      <c r="L852" t="s">
        <v>65</v>
      </c>
      <c r="M852" t="s">
        <v>405</v>
      </c>
      <c r="N852" t="s">
        <v>405</v>
      </c>
      <c r="O852" t="s">
        <v>488</v>
      </c>
      <c r="P852" t="s">
        <v>34</v>
      </c>
      <c r="Q852">
        <v>150</v>
      </c>
      <c r="R852">
        <v>150</v>
      </c>
      <c r="S852">
        <v>150</v>
      </c>
      <c r="T852">
        <v>3.3</v>
      </c>
      <c r="U852">
        <v>4.7</v>
      </c>
      <c r="V852">
        <v>65.3</v>
      </c>
      <c r="W852">
        <v>87.3</v>
      </c>
      <c r="X852">
        <v>92</v>
      </c>
      <c r="Y852">
        <v>26.7</v>
      </c>
      <c r="Z852">
        <v>4.7</v>
      </c>
      <c r="AA852">
        <v>100</v>
      </c>
      <c r="AB852">
        <v>5500</v>
      </c>
      <c r="AC852">
        <v>20800</v>
      </c>
      <c r="AD852">
        <v>23700</v>
      </c>
      <c r="AE852">
        <v>28100</v>
      </c>
      <c r="AF852">
        <v>78100</v>
      </c>
      <c r="AG852" t="s">
        <v>479</v>
      </c>
      <c r="AH852" t="s">
        <v>479</v>
      </c>
      <c r="AI852" t="s">
        <v>479</v>
      </c>
      <c r="AJ852" t="s">
        <v>479</v>
      </c>
      <c r="AK852" t="s">
        <v>479</v>
      </c>
      <c r="AL852" t="s">
        <v>481</v>
      </c>
      <c r="AM852" t="s">
        <v>481</v>
      </c>
    </row>
    <row r="853" spans="1:39" x14ac:dyDescent="0.25">
      <c r="A853" t="s">
        <v>472</v>
      </c>
      <c r="B853" t="s">
        <v>582</v>
      </c>
      <c r="C853">
        <v>3</v>
      </c>
      <c r="D853" t="s">
        <v>405</v>
      </c>
      <c r="E853" t="s">
        <v>405</v>
      </c>
      <c r="F853">
        <v>10003957</v>
      </c>
      <c r="G853" t="s">
        <v>76</v>
      </c>
      <c r="H853" t="s">
        <v>482</v>
      </c>
      <c r="I853" t="s">
        <v>476</v>
      </c>
      <c r="J853" t="s">
        <v>385</v>
      </c>
      <c r="K853" t="s">
        <v>477</v>
      </c>
      <c r="L853" t="s">
        <v>65</v>
      </c>
      <c r="M853" t="s">
        <v>405</v>
      </c>
      <c r="N853" t="s">
        <v>405</v>
      </c>
      <c r="O853" t="s">
        <v>489</v>
      </c>
      <c r="P853" t="s">
        <v>50</v>
      </c>
      <c r="Q853">
        <v>210</v>
      </c>
      <c r="R853">
        <v>210</v>
      </c>
      <c r="S853">
        <v>210</v>
      </c>
      <c r="T853" t="s">
        <v>487</v>
      </c>
      <c r="U853">
        <v>13.5</v>
      </c>
      <c r="V853">
        <v>73.599999999999994</v>
      </c>
      <c r="W853">
        <v>84.8</v>
      </c>
      <c r="X853">
        <v>86.5</v>
      </c>
      <c r="Y853">
        <v>12.8</v>
      </c>
      <c r="Z853">
        <v>1.7</v>
      </c>
      <c r="AA853">
        <v>150</v>
      </c>
      <c r="AB853">
        <v>5800</v>
      </c>
      <c r="AC853">
        <v>16800</v>
      </c>
      <c r="AD853">
        <v>21500</v>
      </c>
      <c r="AE853">
        <v>24800</v>
      </c>
      <c r="AF853">
        <v>61000</v>
      </c>
      <c r="AG853" t="s">
        <v>479</v>
      </c>
      <c r="AH853" t="s">
        <v>479</v>
      </c>
      <c r="AI853" t="s">
        <v>479</v>
      </c>
      <c r="AJ853" t="s">
        <v>479</v>
      </c>
      <c r="AK853" t="s">
        <v>479</v>
      </c>
      <c r="AL853" t="s">
        <v>481</v>
      </c>
      <c r="AM853" t="s">
        <v>481</v>
      </c>
    </row>
    <row r="854" spans="1:39" x14ac:dyDescent="0.25">
      <c r="A854" t="s">
        <v>472</v>
      </c>
      <c r="B854" t="s">
        <v>582</v>
      </c>
      <c r="C854">
        <v>3</v>
      </c>
      <c r="D854" t="s">
        <v>405</v>
      </c>
      <c r="E854" t="s">
        <v>405</v>
      </c>
      <c r="F854">
        <v>10004048</v>
      </c>
      <c r="G854" t="s">
        <v>546</v>
      </c>
      <c r="H854" t="s">
        <v>482</v>
      </c>
      <c r="I854" t="s">
        <v>476</v>
      </c>
      <c r="J854" t="s">
        <v>385</v>
      </c>
      <c r="K854" t="s">
        <v>495</v>
      </c>
      <c r="L854" t="s">
        <v>41</v>
      </c>
      <c r="M854" t="s">
        <v>405</v>
      </c>
      <c r="N854" t="s">
        <v>405</v>
      </c>
      <c r="O854" t="s">
        <v>485</v>
      </c>
      <c r="P854" t="s">
        <v>47</v>
      </c>
      <c r="Q854">
        <v>65</v>
      </c>
      <c r="R854">
        <v>60</v>
      </c>
      <c r="S854">
        <v>60</v>
      </c>
      <c r="T854">
        <v>5</v>
      </c>
      <c r="U854">
        <v>18.3</v>
      </c>
      <c r="V854">
        <v>53.3</v>
      </c>
      <c r="W854">
        <v>71.7</v>
      </c>
      <c r="X854">
        <v>76.7</v>
      </c>
      <c r="Y854">
        <v>23.3</v>
      </c>
      <c r="Z854">
        <v>5</v>
      </c>
      <c r="AA854">
        <v>30</v>
      </c>
      <c r="AB854">
        <v>1800</v>
      </c>
      <c r="AC854">
        <v>18200</v>
      </c>
      <c r="AD854">
        <v>24500</v>
      </c>
      <c r="AE854">
        <v>32800</v>
      </c>
      <c r="AF854">
        <v>43400</v>
      </c>
      <c r="AG854" t="s">
        <v>479</v>
      </c>
      <c r="AH854" t="s">
        <v>479</v>
      </c>
      <c r="AI854" t="s">
        <v>479</v>
      </c>
      <c r="AJ854" t="s">
        <v>479</v>
      </c>
      <c r="AK854" t="s">
        <v>479</v>
      </c>
      <c r="AL854" t="s">
        <v>481</v>
      </c>
      <c r="AM854" t="s">
        <v>481</v>
      </c>
    </row>
    <row r="855" spans="1:39" x14ac:dyDescent="0.25">
      <c r="A855" t="s">
        <v>472</v>
      </c>
      <c r="B855" t="s">
        <v>582</v>
      </c>
      <c r="C855">
        <v>3</v>
      </c>
      <c r="D855" t="s">
        <v>405</v>
      </c>
      <c r="E855" t="s">
        <v>405</v>
      </c>
      <c r="F855">
        <v>10004048</v>
      </c>
      <c r="G855" t="s">
        <v>546</v>
      </c>
      <c r="H855" t="s">
        <v>482</v>
      </c>
      <c r="I855" t="s">
        <v>476</v>
      </c>
      <c r="J855" t="s">
        <v>385</v>
      </c>
      <c r="K855" t="s">
        <v>495</v>
      </c>
      <c r="L855" t="s">
        <v>41</v>
      </c>
      <c r="M855" t="s">
        <v>405</v>
      </c>
      <c r="N855" t="s">
        <v>405</v>
      </c>
      <c r="O855" t="s">
        <v>486</v>
      </c>
      <c r="P855" t="s">
        <v>44</v>
      </c>
      <c r="Q855">
        <v>40</v>
      </c>
      <c r="R855">
        <v>40</v>
      </c>
      <c r="S855">
        <v>40</v>
      </c>
      <c r="T855" t="s">
        <v>487</v>
      </c>
      <c r="U855">
        <v>10.3</v>
      </c>
      <c r="V855">
        <v>70.5</v>
      </c>
      <c r="W855">
        <v>87.2</v>
      </c>
      <c r="X855">
        <v>89.7</v>
      </c>
      <c r="Y855">
        <v>19.2</v>
      </c>
      <c r="Z855">
        <v>2.6</v>
      </c>
      <c r="AA855">
        <v>25</v>
      </c>
      <c r="AB855">
        <v>8800</v>
      </c>
      <c r="AC855">
        <v>19000</v>
      </c>
      <c r="AD855">
        <v>25200</v>
      </c>
      <c r="AE855">
        <v>30700</v>
      </c>
      <c r="AF855">
        <v>38000</v>
      </c>
      <c r="AG855" t="s">
        <v>479</v>
      </c>
      <c r="AH855" t="s">
        <v>479</v>
      </c>
      <c r="AI855" t="s">
        <v>479</v>
      </c>
      <c r="AJ855" t="s">
        <v>479</v>
      </c>
      <c r="AK855" t="s">
        <v>479</v>
      </c>
      <c r="AL855" t="s">
        <v>481</v>
      </c>
      <c r="AM855" t="s">
        <v>481</v>
      </c>
    </row>
    <row r="856" spans="1:39" x14ac:dyDescent="0.25">
      <c r="A856" t="s">
        <v>472</v>
      </c>
      <c r="B856" t="s">
        <v>582</v>
      </c>
      <c r="C856">
        <v>3</v>
      </c>
      <c r="D856" t="s">
        <v>405</v>
      </c>
      <c r="E856" t="s">
        <v>405</v>
      </c>
      <c r="F856">
        <v>10004048</v>
      </c>
      <c r="G856" t="s">
        <v>546</v>
      </c>
      <c r="H856" t="s">
        <v>482</v>
      </c>
      <c r="I856" t="s">
        <v>476</v>
      </c>
      <c r="J856" t="s">
        <v>385</v>
      </c>
      <c r="K856" t="s">
        <v>495</v>
      </c>
      <c r="L856" t="s">
        <v>41</v>
      </c>
      <c r="M856" t="s">
        <v>405</v>
      </c>
      <c r="N856" t="s">
        <v>405</v>
      </c>
      <c r="O856" t="s">
        <v>478</v>
      </c>
      <c r="P856" t="s">
        <v>3</v>
      </c>
      <c r="Q856">
        <v>120</v>
      </c>
      <c r="R856">
        <v>120</v>
      </c>
      <c r="S856">
        <v>120</v>
      </c>
      <c r="T856">
        <v>5.9</v>
      </c>
      <c r="U856">
        <v>8.4</v>
      </c>
      <c r="V856">
        <v>75.599999999999994</v>
      </c>
      <c r="W856">
        <v>82.4</v>
      </c>
      <c r="X856">
        <v>85.7</v>
      </c>
      <c r="Y856">
        <v>10.1</v>
      </c>
      <c r="Z856">
        <v>3.4</v>
      </c>
      <c r="AA856">
        <v>85</v>
      </c>
      <c r="AB856">
        <v>4400</v>
      </c>
      <c r="AC856">
        <v>21900</v>
      </c>
      <c r="AD856">
        <v>29400</v>
      </c>
      <c r="AE856">
        <v>35000</v>
      </c>
      <c r="AF856">
        <v>74800</v>
      </c>
      <c r="AG856" t="s">
        <v>479</v>
      </c>
      <c r="AH856" t="s">
        <v>479</v>
      </c>
      <c r="AI856" t="s">
        <v>479</v>
      </c>
      <c r="AJ856" t="s">
        <v>479</v>
      </c>
      <c r="AK856" t="s">
        <v>479</v>
      </c>
      <c r="AL856" t="s">
        <v>481</v>
      </c>
      <c r="AM856" t="s">
        <v>481</v>
      </c>
    </row>
    <row r="857" spans="1:39" x14ac:dyDescent="0.25">
      <c r="A857" t="s">
        <v>472</v>
      </c>
      <c r="B857" t="s">
        <v>582</v>
      </c>
      <c r="C857">
        <v>3</v>
      </c>
      <c r="D857" t="s">
        <v>405</v>
      </c>
      <c r="E857" t="s">
        <v>405</v>
      </c>
      <c r="F857">
        <v>10004048</v>
      </c>
      <c r="G857" t="s">
        <v>546</v>
      </c>
      <c r="H857" t="s">
        <v>482</v>
      </c>
      <c r="I857" t="s">
        <v>476</v>
      </c>
      <c r="J857" t="s">
        <v>385</v>
      </c>
      <c r="K857" t="s">
        <v>495</v>
      </c>
      <c r="L857" t="s">
        <v>41</v>
      </c>
      <c r="M857" t="s">
        <v>405</v>
      </c>
      <c r="N857" t="s">
        <v>405</v>
      </c>
      <c r="O857" t="s">
        <v>488</v>
      </c>
      <c r="P857" t="s">
        <v>34</v>
      </c>
      <c r="Q857">
        <v>70</v>
      </c>
      <c r="R857">
        <v>70</v>
      </c>
      <c r="S857">
        <v>70</v>
      </c>
      <c r="T857">
        <v>8.8000000000000007</v>
      </c>
      <c r="U857">
        <v>16.100000000000001</v>
      </c>
      <c r="V857">
        <v>59.9</v>
      </c>
      <c r="W857">
        <v>70.099999999999994</v>
      </c>
      <c r="X857">
        <v>75.2</v>
      </c>
      <c r="Y857">
        <v>15.3</v>
      </c>
      <c r="Z857">
        <v>5.0999999999999996</v>
      </c>
      <c r="AA857">
        <v>40</v>
      </c>
      <c r="AB857">
        <v>3600</v>
      </c>
      <c r="AC857">
        <v>12800</v>
      </c>
      <c r="AD857">
        <v>19300</v>
      </c>
      <c r="AE857">
        <v>26000</v>
      </c>
      <c r="AF857">
        <v>93800</v>
      </c>
      <c r="AG857" t="s">
        <v>479</v>
      </c>
      <c r="AH857" t="s">
        <v>479</v>
      </c>
      <c r="AI857" t="s">
        <v>479</v>
      </c>
      <c r="AJ857" t="s">
        <v>479</v>
      </c>
      <c r="AK857" t="s">
        <v>479</v>
      </c>
      <c r="AL857" t="s">
        <v>481</v>
      </c>
      <c r="AM857" t="s">
        <v>481</v>
      </c>
    </row>
    <row r="858" spans="1:39" x14ac:dyDescent="0.25">
      <c r="A858" t="s">
        <v>472</v>
      </c>
      <c r="B858" t="s">
        <v>582</v>
      </c>
      <c r="C858">
        <v>3</v>
      </c>
      <c r="D858" t="s">
        <v>405</v>
      </c>
      <c r="E858" t="s">
        <v>405</v>
      </c>
      <c r="F858">
        <v>10004048</v>
      </c>
      <c r="G858" t="s">
        <v>546</v>
      </c>
      <c r="H858" t="s">
        <v>482</v>
      </c>
      <c r="I858" t="s">
        <v>476</v>
      </c>
      <c r="J858" t="s">
        <v>385</v>
      </c>
      <c r="K858" t="s">
        <v>495</v>
      </c>
      <c r="L858" t="s">
        <v>41</v>
      </c>
      <c r="M858" t="s">
        <v>405</v>
      </c>
      <c r="N858" t="s">
        <v>405</v>
      </c>
      <c r="O858" t="s">
        <v>489</v>
      </c>
      <c r="P858" t="s">
        <v>50</v>
      </c>
      <c r="Q858">
        <v>140</v>
      </c>
      <c r="R858">
        <v>135</v>
      </c>
      <c r="S858">
        <v>135</v>
      </c>
      <c r="T858">
        <v>6</v>
      </c>
      <c r="U858">
        <v>15.8</v>
      </c>
      <c r="V858">
        <v>73.7</v>
      </c>
      <c r="W858">
        <v>76.7</v>
      </c>
      <c r="X858">
        <v>78.2</v>
      </c>
      <c r="Y858">
        <v>4.5</v>
      </c>
      <c r="Z858">
        <v>1.5</v>
      </c>
      <c r="AA858">
        <v>90</v>
      </c>
      <c r="AB858">
        <v>400</v>
      </c>
      <c r="AC858">
        <v>14600</v>
      </c>
      <c r="AD858">
        <v>21500</v>
      </c>
      <c r="AE858">
        <v>28500</v>
      </c>
      <c r="AF858">
        <v>147500</v>
      </c>
      <c r="AG858" t="s">
        <v>479</v>
      </c>
      <c r="AH858" t="s">
        <v>479</v>
      </c>
      <c r="AI858" t="s">
        <v>479</v>
      </c>
      <c r="AJ858" t="s">
        <v>479</v>
      </c>
      <c r="AK858" t="s">
        <v>479</v>
      </c>
      <c r="AL858" t="s">
        <v>481</v>
      </c>
      <c r="AM858" t="s">
        <v>481</v>
      </c>
    </row>
    <row r="859" spans="1:39" x14ac:dyDescent="0.25">
      <c r="A859" t="s">
        <v>472</v>
      </c>
      <c r="B859" t="s">
        <v>582</v>
      </c>
      <c r="C859">
        <v>3</v>
      </c>
      <c r="D859" t="s">
        <v>405</v>
      </c>
      <c r="E859" t="s">
        <v>405</v>
      </c>
      <c r="F859">
        <v>10004061</v>
      </c>
      <c r="G859" t="s">
        <v>547</v>
      </c>
      <c r="H859" t="s">
        <v>506</v>
      </c>
      <c r="I859" t="s">
        <v>476</v>
      </c>
      <c r="J859" t="s">
        <v>385</v>
      </c>
      <c r="K859" t="s">
        <v>495</v>
      </c>
      <c r="L859" t="s">
        <v>41</v>
      </c>
      <c r="M859" t="s">
        <v>405</v>
      </c>
      <c r="N859" t="s">
        <v>405</v>
      </c>
      <c r="O859" t="s">
        <v>488</v>
      </c>
      <c r="P859" t="s">
        <v>34</v>
      </c>
      <c r="Q859">
        <v>20</v>
      </c>
      <c r="R859">
        <v>20</v>
      </c>
      <c r="S859">
        <v>20</v>
      </c>
      <c r="T859">
        <v>5</v>
      </c>
      <c r="U859">
        <v>10</v>
      </c>
      <c r="V859">
        <v>65</v>
      </c>
      <c r="W859">
        <v>80</v>
      </c>
      <c r="X859">
        <v>85</v>
      </c>
      <c r="Y859">
        <v>20</v>
      </c>
      <c r="Z859">
        <v>5</v>
      </c>
      <c r="AA859">
        <v>10</v>
      </c>
      <c r="AB859">
        <v>3300</v>
      </c>
      <c r="AC859">
        <v>12700</v>
      </c>
      <c r="AD859">
        <v>19500</v>
      </c>
      <c r="AE859">
        <v>26600</v>
      </c>
      <c r="AF859">
        <v>64600</v>
      </c>
      <c r="AG859" t="s">
        <v>479</v>
      </c>
      <c r="AH859" t="s">
        <v>479</v>
      </c>
      <c r="AI859" t="s">
        <v>479</v>
      </c>
      <c r="AJ859" t="s">
        <v>479</v>
      </c>
      <c r="AK859" t="s">
        <v>479</v>
      </c>
      <c r="AL859" t="s">
        <v>481</v>
      </c>
      <c r="AM859" t="s">
        <v>481</v>
      </c>
    </row>
    <row r="860" spans="1:39" x14ac:dyDescent="0.25">
      <c r="A860" t="s">
        <v>472</v>
      </c>
      <c r="B860" t="s">
        <v>582</v>
      </c>
      <c r="C860">
        <v>3</v>
      </c>
      <c r="D860" t="s">
        <v>405</v>
      </c>
      <c r="E860" t="s">
        <v>405</v>
      </c>
      <c r="F860">
        <v>10007158</v>
      </c>
      <c r="G860" t="s">
        <v>68</v>
      </c>
      <c r="H860" t="s">
        <v>482</v>
      </c>
      <c r="I860" t="s">
        <v>476</v>
      </c>
      <c r="J860" t="s">
        <v>385</v>
      </c>
      <c r="K860" t="s">
        <v>499</v>
      </c>
      <c r="L860" t="s">
        <v>43</v>
      </c>
      <c r="M860" t="s">
        <v>405</v>
      </c>
      <c r="N860" t="s">
        <v>405</v>
      </c>
      <c r="O860" t="s">
        <v>488</v>
      </c>
      <c r="P860" t="s">
        <v>34</v>
      </c>
      <c r="Q860">
        <v>115</v>
      </c>
      <c r="R860">
        <v>110</v>
      </c>
      <c r="S860">
        <v>110</v>
      </c>
      <c r="T860">
        <v>4.3</v>
      </c>
      <c r="U860">
        <v>3.6</v>
      </c>
      <c r="V860">
        <v>71.099999999999994</v>
      </c>
      <c r="W860">
        <v>92.1</v>
      </c>
      <c r="X860">
        <v>92.1</v>
      </c>
      <c r="Y860">
        <v>21</v>
      </c>
      <c r="Z860" t="s">
        <v>487</v>
      </c>
      <c r="AA860">
        <v>80</v>
      </c>
      <c r="AB860">
        <v>2700</v>
      </c>
      <c r="AC860">
        <v>25200</v>
      </c>
      <c r="AD860">
        <v>30700</v>
      </c>
      <c r="AE860">
        <v>39800</v>
      </c>
      <c r="AF860">
        <v>88000</v>
      </c>
      <c r="AG860" t="s">
        <v>479</v>
      </c>
      <c r="AH860" t="s">
        <v>479</v>
      </c>
      <c r="AI860" t="s">
        <v>479</v>
      </c>
      <c r="AJ860" t="s">
        <v>479</v>
      </c>
      <c r="AK860" t="s">
        <v>479</v>
      </c>
      <c r="AL860" t="s">
        <v>481</v>
      </c>
      <c r="AM860" t="s">
        <v>481</v>
      </c>
    </row>
    <row r="861" spans="1:39" x14ac:dyDescent="0.25">
      <c r="A861" t="s">
        <v>472</v>
      </c>
      <c r="B861" t="s">
        <v>582</v>
      </c>
      <c r="C861">
        <v>3</v>
      </c>
      <c r="D861" t="s">
        <v>405</v>
      </c>
      <c r="E861" t="s">
        <v>405</v>
      </c>
      <c r="F861">
        <v>10004078</v>
      </c>
      <c r="G861" t="s">
        <v>156</v>
      </c>
      <c r="H861" t="s">
        <v>482</v>
      </c>
      <c r="I861" t="s">
        <v>476</v>
      </c>
      <c r="J861" t="s">
        <v>385</v>
      </c>
      <c r="K861" t="s">
        <v>495</v>
      </c>
      <c r="L861" t="s">
        <v>41</v>
      </c>
      <c r="M861" t="s">
        <v>405</v>
      </c>
      <c r="N861" t="s">
        <v>405</v>
      </c>
      <c r="O861" t="s">
        <v>485</v>
      </c>
      <c r="P861" t="s">
        <v>47</v>
      </c>
      <c r="Q861">
        <v>45</v>
      </c>
      <c r="R861">
        <v>45</v>
      </c>
      <c r="S861">
        <v>40</v>
      </c>
      <c r="T861" t="s">
        <v>487</v>
      </c>
      <c r="U861">
        <v>14.3</v>
      </c>
      <c r="V861">
        <v>64.3</v>
      </c>
      <c r="W861">
        <v>76.2</v>
      </c>
      <c r="X861">
        <v>85.7</v>
      </c>
      <c r="Y861">
        <v>21.4</v>
      </c>
      <c r="Z861">
        <v>9.5</v>
      </c>
      <c r="AA861">
        <v>25</v>
      </c>
      <c r="AB861">
        <v>3300</v>
      </c>
      <c r="AC861">
        <v>13900</v>
      </c>
      <c r="AD861">
        <v>24500</v>
      </c>
      <c r="AE861">
        <v>26300</v>
      </c>
      <c r="AF861">
        <v>52600</v>
      </c>
      <c r="AG861" t="s">
        <v>479</v>
      </c>
      <c r="AH861" t="s">
        <v>479</v>
      </c>
      <c r="AI861" t="s">
        <v>479</v>
      </c>
      <c r="AJ861" t="s">
        <v>479</v>
      </c>
      <c r="AK861" t="s">
        <v>479</v>
      </c>
      <c r="AL861" t="s">
        <v>481</v>
      </c>
      <c r="AM861" t="s">
        <v>481</v>
      </c>
    </row>
    <row r="862" spans="1:39" x14ac:dyDescent="0.25">
      <c r="A862" t="s">
        <v>472</v>
      </c>
      <c r="B862" t="s">
        <v>582</v>
      </c>
      <c r="C862">
        <v>3</v>
      </c>
      <c r="D862" t="s">
        <v>405</v>
      </c>
      <c r="E862" t="s">
        <v>405</v>
      </c>
      <c r="F862">
        <v>10004078</v>
      </c>
      <c r="G862" t="s">
        <v>156</v>
      </c>
      <c r="H862" t="s">
        <v>482</v>
      </c>
      <c r="I862" t="s">
        <v>476</v>
      </c>
      <c r="J862" t="s">
        <v>385</v>
      </c>
      <c r="K862" t="s">
        <v>495</v>
      </c>
      <c r="L862" t="s">
        <v>41</v>
      </c>
      <c r="M862" t="s">
        <v>405</v>
      </c>
      <c r="N862" t="s">
        <v>405</v>
      </c>
      <c r="O862" t="s">
        <v>486</v>
      </c>
      <c r="P862" t="s">
        <v>44</v>
      </c>
      <c r="Q862">
        <v>85</v>
      </c>
      <c r="R862">
        <v>85</v>
      </c>
      <c r="S862">
        <v>85</v>
      </c>
      <c r="T862">
        <v>5.9</v>
      </c>
      <c r="U862">
        <v>10.7</v>
      </c>
      <c r="V862">
        <v>63.3</v>
      </c>
      <c r="W862">
        <v>81.099999999999994</v>
      </c>
      <c r="X862">
        <v>83.4</v>
      </c>
      <c r="Y862">
        <v>20.100000000000001</v>
      </c>
      <c r="Z862">
        <v>2.4</v>
      </c>
      <c r="AA862">
        <v>50</v>
      </c>
      <c r="AB862">
        <v>4700</v>
      </c>
      <c r="AC862">
        <v>15700</v>
      </c>
      <c r="AD862">
        <v>23400</v>
      </c>
      <c r="AE862">
        <v>28800</v>
      </c>
      <c r="AF862">
        <v>46000</v>
      </c>
      <c r="AG862" t="s">
        <v>479</v>
      </c>
      <c r="AH862" t="s">
        <v>479</v>
      </c>
      <c r="AI862" t="s">
        <v>479</v>
      </c>
      <c r="AJ862" t="s">
        <v>479</v>
      </c>
      <c r="AK862" t="s">
        <v>479</v>
      </c>
      <c r="AL862" t="s">
        <v>481</v>
      </c>
      <c r="AM862" t="s">
        <v>481</v>
      </c>
    </row>
    <row r="863" spans="1:39" x14ac:dyDescent="0.25">
      <c r="A863" t="s">
        <v>472</v>
      </c>
      <c r="B863" t="s">
        <v>582</v>
      </c>
      <c r="C863">
        <v>3</v>
      </c>
      <c r="D863" t="s">
        <v>405</v>
      </c>
      <c r="E863" t="s">
        <v>405</v>
      </c>
      <c r="F863">
        <v>10004078</v>
      </c>
      <c r="G863" t="s">
        <v>156</v>
      </c>
      <c r="H863" t="s">
        <v>482</v>
      </c>
      <c r="I863" t="s">
        <v>476</v>
      </c>
      <c r="J863" t="s">
        <v>385</v>
      </c>
      <c r="K863" t="s">
        <v>495</v>
      </c>
      <c r="L863" t="s">
        <v>41</v>
      </c>
      <c r="M863" t="s">
        <v>405</v>
      </c>
      <c r="N863" t="s">
        <v>405</v>
      </c>
      <c r="O863" t="s">
        <v>478</v>
      </c>
      <c r="P863" t="s">
        <v>3</v>
      </c>
      <c r="Q863">
        <v>70</v>
      </c>
      <c r="R863">
        <v>65</v>
      </c>
      <c r="S863">
        <v>65</v>
      </c>
      <c r="T863">
        <v>1.5</v>
      </c>
      <c r="U863">
        <v>17.100000000000001</v>
      </c>
      <c r="V863">
        <v>72.400000000000006</v>
      </c>
      <c r="W863">
        <v>79.900000000000006</v>
      </c>
      <c r="X863">
        <v>81.400000000000006</v>
      </c>
      <c r="Y863">
        <v>9</v>
      </c>
      <c r="Z863">
        <v>1.5</v>
      </c>
      <c r="AA863">
        <v>45</v>
      </c>
      <c r="AB863">
        <v>1100</v>
      </c>
      <c r="AC863">
        <v>20400</v>
      </c>
      <c r="AD863">
        <v>25900</v>
      </c>
      <c r="AE863">
        <v>31800</v>
      </c>
      <c r="AF863">
        <v>95300</v>
      </c>
      <c r="AG863" t="s">
        <v>479</v>
      </c>
      <c r="AH863" t="s">
        <v>479</v>
      </c>
      <c r="AI863" t="s">
        <v>479</v>
      </c>
      <c r="AJ863" t="s">
        <v>479</v>
      </c>
      <c r="AK863" t="s">
        <v>479</v>
      </c>
      <c r="AL863" t="s">
        <v>481</v>
      </c>
      <c r="AM863" t="s">
        <v>481</v>
      </c>
    </row>
    <row r="864" spans="1:39" x14ac:dyDescent="0.25">
      <c r="A864" t="s">
        <v>472</v>
      </c>
      <c r="B864" t="s">
        <v>582</v>
      </c>
      <c r="C864">
        <v>3</v>
      </c>
      <c r="D864" t="s">
        <v>405</v>
      </c>
      <c r="E864" t="s">
        <v>405</v>
      </c>
      <c r="F864">
        <v>10004078</v>
      </c>
      <c r="G864" t="s">
        <v>156</v>
      </c>
      <c r="H864" t="s">
        <v>482</v>
      </c>
      <c r="I864" t="s">
        <v>476</v>
      </c>
      <c r="J864" t="s">
        <v>385</v>
      </c>
      <c r="K864" t="s">
        <v>495</v>
      </c>
      <c r="L864" t="s">
        <v>41</v>
      </c>
      <c r="M864" t="s">
        <v>405</v>
      </c>
      <c r="N864" t="s">
        <v>405</v>
      </c>
      <c r="O864" t="s">
        <v>488</v>
      </c>
      <c r="P864" t="s">
        <v>34</v>
      </c>
      <c r="Q864">
        <v>85</v>
      </c>
      <c r="R864">
        <v>80</v>
      </c>
      <c r="S864">
        <v>80</v>
      </c>
      <c r="T864">
        <v>4.3</v>
      </c>
      <c r="U864">
        <v>6.8</v>
      </c>
      <c r="V864">
        <v>65</v>
      </c>
      <c r="W864">
        <v>86.4</v>
      </c>
      <c r="X864">
        <v>88.9</v>
      </c>
      <c r="Y864">
        <v>23.9</v>
      </c>
      <c r="Z864">
        <v>2.5</v>
      </c>
      <c r="AA864">
        <v>50</v>
      </c>
      <c r="AB864">
        <v>3300</v>
      </c>
      <c r="AC864">
        <v>18600</v>
      </c>
      <c r="AD864">
        <v>25600</v>
      </c>
      <c r="AE864">
        <v>32100</v>
      </c>
      <c r="AF864">
        <v>82500</v>
      </c>
      <c r="AG864" t="s">
        <v>479</v>
      </c>
      <c r="AH864" t="s">
        <v>479</v>
      </c>
      <c r="AI864" t="s">
        <v>479</v>
      </c>
      <c r="AJ864" t="s">
        <v>479</v>
      </c>
      <c r="AK864" t="s">
        <v>479</v>
      </c>
      <c r="AL864" t="s">
        <v>481</v>
      </c>
      <c r="AM864" t="s">
        <v>481</v>
      </c>
    </row>
    <row r="865" spans="1:39" x14ac:dyDescent="0.25">
      <c r="A865" t="s">
        <v>472</v>
      </c>
      <c r="B865" t="s">
        <v>582</v>
      </c>
      <c r="C865">
        <v>3</v>
      </c>
      <c r="D865" t="s">
        <v>405</v>
      </c>
      <c r="E865" t="s">
        <v>405</v>
      </c>
      <c r="F865">
        <v>10004078</v>
      </c>
      <c r="G865" t="s">
        <v>156</v>
      </c>
      <c r="H865" t="s">
        <v>482</v>
      </c>
      <c r="I865" t="s">
        <v>476</v>
      </c>
      <c r="J865" t="s">
        <v>385</v>
      </c>
      <c r="K865" t="s">
        <v>495</v>
      </c>
      <c r="L865" t="s">
        <v>41</v>
      </c>
      <c r="M865" t="s">
        <v>405</v>
      </c>
      <c r="N865" t="s">
        <v>405</v>
      </c>
      <c r="O865" t="s">
        <v>489</v>
      </c>
      <c r="P865" t="s">
        <v>50</v>
      </c>
      <c r="Q865">
        <v>160</v>
      </c>
      <c r="R865">
        <v>155</v>
      </c>
      <c r="S865">
        <v>155</v>
      </c>
      <c r="T865">
        <v>6.4</v>
      </c>
      <c r="U865">
        <v>16.600000000000001</v>
      </c>
      <c r="V865">
        <v>72</v>
      </c>
      <c r="W865">
        <v>73.900000000000006</v>
      </c>
      <c r="X865">
        <v>77.099999999999994</v>
      </c>
      <c r="Y865">
        <v>5.0999999999999996</v>
      </c>
      <c r="Z865">
        <v>3.2</v>
      </c>
      <c r="AA865">
        <v>105</v>
      </c>
      <c r="AB865">
        <v>3800</v>
      </c>
      <c r="AC865">
        <v>21000</v>
      </c>
      <c r="AD865">
        <v>25600</v>
      </c>
      <c r="AE865">
        <v>32100</v>
      </c>
      <c r="AF865">
        <v>68300</v>
      </c>
      <c r="AG865" t="s">
        <v>479</v>
      </c>
      <c r="AH865" t="s">
        <v>479</v>
      </c>
      <c r="AI865" t="s">
        <v>479</v>
      </c>
      <c r="AJ865" t="s">
        <v>479</v>
      </c>
      <c r="AK865" t="s">
        <v>479</v>
      </c>
      <c r="AL865" t="s">
        <v>481</v>
      </c>
      <c r="AM865" t="s">
        <v>481</v>
      </c>
    </row>
    <row r="866" spans="1:39" x14ac:dyDescent="0.25">
      <c r="A866" t="s">
        <v>472</v>
      </c>
      <c r="B866" t="s">
        <v>582</v>
      </c>
      <c r="C866">
        <v>3</v>
      </c>
      <c r="D866" t="s">
        <v>405</v>
      </c>
      <c r="E866" t="s">
        <v>405</v>
      </c>
      <c r="F866">
        <v>10004113</v>
      </c>
      <c r="G866" t="s">
        <v>97</v>
      </c>
      <c r="H866" t="s">
        <v>482</v>
      </c>
      <c r="I866" t="s">
        <v>476</v>
      </c>
      <c r="J866" t="s">
        <v>385</v>
      </c>
      <c r="K866" t="s">
        <v>508</v>
      </c>
      <c r="L866" t="s">
        <v>75</v>
      </c>
      <c r="M866" t="s">
        <v>405</v>
      </c>
      <c r="N866" t="s">
        <v>405</v>
      </c>
      <c r="O866" t="s">
        <v>485</v>
      </c>
      <c r="P866" t="s">
        <v>47</v>
      </c>
      <c r="Q866">
        <v>50</v>
      </c>
      <c r="R866">
        <v>45</v>
      </c>
      <c r="S866">
        <v>45</v>
      </c>
      <c r="T866">
        <v>2.2000000000000002</v>
      </c>
      <c r="U866">
        <v>11.1</v>
      </c>
      <c r="V866">
        <v>51.1</v>
      </c>
      <c r="W866">
        <v>80</v>
      </c>
      <c r="X866">
        <v>86.7</v>
      </c>
      <c r="Y866">
        <v>35.6</v>
      </c>
      <c r="Z866">
        <v>6.7</v>
      </c>
      <c r="AA866">
        <v>25</v>
      </c>
      <c r="AB866">
        <v>18600</v>
      </c>
      <c r="AC866">
        <v>24500</v>
      </c>
      <c r="AD866">
        <v>27400</v>
      </c>
      <c r="AE866">
        <v>32500</v>
      </c>
      <c r="AF866">
        <v>58800</v>
      </c>
      <c r="AG866" t="s">
        <v>479</v>
      </c>
      <c r="AH866" t="s">
        <v>479</v>
      </c>
      <c r="AI866" t="s">
        <v>479</v>
      </c>
      <c r="AJ866" t="s">
        <v>479</v>
      </c>
      <c r="AK866" t="s">
        <v>479</v>
      </c>
      <c r="AL866" t="s">
        <v>481</v>
      </c>
      <c r="AM866" t="s">
        <v>481</v>
      </c>
    </row>
    <row r="867" spans="1:39" x14ac:dyDescent="0.25">
      <c r="A867" t="s">
        <v>472</v>
      </c>
      <c r="B867" t="s">
        <v>582</v>
      </c>
      <c r="C867">
        <v>3</v>
      </c>
      <c r="D867" t="s">
        <v>405</v>
      </c>
      <c r="E867" t="s">
        <v>405</v>
      </c>
      <c r="F867">
        <v>10007163</v>
      </c>
      <c r="G867" t="s">
        <v>57</v>
      </c>
      <c r="H867" t="s">
        <v>482</v>
      </c>
      <c r="I867" t="s">
        <v>476</v>
      </c>
      <c r="J867" t="s">
        <v>385</v>
      </c>
      <c r="K867" t="s">
        <v>521</v>
      </c>
      <c r="L867" t="s">
        <v>58</v>
      </c>
      <c r="M867" t="s">
        <v>405</v>
      </c>
      <c r="N867" t="s">
        <v>405</v>
      </c>
      <c r="O867" t="s">
        <v>488</v>
      </c>
      <c r="P867" t="s">
        <v>34</v>
      </c>
      <c r="Q867">
        <v>150</v>
      </c>
      <c r="R867">
        <v>145</v>
      </c>
      <c r="S867">
        <v>145</v>
      </c>
      <c r="T867">
        <v>5.5</v>
      </c>
      <c r="U867">
        <v>6.5</v>
      </c>
      <c r="V867">
        <v>63.5</v>
      </c>
      <c r="W867">
        <v>81.900000000000006</v>
      </c>
      <c r="X867">
        <v>88.1</v>
      </c>
      <c r="Y867">
        <v>24.6</v>
      </c>
      <c r="Z867">
        <v>6.1</v>
      </c>
      <c r="AA867">
        <v>90</v>
      </c>
      <c r="AB867">
        <v>5800</v>
      </c>
      <c r="AC867">
        <v>28100</v>
      </c>
      <c r="AD867">
        <v>35400</v>
      </c>
      <c r="AE867">
        <v>53700</v>
      </c>
      <c r="AF867">
        <v>218300</v>
      </c>
      <c r="AG867" t="s">
        <v>479</v>
      </c>
      <c r="AH867" t="s">
        <v>479</v>
      </c>
      <c r="AI867" t="s">
        <v>479</v>
      </c>
      <c r="AJ867" t="s">
        <v>479</v>
      </c>
      <c r="AK867" t="s">
        <v>479</v>
      </c>
      <c r="AL867" t="s">
        <v>481</v>
      </c>
      <c r="AM867" t="s">
        <v>481</v>
      </c>
    </row>
    <row r="868" spans="1:39" x14ac:dyDescent="0.25">
      <c r="A868" t="s">
        <v>472</v>
      </c>
      <c r="B868" t="s">
        <v>582</v>
      </c>
      <c r="C868">
        <v>3</v>
      </c>
      <c r="D868" t="s">
        <v>405</v>
      </c>
      <c r="E868" t="s">
        <v>405</v>
      </c>
      <c r="F868">
        <v>10007768</v>
      </c>
      <c r="G868" t="s">
        <v>70</v>
      </c>
      <c r="H868" t="s">
        <v>482</v>
      </c>
      <c r="I868" t="s">
        <v>476</v>
      </c>
      <c r="J868" t="s">
        <v>385</v>
      </c>
      <c r="K868" t="s">
        <v>477</v>
      </c>
      <c r="L868" t="s">
        <v>65</v>
      </c>
      <c r="M868" t="s">
        <v>405</v>
      </c>
      <c r="N868" t="s">
        <v>405</v>
      </c>
      <c r="O868" t="s">
        <v>488</v>
      </c>
      <c r="P868" t="s">
        <v>34</v>
      </c>
      <c r="Q868">
        <v>130</v>
      </c>
      <c r="R868">
        <v>125</v>
      </c>
      <c r="S868">
        <v>125</v>
      </c>
      <c r="T868">
        <v>2.4</v>
      </c>
      <c r="U868">
        <v>2</v>
      </c>
      <c r="V868">
        <v>72.900000000000006</v>
      </c>
      <c r="W868">
        <v>92.5</v>
      </c>
      <c r="X868">
        <v>95.7</v>
      </c>
      <c r="Y868">
        <v>22.8</v>
      </c>
      <c r="Z868">
        <v>3.1</v>
      </c>
      <c r="AA868">
        <v>90</v>
      </c>
      <c r="AB868">
        <v>11700</v>
      </c>
      <c r="AC868">
        <v>22900</v>
      </c>
      <c r="AD868">
        <v>28100</v>
      </c>
      <c r="AE868">
        <v>32800</v>
      </c>
      <c r="AF868">
        <v>78500</v>
      </c>
      <c r="AG868" t="s">
        <v>479</v>
      </c>
      <c r="AH868" t="s">
        <v>479</v>
      </c>
      <c r="AI868" t="s">
        <v>479</v>
      </c>
      <c r="AJ868" t="s">
        <v>479</v>
      </c>
      <c r="AK868" t="s">
        <v>479</v>
      </c>
      <c r="AL868" t="s">
        <v>481</v>
      </c>
      <c r="AM868" t="s">
        <v>481</v>
      </c>
    </row>
    <row r="869" spans="1:39" x14ac:dyDescent="0.25">
      <c r="A869" t="s">
        <v>472</v>
      </c>
      <c r="B869" t="s">
        <v>582</v>
      </c>
      <c r="C869">
        <v>3</v>
      </c>
      <c r="D869" t="s">
        <v>405</v>
      </c>
      <c r="E869" t="s">
        <v>405</v>
      </c>
      <c r="F869">
        <v>10007774</v>
      </c>
      <c r="G869" t="s">
        <v>42</v>
      </c>
      <c r="H869" t="s">
        <v>482</v>
      </c>
      <c r="I869" t="s">
        <v>476</v>
      </c>
      <c r="J869" t="s">
        <v>385</v>
      </c>
      <c r="K869" t="s">
        <v>499</v>
      </c>
      <c r="L869" t="s">
        <v>43</v>
      </c>
      <c r="M869" t="s">
        <v>405</v>
      </c>
      <c r="N869" t="s">
        <v>405</v>
      </c>
      <c r="O869" t="s">
        <v>488</v>
      </c>
      <c r="P869" t="s">
        <v>34</v>
      </c>
      <c r="Q869">
        <v>170</v>
      </c>
      <c r="R869">
        <v>165</v>
      </c>
      <c r="S869">
        <v>165</v>
      </c>
      <c r="T869">
        <v>2.4</v>
      </c>
      <c r="U869">
        <v>1.8</v>
      </c>
      <c r="V869">
        <v>78.2</v>
      </c>
      <c r="W869">
        <v>88.5</v>
      </c>
      <c r="X869">
        <v>95.8</v>
      </c>
      <c r="Y869">
        <v>17.600000000000001</v>
      </c>
      <c r="Z869">
        <v>7.3</v>
      </c>
      <c r="AA869">
        <v>120</v>
      </c>
      <c r="AB869">
        <v>7300</v>
      </c>
      <c r="AC869">
        <v>38000</v>
      </c>
      <c r="AD869">
        <v>54800</v>
      </c>
      <c r="AE869">
        <v>81800</v>
      </c>
      <c r="AF869">
        <v>456200</v>
      </c>
      <c r="AG869" t="s">
        <v>479</v>
      </c>
      <c r="AH869" t="s">
        <v>479</v>
      </c>
      <c r="AI869" t="s">
        <v>479</v>
      </c>
      <c r="AJ869" t="s">
        <v>479</v>
      </c>
      <c r="AK869" t="s">
        <v>479</v>
      </c>
      <c r="AL869" t="s">
        <v>481</v>
      </c>
      <c r="AM869" t="s">
        <v>481</v>
      </c>
    </row>
    <row r="870" spans="1:39" x14ac:dyDescent="0.25">
      <c r="A870" t="s">
        <v>472</v>
      </c>
      <c r="B870" t="s">
        <v>582</v>
      </c>
      <c r="C870">
        <v>3</v>
      </c>
      <c r="D870" t="s">
        <v>405</v>
      </c>
      <c r="E870" t="s">
        <v>405</v>
      </c>
      <c r="F870">
        <v>10004113</v>
      </c>
      <c r="G870" t="s">
        <v>97</v>
      </c>
      <c r="H870" t="s">
        <v>482</v>
      </c>
      <c r="I870" t="s">
        <v>476</v>
      </c>
      <c r="J870" t="s">
        <v>385</v>
      </c>
      <c r="K870" t="s">
        <v>508</v>
      </c>
      <c r="L870" t="s">
        <v>75</v>
      </c>
      <c r="M870" t="s">
        <v>405</v>
      </c>
      <c r="N870" t="s">
        <v>405</v>
      </c>
      <c r="O870" t="s">
        <v>489</v>
      </c>
      <c r="P870" t="s">
        <v>50</v>
      </c>
      <c r="Q870">
        <v>365</v>
      </c>
      <c r="R870">
        <v>355</v>
      </c>
      <c r="S870">
        <v>350</v>
      </c>
      <c r="T870">
        <v>5</v>
      </c>
      <c r="U870">
        <v>5.4</v>
      </c>
      <c r="V870">
        <v>83.9</v>
      </c>
      <c r="W870">
        <v>87.6</v>
      </c>
      <c r="X870">
        <v>89.6</v>
      </c>
      <c r="Y870">
        <v>5.7</v>
      </c>
      <c r="Z870">
        <v>2</v>
      </c>
      <c r="AA870">
        <v>280</v>
      </c>
      <c r="AB870">
        <v>2200</v>
      </c>
      <c r="AC870">
        <v>22600</v>
      </c>
      <c r="AD870">
        <v>28800</v>
      </c>
      <c r="AE870">
        <v>36900</v>
      </c>
      <c r="AF870">
        <v>78100</v>
      </c>
      <c r="AG870" t="s">
        <v>479</v>
      </c>
      <c r="AH870" t="s">
        <v>479</v>
      </c>
      <c r="AI870" t="s">
        <v>479</v>
      </c>
      <c r="AJ870" t="s">
        <v>479</v>
      </c>
      <c r="AK870" t="s">
        <v>479</v>
      </c>
      <c r="AL870" t="s">
        <v>481</v>
      </c>
      <c r="AM870" t="s">
        <v>481</v>
      </c>
    </row>
    <row r="871" spans="1:39" x14ac:dyDescent="0.25">
      <c r="A871" t="s">
        <v>472</v>
      </c>
      <c r="B871" t="s">
        <v>582</v>
      </c>
      <c r="C871">
        <v>3</v>
      </c>
      <c r="D871" t="s">
        <v>405</v>
      </c>
      <c r="E871" t="s">
        <v>405</v>
      </c>
      <c r="F871">
        <v>10007783</v>
      </c>
      <c r="G871" t="s">
        <v>66</v>
      </c>
      <c r="H871" t="s">
        <v>482</v>
      </c>
      <c r="I871" t="s">
        <v>529</v>
      </c>
      <c r="J871" t="s">
        <v>53</v>
      </c>
      <c r="K871" t="s">
        <v>530</v>
      </c>
      <c r="L871" t="s">
        <v>405</v>
      </c>
      <c r="M871" t="s">
        <v>405</v>
      </c>
      <c r="N871" t="s">
        <v>405</v>
      </c>
      <c r="O871" t="s">
        <v>488</v>
      </c>
      <c r="P871" t="s">
        <v>34</v>
      </c>
      <c r="Q871">
        <v>120</v>
      </c>
      <c r="R871">
        <v>120</v>
      </c>
      <c r="S871">
        <v>120</v>
      </c>
      <c r="T871">
        <v>3.4</v>
      </c>
      <c r="U871">
        <v>2.5</v>
      </c>
      <c r="V871">
        <v>76.7</v>
      </c>
      <c r="W871">
        <v>86.9</v>
      </c>
      <c r="X871">
        <v>94.1</v>
      </c>
      <c r="Y871">
        <v>17.399999999999999</v>
      </c>
      <c r="Z871">
        <v>7.2</v>
      </c>
      <c r="AA871">
        <v>90</v>
      </c>
      <c r="AB871">
        <v>12400</v>
      </c>
      <c r="AC871">
        <v>23700</v>
      </c>
      <c r="AD871">
        <v>29200</v>
      </c>
      <c r="AE871">
        <v>36500</v>
      </c>
      <c r="AF871">
        <v>109100</v>
      </c>
      <c r="AG871" t="s">
        <v>479</v>
      </c>
      <c r="AH871" t="s">
        <v>479</v>
      </c>
      <c r="AI871" t="s">
        <v>479</v>
      </c>
      <c r="AJ871" t="s">
        <v>479</v>
      </c>
      <c r="AK871" t="s">
        <v>479</v>
      </c>
      <c r="AL871" t="s">
        <v>481</v>
      </c>
      <c r="AM871" t="s">
        <v>481</v>
      </c>
    </row>
    <row r="872" spans="1:39" x14ac:dyDescent="0.25">
      <c r="A872" t="s">
        <v>472</v>
      </c>
      <c r="B872" t="s">
        <v>582</v>
      </c>
      <c r="C872">
        <v>3</v>
      </c>
      <c r="D872" t="s">
        <v>405</v>
      </c>
      <c r="E872" t="s">
        <v>405</v>
      </c>
      <c r="F872">
        <v>10004180</v>
      </c>
      <c r="G872" t="s">
        <v>142</v>
      </c>
      <c r="H872" t="s">
        <v>482</v>
      </c>
      <c r="I872" t="s">
        <v>476</v>
      </c>
      <c r="J872" t="s">
        <v>385</v>
      </c>
      <c r="K872" t="s">
        <v>477</v>
      </c>
      <c r="L872" t="s">
        <v>65</v>
      </c>
      <c r="M872" t="s">
        <v>405</v>
      </c>
      <c r="N872" t="s">
        <v>405</v>
      </c>
      <c r="O872" t="s">
        <v>485</v>
      </c>
      <c r="P872" t="s">
        <v>47</v>
      </c>
      <c r="Q872">
        <v>320</v>
      </c>
      <c r="R872">
        <v>315</v>
      </c>
      <c r="S872">
        <v>315</v>
      </c>
      <c r="T872">
        <v>4.4000000000000004</v>
      </c>
      <c r="U872">
        <v>10.8</v>
      </c>
      <c r="V872">
        <v>64.099999999999994</v>
      </c>
      <c r="W872">
        <v>78.7</v>
      </c>
      <c r="X872">
        <v>84.8</v>
      </c>
      <c r="Y872">
        <v>20.6</v>
      </c>
      <c r="Z872">
        <v>6</v>
      </c>
      <c r="AA872">
        <v>195</v>
      </c>
      <c r="AB872">
        <v>4900</v>
      </c>
      <c r="AC872">
        <v>19700</v>
      </c>
      <c r="AD872">
        <v>24100</v>
      </c>
      <c r="AE872">
        <v>28100</v>
      </c>
      <c r="AF872">
        <v>65300</v>
      </c>
      <c r="AG872" t="s">
        <v>479</v>
      </c>
      <c r="AH872" t="s">
        <v>479</v>
      </c>
      <c r="AI872" t="s">
        <v>479</v>
      </c>
      <c r="AJ872" t="s">
        <v>479</v>
      </c>
      <c r="AK872" t="s">
        <v>479</v>
      </c>
      <c r="AL872" t="s">
        <v>481</v>
      </c>
      <c r="AM872" t="s">
        <v>481</v>
      </c>
    </row>
    <row r="873" spans="1:39" x14ac:dyDescent="0.25">
      <c r="A873" t="s">
        <v>472</v>
      </c>
      <c r="B873" t="s">
        <v>582</v>
      </c>
      <c r="C873">
        <v>3</v>
      </c>
      <c r="D873" t="s">
        <v>405</v>
      </c>
      <c r="E873" t="s">
        <v>405</v>
      </c>
      <c r="F873">
        <v>10004180</v>
      </c>
      <c r="G873" t="s">
        <v>142</v>
      </c>
      <c r="H873" t="s">
        <v>482</v>
      </c>
      <c r="I873" t="s">
        <v>476</v>
      </c>
      <c r="J873" t="s">
        <v>385</v>
      </c>
      <c r="K873" t="s">
        <v>477</v>
      </c>
      <c r="L873" t="s">
        <v>65</v>
      </c>
      <c r="M873" t="s">
        <v>405</v>
      </c>
      <c r="N873" t="s">
        <v>405</v>
      </c>
      <c r="O873" t="s">
        <v>486</v>
      </c>
      <c r="P873" t="s">
        <v>44</v>
      </c>
      <c r="Q873">
        <v>320</v>
      </c>
      <c r="R873">
        <v>315</v>
      </c>
      <c r="S873">
        <v>310</v>
      </c>
      <c r="T873">
        <v>2.6</v>
      </c>
      <c r="U873">
        <v>8.6999999999999993</v>
      </c>
      <c r="V873">
        <v>62.7</v>
      </c>
      <c r="W873">
        <v>84.7</v>
      </c>
      <c r="X873">
        <v>88.7</v>
      </c>
      <c r="Y873">
        <v>26</v>
      </c>
      <c r="Z873">
        <v>4</v>
      </c>
      <c r="AA873">
        <v>190</v>
      </c>
      <c r="AB873">
        <v>3300</v>
      </c>
      <c r="AC873">
        <v>20400</v>
      </c>
      <c r="AD873">
        <v>23700</v>
      </c>
      <c r="AE873">
        <v>27000</v>
      </c>
      <c r="AF873">
        <v>135800</v>
      </c>
      <c r="AG873" t="s">
        <v>479</v>
      </c>
      <c r="AH873" t="s">
        <v>479</v>
      </c>
      <c r="AI873" t="s">
        <v>479</v>
      </c>
      <c r="AJ873" t="s">
        <v>479</v>
      </c>
      <c r="AK873" t="s">
        <v>479</v>
      </c>
      <c r="AL873" t="s">
        <v>481</v>
      </c>
      <c r="AM873" t="s">
        <v>481</v>
      </c>
    </row>
    <row r="874" spans="1:39" x14ac:dyDescent="0.25">
      <c r="A874" t="s">
        <v>472</v>
      </c>
      <c r="B874" t="s">
        <v>582</v>
      </c>
      <c r="C874">
        <v>3</v>
      </c>
      <c r="D874" t="s">
        <v>405</v>
      </c>
      <c r="E874" t="s">
        <v>405</v>
      </c>
      <c r="F874">
        <v>10004180</v>
      </c>
      <c r="G874" t="s">
        <v>142</v>
      </c>
      <c r="H874" t="s">
        <v>482</v>
      </c>
      <c r="I874" t="s">
        <v>476</v>
      </c>
      <c r="J874" t="s">
        <v>385</v>
      </c>
      <c r="K874" t="s">
        <v>477</v>
      </c>
      <c r="L874" t="s">
        <v>65</v>
      </c>
      <c r="M874" t="s">
        <v>405</v>
      </c>
      <c r="N874" t="s">
        <v>405</v>
      </c>
      <c r="O874" t="s">
        <v>478</v>
      </c>
      <c r="P874" t="s">
        <v>3</v>
      </c>
      <c r="Q874">
        <v>340</v>
      </c>
      <c r="R874">
        <v>335</v>
      </c>
      <c r="S874">
        <v>335</v>
      </c>
      <c r="T874">
        <v>5.4</v>
      </c>
      <c r="U874">
        <v>8.6999999999999993</v>
      </c>
      <c r="V874">
        <v>80.8</v>
      </c>
      <c r="W874">
        <v>84.4</v>
      </c>
      <c r="X874">
        <v>85.9</v>
      </c>
      <c r="Y874">
        <v>5.0999999999999996</v>
      </c>
      <c r="Z874">
        <v>1.5</v>
      </c>
      <c r="AA874">
        <v>265</v>
      </c>
      <c r="AB874">
        <v>1300</v>
      </c>
      <c r="AC874">
        <v>23700</v>
      </c>
      <c r="AD874">
        <v>30700</v>
      </c>
      <c r="AE874">
        <v>43400</v>
      </c>
      <c r="AF874">
        <v>169700</v>
      </c>
      <c r="AG874" t="s">
        <v>479</v>
      </c>
      <c r="AH874" t="s">
        <v>479</v>
      </c>
      <c r="AI874" t="s">
        <v>479</v>
      </c>
      <c r="AJ874" t="s">
        <v>479</v>
      </c>
      <c r="AK874" t="s">
        <v>479</v>
      </c>
      <c r="AL874" t="s">
        <v>481</v>
      </c>
      <c r="AM874" t="s">
        <v>481</v>
      </c>
    </row>
    <row r="875" spans="1:39" x14ac:dyDescent="0.25">
      <c r="A875" t="s">
        <v>472</v>
      </c>
      <c r="B875" t="s">
        <v>582</v>
      </c>
      <c r="C875">
        <v>3</v>
      </c>
      <c r="D875" t="s">
        <v>405</v>
      </c>
      <c r="E875" t="s">
        <v>405</v>
      </c>
      <c r="F875">
        <v>10004180</v>
      </c>
      <c r="G875" t="s">
        <v>142</v>
      </c>
      <c r="H875" t="s">
        <v>482</v>
      </c>
      <c r="I875" t="s">
        <v>476</v>
      </c>
      <c r="J875" t="s">
        <v>385</v>
      </c>
      <c r="K875" t="s">
        <v>477</v>
      </c>
      <c r="L875" t="s">
        <v>65</v>
      </c>
      <c r="M875" t="s">
        <v>405</v>
      </c>
      <c r="N875" t="s">
        <v>405</v>
      </c>
      <c r="O875" t="s">
        <v>488</v>
      </c>
      <c r="P875" t="s">
        <v>34</v>
      </c>
      <c r="Q875">
        <v>225</v>
      </c>
      <c r="R875">
        <v>220</v>
      </c>
      <c r="S875">
        <v>220</v>
      </c>
      <c r="T875">
        <v>4.2</v>
      </c>
      <c r="U875">
        <v>6.4</v>
      </c>
      <c r="V875">
        <v>63.3</v>
      </c>
      <c r="W875">
        <v>86.6</v>
      </c>
      <c r="X875">
        <v>89.4</v>
      </c>
      <c r="Y875">
        <v>26.1</v>
      </c>
      <c r="Z875">
        <v>2.7</v>
      </c>
      <c r="AA875">
        <v>135</v>
      </c>
      <c r="AB875">
        <v>2200</v>
      </c>
      <c r="AC875">
        <v>20100</v>
      </c>
      <c r="AD875">
        <v>23400</v>
      </c>
      <c r="AE875">
        <v>29200</v>
      </c>
      <c r="AF875">
        <v>62400</v>
      </c>
      <c r="AG875" t="s">
        <v>479</v>
      </c>
      <c r="AH875" t="s">
        <v>479</v>
      </c>
      <c r="AI875" t="s">
        <v>479</v>
      </c>
      <c r="AJ875" t="s">
        <v>479</v>
      </c>
      <c r="AK875" t="s">
        <v>479</v>
      </c>
      <c r="AL875" t="s">
        <v>481</v>
      </c>
      <c r="AM875" t="s">
        <v>481</v>
      </c>
    </row>
    <row r="876" spans="1:39" x14ac:dyDescent="0.25">
      <c r="A876" t="s">
        <v>472</v>
      </c>
      <c r="B876" t="s">
        <v>582</v>
      </c>
      <c r="C876">
        <v>3</v>
      </c>
      <c r="D876" t="s">
        <v>405</v>
      </c>
      <c r="E876" t="s">
        <v>405</v>
      </c>
      <c r="F876">
        <v>10004180</v>
      </c>
      <c r="G876" t="s">
        <v>142</v>
      </c>
      <c r="H876" t="s">
        <v>482</v>
      </c>
      <c r="I876" t="s">
        <v>476</v>
      </c>
      <c r="J876" t="s">
        <v>385</v>
      </c>
      <c r="K876" t="s">
        <v>477</v>
      </c>
      <c r="L876" t="s">
        <v>65</v>
      </c>
      <c r="M876" t="s">
        <v>405</v>
      </c>
      <c r="N876" t="s">
        <v>405</v>
      </c>
      <c r="O876" t="s">
        <v>489</v>
      </c>
      <c r="P876" t="s">
        <v>50</v>
      </c>
      <c r="Q876">
        <v>505</v>
      </c>
      <c r="R876">
        <v>490</v>
      </c>
      <c r="S876">
        <v>490</v>
      </c>
      <c r="T876">
        <v>4.3</v>
      </c>
      <c r="U876">
        <v>10.5</v>
      </c>
      <c r="V876">
        <v>78.400000000000006</v>
      </c>
      <c r="W876">
        <v>83.6</v>
      </c>
      <c r="X876">
        <v>85.2</v>
      </c>
      <c r="Y876">
        <v>6.7</v>
      </c>
      <c r="Z876">
        <v>1.5</v>
      </c>
      <c r="AA876">
        <v>370</v>
      </c>
      <c r="AB876">
        <v>1100</v>
      </c>
      <c r="AC876">
        <v>18200</v>
      </c>
      <c r="AD876">
        <v>23000</v>
      </c>
      <c r="AE876">
        <v>26400</v>
      </c>
      <c r="AF876">
        <v>101800</v>
      </c>
      <c r="AG876">
        <v>1100</v>
      </c>
      <c r="AH876">
        <v>18600</v>
      </c>
      <c r="AI876">
        <v>23000</v>
      </c>
      <c r="AJ876">
        <v>26300</v>
      </c>
      <c r="AK876">
        <v>101800</v>
      </c>
      <c r="AL876" t="s">
        <v>481</v>
      </c>
      <c r="AM876" t="s">
        <v>481</v>
      </c>
    </row>
    <row r="877" spans="1:39" x14ac:dyDescent="0.25">
      <c r="A877" t="s">
        <v>472</v>
      </c>
      <c r="B877" t="s">
        <v>582</v>
      </c>
      <c r="C877">
        <v>3</v>
      </c>
      <c r="D877" t="s">
        <v>405</v>
      </c>
      <c r="E877" t="s">
        <v>405</v>
      </c>
      <c r="F877">
        <v>10004351</v>
      </c>
      <c r="G877" t="s">
        <v>110</v>
      </c>
      <c r="H877" t="s">
        <v>482</v>
      </c>
      <c r="I877" t="s">
        <v>476</v>
      </c>
      <c r="J877" t="s">
        <v>385</v>
      </c>
      <c r="K877" t="s">
        <v>495</v>
      </c>
      <c r="L877" t="s">
        <v>41</v>
      </c>
      <c r="M877" t="s">
        <v>405</v>
      </c>
      <c r="N877" t="s">
        <v>405</v>
      </c>
      <c r="O877" t="s">
        <v>485</v>
      </c>
      <c r="P877" t="s">
        <v>47</v>
      </c>
      <c r="Q877">
        <v>10</v>
      </c>
      <c r="R877">
        <v>10</v>
      </c>
      <c r="S877">
        <v>10</v>
      </c>
      <c r="T877">
        <v>9.1</v>
      </c>
      <c r="U877">
        <v>15.2</v>
      </c>
      <c r="V877">
        <v>57.6</v>
      </c>
      <c r="W877">
        <v>75.7</v>
      </c>
      <c r="X877">
        <v>75.7</v>
      </c>
      <c r="Y877">
        <v>18.2</v>
      </c>
      <c r="Z877" t="s">
        <v>487</v>
      </c>
      <c r="AA877">
        <v>5</v>
      </c>
      <c r="AB877" t="s">
        <v>479</v>
      </c>
      <c r="AC877" t="s">
        <v>479</v>
      </c>
      <c r="AD877" t="s">
        <v>479</v>
      </c>
      <c r="AE877" t="s">
        <v>479</v>
      </c>
      <c r="AF877" t="s">
        <v>479</v>
      </c>
      <c r="AG877" t="s">
        <v>479</v>
      </c>
      <c r="AH877" t="s">
        <v>479</v>
      </c>
      <c r="AI877" t="s">
        <v>479</v>
      </c>
      <c r="AJ877" t="s">
        <v>479</v>
      </c>
      <c r="AK877" t="s">
        <v>479</v>
      </c>
      <c r="AL877" t="s">
        <v>481</v>
      </c>
      <c r="AM877" t="s">
        <v>481</v>
      </c>
    </row>
    <row r="878" spans="1:39" x14ac:dyDescent="0.25">
      <c r="A878" t="s">
        <v>472</v>
      </c>
      <c r="B878" t="s">
        <v>582</v>
      </c>
      <c r="C878">
        <v>3</v>
      </c>
      <c r="D878" t="s">
        <v>405</v>
      </c>
      <c r="E878" t="s">
        <v>405</v>
      </c>
      <c r="F878">
        <v>10004351</v>
      </c>
      <c r="G878" t="s">
        <v>110</v>
      </c>
      <c r="H878" t="s">
        <v>482</v>
      </c>
      <c r="I878" t="s">
        <v>476</v>
      </c>
      <c r="J878" t="s">
        <v>385</v>
      </c>
      <c r="K878" t="s">
        <v>495</v>
      </c>
      <c r="L878" t="s">
        <v>41</v>
      </c>
      <c r="M878" t="s">
        <v>405</v>
      </c>
      <c r="N878" t="s">
        <v>405</v>
      </c>
      <c r="O878" t="s">
        <v>486</v>
      </c>
      <c r="P878" t="s">
        <v>44</v>
      </c>
      <c r="Q878">
        <v>140</v>
      </c>
      <c r="R878">
        <v>140</v>
      </c>
      <c r="S878">
        <v>140</v>
      </c>
      <c r="T878">
        <v>2.1</v>
      </c>
      <c r="U878">
        <v>10</v>
      </c>
      <c r="V878">
        <v>63.1</v>
      </c>
      <c r="W878">
        <v>80.3</v>
      </c>
      <c r="X878">
        <v>87.8</v>
      </c>
      <c r="Y878">
        <v>24.8</v>
      </c>
      <c r="Z878">
        <v>7.5</v>
      </c>
      <c r="AA878">
        <v>90</v>
      </c>
      <c r="AB878">
        <v>400</v>
      </c>
      <c r="AC878">
        <v>19700</v>
      </c>
      <c r="AD878">
        <v>25200</v>
      </c>
      <c r="AE878">
        <v>31400</v>
      </c>
      <c r="AF878">
        <v>53300</v>
      </c>
      <c r="AG878" t="s">
        <v>479</v>
      </c>
      <c r="AH878" t="s">
        <v>479</v>
      </c>
      <c r="AI878" t="s">
        <v>479</v>
      </c>
      <c r="AJ878" t="s">
        <v>479</v>
      </c>
      <c r="AK878" t="s">
        <v>479</v>
      </c>
      <c r="AL878" t="s">
        <v>481</v>
      </c>
      <c r="AM878" t="s">
        <v>481</v>
      </c>
    </row>
    <row r="879" spans="1:39" x14ac:dyDescent="0.25">
      <c r="A879" t="s">
        <v>472</v>
      </c>
      <c r="B879" t="s">
        <v>582</v>
      </c>
      <c r="C879">
        <v>3</v>
      </c>
      <c r="D879" t="s">
        <v>405</v>
      </c>
      <c r="E879" t="s">
        <v>405</v>
      </c>
      <c r="F879">
        <v>10004351</v>
      </c>
      <c r="G879" t="s">
        <v>110</v>
      </c>
      <c r="H879" t="s">
        <v>482</v>
      </c>
      <c r="I879" t="s">
        <v>476</v>
      </c>
      <c r="J879" t="s">
        <v>385</v>
      </c>
      <c r="K879" t="s">
        <v>495</v>
      </c>
      <c r="L879" t="s">
        <v>41</v>
      </c>
      <c r="M879" t="s">
        <v>405</v>
      </c>
      <c r="N879" t="s">
        <v>405</v>
      </c>
      <c r="O879" t="s">
        <v>478</v>
      </c>
      <c r="P879" t="s">
        <v>3</v>
      </c>
      <c r="Q879">
        <v>235</v>
      </c>
      <c r="R879">
        <v>230</v>
      </c>
      <c r="S879">
        <v>230</v>
      </c>
      <c r="T879">
        <v>3.3</v>
      </c>
      <c r="U879">
        <v>13.9</v>
      </c>
      <c r="V879">
        <v>74.5</v>
      </c>
      <c r="W879">
        <v>81.099999999999994</v>
      </c>
      <c r="X879">
        <v>82.8</v>
      </c>
      <c r="Y879">
        <v>8.3000000000000007</v>
      </c>
      <c r="Z879">
        <v>1.7</v>
      </c>
      <c r="AA879">
        <v>170</v>
      </c>
      <c r="AB879">
        <v>1100</v>
      </c>
      <c r="AC879">
        <v>22600</v>
      </c>
      <c r="AD879">
        <v>28500</v>
      </c>
      <c r="AE879">
        <v>37600</v>
      </c>
      <c r="AF879">
        <v>265400</v>
      </c>
      <c r="AG879" t="s">
        <v>479</v>
      </c>
      <c r="AH879" t="s">
        <v>479</v>
      </c>
      <c r="AI879" t="s">
        <v>479</v>
      </c>
      <c r="AJ879" t="s">
        <v>479</v>
      </c>
      <c r="AK879" t="s">
        <v>479</v>
      </c>
      <c r="AL879" t="s">
        <v>481</v>
      </c>
      <c r="AM879" t="s">
        <v>481</v>
      </c>
    </row>
    <row r="880" spans="1:39" x14ac:dyDescent="0.25">
      <c r="A880" t="s">
        <v>472</v>
      </c>
      <c r="B880" t="s">
        <v>582</v>
      </c>
      <c r="C880">
        <v>3</v>
      </c>
      <c r="D880" t="s">
        <v>405</v>
      </c>
      <c r="E880" t="s">
        <v>405</v>
      </c>
      <c r="F880">
        <v>10004351</v>
      </c>
      <c r="G880" t="s">
        <v>110</v>
      </c>
      <c r="H880" t="s">
        <v>482</v>
      </c>
      <c r="I880" t="s">
        <v>476</v>
      </c>
      <c r="J880" t="s">
        <v>385</v>
      </c>
      <c r="K880" t="s">
        <v>495</v>
      </c>
      <c r="L880" t="s">
        <v>41</v>
      </c>
      <c r="M880" t="s">
        <v>405</v>
      </c>
      <c r="N880" t="s">
        <v>405</v>
      </c>
      <c r="O880" t="s">
        <v>488</v>
      </c>
      <c r="P880" t="s">
        <v>34</v>
      </c>
      <c r="Q880">
        <v>110</v>
      </c>
      <c r="R880">
        <v>105</v>
      </c>
      <c r="S880">
        <v>105</v>
      </c>
      <c r="T880">
        <v>7.5</v>
      </c>
      <c r="U880">
        <v>8.4</v>
      </c>
      <c r="V880">
        <v>68.2</v>
      </c>
      <c r="W880">
        <v>79.400000000000006</v>
      </c>
      <c r="X880">
        <v>84.1</v>
      </c>
      <c r="Y880">
        <v>15.9</v>
      </c>
      <c r="Z880">
        <v>4.7</v>
      </c>
      <c r="AA880">
        <v>70</v>
      </c>
      <c r="AB880">
        <v>4400</v>
      </c>
      <c r="AC880">
        <v>20800</v>
      </c>
      <c r="AD880">
        <v>26300</v>
      </c>
      <c r="AE880">
        <v>32100</v>
      </c>
      <c r="AF880">
        <v>75900</v>
      </c>
      <c r="AG880" t="s">
        <v>479</v>
      </c>
      <c r="AH880" t="s">
        <v>479</v>
      </c>
      <c r="AI880" t="s">
        <v>479</v>
      </c>
      <c r="AJ880" t="s">
        <v>479</v>
      </c>
      <c r="AK880" t="s">
        <v>479</v>
      </c>
      <c r="AL880" t="s">
        <v>481</v>
      </c>
      <c r="AM880" t="s">
        <v>481</v>
      </c>
    </row>
    <row r="881" spans="1:39" x14ac:dyDescent="0.25">
      <c r="A881" t="s">
        <v>472</v>
      </c>
      <c r="B881" t="s">
        <v>582</v>
      </c>
      <c r="C881">
        <v>3</v>
      </c>
      <c r="D881" t="s">
        <v>405</v>
      </c>
      <c r="E881" t="s">
        <v>405</v>
      </c>
      <c r="F881">
        <v>10004351</v>
      </c>
      <c r="G881" t="s">
        <v>110</v>
      </c>
      <c r="H881" t="s">
        <v>482</v>
      </c>
      <c r="I881" t="s">
        <v>476</v>
      </c>
      <c r="J881" t="s">
        <v>385</v>
      </c>
      <c r="K881" t="s">
        <v>495</v>
      </c>
      <c r="L881" t="s">
        <v>41</v>
      </c>
      <c r="M881" t="s">
        <v>405</v>
      </c>
      <c r="N881" t="s">
        <v>405</v>
      </c>
      <c r="O881" t="s">
        <v>489</v>
      </c>
      <c r="P881" t="s">
        <v>50</v>
      </c>
      <c r="Q881">
        <v>380</v>
      </c>
      <c r="R881">
        <v>375</v>
      </c>
      <c r="S881">
        <v>375</v>
      </c>
      <c r="T881">
        <v>7.1</v>
      </c>
      <c r="U881">
        <v>13.9</v>
      </c>
      <c r="V881">
        <v>73.099999999999994</v>
      </c>
      <c r="W881">
        <v>77.099999999999994</v>
      </c>
      <c r="X881">
        <v>79</v>
      </c>
      <c r="Y881">
        <v>5.9</v>
      </c>
      <c r="Z881">
        <v>1.9</v>
      </c>
      <c r="AA881">
        <v>260</v>
      </c>
      <c r="AB881">
        <v>1100</v>
      </c>
      <c r="AC881">
        <v>17500</v>
      </c>
      <c r="AD881">
        <v>23000</v>
      </c>
      <c r="AE881">
        <v>28900</v>
      </c>
      <c r="AF881">
        <v>83200</v>
      </c>
      <c r="AG881" t="s">
        <v>479</v>
      </c>
      <c r="AH881" t="s">
        <v>479</v>
      </c>
      <c r="AI881" t="s">
        <v>479</v>
      </c>
      <c r="AJ881" t="s">
        <v>479</v>
      </c>
      <c r="AK881" t="s">
        <v>479</v>
      </c>
      <c r="AL881" t="s">
        <v>481</v>
      </c>
      <c r="AM881" t="s">
        <v>481</v>
      </c>
    </row>
    <row r="882" spans="1:39" x14ac:dyDescent="0.25">
      <c r="A882" t="s">
        <v>472</v>
      </c>
      <c r="B882" t="s">
        <v>582</v>
      </c>
      <c r="C882">
        <v>3</v>
      </c>
      <c r="D882" t="s">
        <v>405</v>
      </c>
      <c r="E882" t="s">
        <v>405</v>
      </c>
      <c r="F882">
        <v>10004442</v>
      </c>
      <c r="G882" t="s">
        <v>548</v>
      </c>
      <c r="H882" t="s">
        <v>475</v>
      </c>
      <c r="I882" t="s">
        <v>476</v>
      </c>
      <c r="J882" t="s">
        <v>385</v>
      </c>
      <c r="K882" t="s">
        <v>508</v>
      </c>
      <c r="L882" t="s">
        <v>75</v>
      </c>
      <c r="M882" t="s">
        <v>405</v>
      </c>
      <c r="N882" t="s">
        <v>405</v>
      </c>
      <c r="O882" t="s">
        <v>485</v>
      </c>
      <c r="P882" t="s">
        <v>47</v>
      </c>
      <c r="Q882">
        <v>20</v>
      </c>
      <c r="R882">
        <v>20</v>
      </c>
      <c r="S882">
        <v>20</v>
      </c>
      <c r="T882">
        <v>9.5</v>
      </c>
      <c r="U882">
        <v>4.8</v>
      </c>
      <c r="V882">
        <v>66.7</v>
      </c>
      <c r="W882">
        <v>81</v>
      </c>
      <c r="X882">
        <v>85.7</v>
      </c>
      <c r="Y882">
        <v>19</v>
      </c>
      <c r="Z882">
        <v>4.8</v>
      </c>
      <c r="AA882">
        <v>15</v>
      </c>
      <c r="AB882">
        <v>12800</v>
      </c>
      <c r="AC882">
        <v>16100</v>
      </c>
      <c r="AD882">
        <v>21000</v>
      </c>
      <c r="AE882">
        <v>25200</v>
      </c>
      <c r="AF882">
        <v>34300</v>
      </c>
      <c r="AG882" t="s">
        <v>479</v>
      </c>
      <c r="AH882" t="s">
        <v>479</v>
      </c>
      <c r="AI882" t="s">
        <v>479</v>
      </c>
      <c r="AJ882" t="s">
        <v>479</v>
      </c>
      <c r="AK882" t="s">
        <v>479</v>
      </c>
      <c r="AL882" t="s">
        <v>481</v>
      </c>
      <c r="AM882" t="s">
        <v>481</v>
      </c>
    </row>
    <row r="883" spans="1:39" x14ac:dyDescent="0.25">
      <c r="A883" t="s">
        <v>472</v>
      </c>
      <c r="B883" t="s">
        <v>582</v>
      </c>
      <c r="C883">
        <v>3</v>
      </c>
      <c r="D883" t="s">
        <v>405</v>
      </c>
      <c r="E883" t="s">
        <v>405</v>
      </c>
      <c r="F883">
        <v>10004478</v>
      </c>
      <c r="G883" t="s">
        <v>630</v>
      </c>
      <c r="H883" t="s">
        <v>475</v>
      </c>
      <c r="I883" t="s">
        <v>476</v>
      </c>
      <c r="J883" t="s">
        <v>385</v>
      </c>
      <c r="K883" t="s">
        <v>477</v>
      </c>
      <c r="L883" t="s">
        <v>65</v>
      </c>
      <c r="M883" t="s">
        <v>405</v>
      </c>
      <c r="N883" t="s">
        <v>405</v>
      </c>
      <c r="O883" t="s">
        <v>489</v>
      </c>
      <c r="P883" t="s">
        <v>50</v>
      </c>
      <c r="Q883">
        <v>5</v>
      </c>
      <c r="R883">
        <v>5</v>
      </c>
      <c r="S883">
        <v>5</v>
      </c>
      <c r="T883" t="s">
        <v>479</v>
      </c>
      <c r="U883" t="s">
        <v>479</v>
      </c>
      <c r="V883" t="s">
        <v>479</v>
      </c>
      <c r="W883" t="s">
        <v>479</v>
      </c>
      <c r="X883" t="s">
        <v>479</v>
      </c>
      <c r="Y883" t="s">
        <v>479</v>
      </c>
      <c r="Z883" t="s">
        <v>479</v>
      </c>
      <c r="AA883" t="s">
        <v>480</v>
      </c>
      <c r="AB883" t="s">
        <v>479</v>
      </c>
      <c r="AC883" t="s">
        <v>479</v>
      </c>
      <c r="AD883" t="s">
        <v>479</v>
      </c>
      <c r="AE883" t="s">
        <v>479</v>
      </c>
      <c r="AF883" t="s">
        <v>479</v>
      </c>
      <c r="AG883" t="s">
        <v>479</v>
      </c>
      <c r="AH883" t="s">
        <v>479</v>
      </c>
      <c r="AI883" t="s">
        <v>479</v>
      </c>
      <c r="AJ883" t="s">
        <v>479</v>
      </c>
      <c r="AK883" t="s">
        <v>479</v>
      </c>
      <c r="AL883" t="s">
        <v>481</v>
      </c>
      <c r="AM883" t="s">
        <v>481</v>
      </c>
    </row>
    <row r="884" spans="1:39" x14ac:dyDescent="0.25">
      <c r="A884" t="s">
        <v>472</v>
      </c>
      <c r="B884" t="s">
        <v>582</v>
      </c>
      <c r="C884">
        <v>3</v>
      </c>
      <c r="D884" t="s">
        <v>405</v>
      </c>
      <c r="E884" t="s">
        <v>405</v>
      </c>
      <c r="F884">
        <v>10004576</v>
      </c>
      <c r="G884" t="s">
        <v>549</v>
      </c>
      <c r="H884" t="s">
        <v>475</v>
      </c>
      <c r="I884" t="s">
        <v>476</v>
      </c>
      <c r="J884" t="s">
        <v>385</v>
      </c>
      <c r="K884" t="s">
        <v>513</v>
      </c>
      <c r="L884" t="s">
        <v>49</v>
      </c>
      <c r="M884" t="s">
        <v>405</v>
      </c>
      <c r="N884" t="s">
        <v>405</v>
      </c>
      <c r="O884" t="s">
        <v>478</v>
      </c>
      <c r="P884" t="s">
        <v>3</v>
      </c>
      <c r="Q884">
        <v>15</v>
      </c>
      <c r="R884">
        <v>10</v>
      </c>
      <c r="S884">
        <v>10</v>
      </c>
      <c r="T884">
        <v>8.3000000000000007</v>
      </c>
      <c r="U884">
        <v>8.3000000000000007</v>
      </c>
      <c r="V884">
        <v>66.7</v>
      </c>
      <c r="W884">
        <v>75</v>
      </c>
      <c r="X884">
        <v>83.3</v>
      </c>
      <c r="Y884">
        <v>16.7</v>
      </c>
      <c r="Z884">
        <v>8.3000000000000007</v>
      </c>
      <c r="AA884">
        <v>10</v>
      </c>
      <c r="AB884" t="s">
        <v>479</v>
      </c>
      <c r="AC884" t="s">
        <v>479</v>
      </c>
      <c r="AD884" t="s">
        <v>479</v>
      </c>
      <c r="AE884" t="s">
        <v>479</v>
      </c>
      <c r="AF884" t="s">
        <v>479</v>
      </c>
      <c r="AG884" t="s">
        <v>479</v>
      </c>
      <c r="AH884" t="s">
        <v>479</v>
      </c>
      <c r="AI884" t="s">
        <v>479</v>
      </c>
      <c r="AJ884" t="s">
        <v>479</v>
      </c>
      <c r="AK884" t="s">
        <v>479</v>
      </c>
      <c r="AL884" t="s">
        <v>481</v>
      </c>
      <c r="AM884" t="s">
        <v>481</v>
      </c>
    </row>
    <row r="885" spans="1:39" x14ac:dyDescent="0.25">
      <c r="A885" t="s">
        <v>472</v>
      </c>
      <c r="B885" t="s">
        <v>582</v>
      </c>
      <c r="C885">
        <v>3</v>
      </c>
      <c r="D885" t="s">
        <v>405</v>
      </c>
      <c r="E885" t="s">
        <v>405</v>
      </c>
      <c r="F885">
        <v>10004576</v>
      </c>
      <c r="G885" t="s">
        <v>549</v>
      </c>
      <c r="H885" t="s">
        <v>475</v>
      </c>
      <c r="I885" t="s">
        <v>476</v>
      </c>
      <c r="J885" t="s">
        <v>385</v>
      </c>
      <c r="K885" t="s">
        <v>513</v>
      </c>
      <c r="L885" t="s">
        <v>49</v>
      </c>
      <c r="M885" t="s">
        <v>405</v>
      </c>
      <c r="N885" t="s">
        <v>405</v>
      </c>
      <c r="O885" t="s">
        <v>489</v>
      </c>
      <c r="P885" t="s">
        <v>50</v>
      </c>
      <c r="Q885">
        <v>20</v>
      </c>
      <c r="R885">
        <v>20</v>
      </c>
      <c r="S885">
        <v>15</v>
      </c>
      <c r="T885">
        <v>5.9</v>
      </c>
      <c r="U885">
        <v>17.600000000000001</v>
      </c>
      <c r="V885">
        <v>76.5</v>
      </c>
      <c r="W885">
        <v>76.5</v>
      </c>
      <c r="X885">
        <v>76.5</v>
      </c>
      <c r="Y885" t="s">
        <v>487</v>
      </c>
      <c r="Z885" t="s">
        <v>487</v>
      </c>
      <c r="AA885">
        <v>10</v>
      </c>
      <c r="AB885">
        <v>3600</v>
      </c>
      <c r="AC885">
        <v>10600</v>
      </c>
      <c r="AD885">
        <v>19300</v>
      </c>
      <c r="AE885">
        <v>20100</v>
      </c>
      <c r="AF885">
        <v>37600</v>
      </c>
      <c r="AG885" t="s">
        <v>479</v>
      </c>
      <c r="AH885" t="s">
        <v>479</v>
      </c>
      <c r="AI885" t="s">
        <v>479</v>
      </c>
      <c r="AJ885" t="s">
        <v>479</v>
      </c>
      <c r="AK885" t="s">
        <v>479</v>
      </c>
      <c r="AL885" t="s">
        <v>481</v>
      </c>
      <c r="AM885" t="s">
        <v>481</v>
      </c>
    </row>
    <row r="886" spans="1:39" x14ac:dyDescent="0.25">
      <c r="A886" t="s">
        <v>472</v>
      </c>
      <c r="B886" t="s">
        <v>582</v>
      </c>
      <c r="C886">
        <v>3</v>
      </c>
      <c r="D886" t="s">
        <v>405</v>
      </c>
      <c r="E886" t="s">
        <v>405</v>
      </c>
      <c r="F886">
        <v>10004577</v>
      </c>
      <c r="G886" t="s">
        <v>550</v>
      </c>
      <c r="H886" t="s">
        <v>475</v>
      </c>
      <c r="I886" t="s">
        <v>476</v>
      </c>
      <c r="J886" t="s">
        <v>385</v>
      </c>
      <c r="K886" t="s">
        <v>508</v>
      </c>
      <c r="L886" t="s">
        <v>75</v>
      </c>
      <c r="M886" t="s">
        <v>405</v>
      </c>
      <c r="N886" t="s">
        <v>405</v>
      </c>
      <c r="O886" t="s">
        <v>489</v>
      </c>
      <c r="P886" t="s">
        <v>50</v>
      </c>
      <c r="Q886">
        <v>50</v>
      </c>
      <c r="R886">
        <v>50</v>
      </c>
      <c r="S886">
        <v>50</v>
      </c>
      <c r="T886">
        <v>7.8</v>
      </c>
      <c r="U886">
        <v>21.6</v>
      </c>
      <c r="V886">
        <v>60.8</v>
      </c>
      <c r="W886">
        <v>66.7</v>
      </c>
      <c r="X886">
        <v>70.599999999999994</v>
      </c>
      <c r="Y886">
        <v>9.8000000000000007</v>
      </c>
      <c r="Z886">
        <v>3.9</v>
      </c>
      <c r="AA886">
        <v>30</v>
      </c>
      <c r="AB886">
        <v>6200</v>
      </c>
      <c r="AC886">
        <v>16800</v>
      </c>
      <c r="AD886">
        <v>21200</v>
      </c>
      <c r="AE886">
        <v>25600</v>
      </c>
      <c r="AF886">
        <v>53000</v>
      </c>
      <c r="AG886" t="s">
        <v>479</v>
      </c>
      <c r="AH886" t="s">
        <v>479</v>
      </c>
      <c r="AI886" t="s">
        <v>479</v>
      </c>
      <c r="AJ886" t="s">
        <v>479</v>
      </c>
      <c r="AK886" t="s">
        <v>479</v>
      </c>
      <c r="AL886" t="s">
        <v>481</v>
      </c>
      <c r="AM886" t="s">
        <v>481</v>
      </c>
    </row>
    <row r="887" spans="1:39" x14ac:dyDescent="0.25">
      <c r="A887" t="s">
        <v>472</v>
      </c>
      <c r="B887" t="s">
        <v>582</v>
      </c>
      <c r="C887">
        <v>3</v>
      </c>
      <c r="D887" t="s">
        <v>405</v>
      </c>
      <c r="E887" t="s">
        <v>405</v>
      </c>
      <c r="F887">
        <v>10004599</v>
      </c>
      <c r="G887" t="s">
        <v>551</v>
      </c>
      <c r="H887" t="s">
        <v>475</v>
      </c>
      <c r="I887" t="s">
        <v>476</v>
      </c>
      <c r="J887" t="s">
        <v>385</v>
      </c>
      <c r="K887" t="s">
        <v>513</v>
      </c>
      <c r="L887" t="s">
        <v>49</v>
      </c>
      <c r="M887" t="s">
        <v>405</v>
      </c>
      <c r="N887" t="s">
        <v>405</v>
      </c>
      <c r="O887" t="s">
        <v>485</v>
      </c>
      <c r="P887" t="s">
        <v>47</v>
      </c>
      <c r="Q887">
        <v>10</v>
      </c>
      <c r="R887">
        <v>10</v>
      </c>
      <c r="S887">
        <v>10</v>
      </c>
      <c r="T887" t="s">
        <v>479</v>
      </c>
      <c r="U887" t="s">
        <v>479</v>
      </c>
      <c r="V887" t="s">
        <v>479</v>
      </c>
      <c r="W887" t="s">
        <v>479</v>
      </c>
      <c r="X887" t="s">
        <v>479</v>
      </c>
      <c r="Y887" t="s">
        <v>479</v>
      </c>
      <c r="Z887" t="s">
        <v>479</v>
      </c>
      <c r="AA887">
        <v>5</v>
      </c>
      <c r="AB887" t="s">
        <v>479</v>
      </c>
      <c r="AC887" t="s">
        <v>479</v>
      </c>
      <c r="AD887" t="s">
        <v>479</v>
      </c>
      <c r="AE887" t="s">
        <v>479</v>
      </c>
      <c r="AF887" t="s">
        <v>479</v>
      </c>
      <c r="AG887" t="s">
        <v>479</v>
      </c>
      <c r="AH887" t="s">
        <v>479</v>
      </c>
      <c r="AI887" t="s">
        <v>479</v>
      </c>
      <c r="AJ887" t="s">
        <v>479</v>
      </c>
      <c r="AK887" t="s">
        <v>479</v>
      </c>
      <c r="AL887" t="s">
        <v>481</v>
      </c>
      <c r="AM887" t="s">
        <v>481</v>
      </c>
    </row>
    <row r="888" spans="1:39" x14ac:dyDescent="0.25">
      <c r="A888" t="s">
        <v>472</v>
      </c>
      <c r="B888" t="s">
        <v>582</v>
      </c>
      <c r="C888">
        <v>3</v>
      </c>
      <c r="D888" t="s">
        <v>405</v>
      </c>
      <c r="E888" t="s">
        <v>405</v>
      </c>
      <c r="F888">
        <v>10004599</v>
      </c>
      <c r="G888" t="s">
        <v>551</v>
      </c>
      <c r="H888" t="s">
        <v>475</v>
      </c>
      <c r="I888" t="s">
        <v>476</v>
      </c>
      <c r="J888" t="s">
        <v>385</v>
      </c>
      <c r="K888" t="s">
        <v>513</v>
      </c>
      <c r="L888" t="s">
        <v>49</v>
      </c>
      <c r="M888" t="s">
        <v>405</v>
      </c>
      <c r="N888" t="s">
        <v>405</v>
      </c>
      <c r="O888" t="s">
        <v>478</v>
      </c>
      <c r="P888" t="s">
        <v>3</v>
      </c>
      <c r="Q888">
        <v>50</v>
      </c>
      <c r="R888">
        <v>50</v>
      </c>
      <c r="S888">
        <v>50</v>
      </c>
      <c r="T888">
        <v>5.9</v>
      </c>
      <c r="U888">
        <v>15.7</v>
      </c>
      <c r="V888">
        <v>76.5</v>
      </c>
      <c r="W888">
        <v>78.400000000000006</v>
      </c>
      <c r="X888">
        <v>78.400000000000006</v>
      </c>
      <c r="Y888">
        <v>2</v>
      </c>
      <c r="Z888" t="s">
        <v>487</v>
      </c>
      <c r="AA888">
        <v>40</v>
      </c>
      <c r="AB888">
        <v>400</v>
      </c>
      <c r="AC888">
        <v>20400</v>
      </c>
      <c r="AD888">
        <v>24800</v>
      </c>
      <c r="AE888">
        <v>29600</v>
      </c>
      <c r="AF888">
        <v>69000</v>
      </c>
      <c r="AG888" t="s">
        <v>479</v>
      </c>
      <c r="AH888" t="s">
        <v>479</v>
      </c>
      <c r="AI888" t="s">
        <v>479</v>
      </c>
      <c r="AJ888" t="s">
        <v>479</v>
      </c>
      <c r="AK888" t="s">
        <v>479</v>
      </c>
      <c r="AL888" t="s">
        <v>481</v>
      </c>
      <c r="AM888" t="s">
        <v>481</v>
      </c>
    </row>
    <row r="889" spans="1:39" x14ac:dyDescent="0.25">
      <c r="A889" t="s">
        <v>472</v>
      </c>
      <c r="B889" t="s">
        <v>582</v>
      </c>
      <c r="C889">
        <v>3</v>
      </c>
      <c r="D889" t="s">
        <v>405</v>
      </c>
      <c r="E889" t="s">
        <v>405</v>
      </c>
      <c r="F889">
        <v>10004599</v>
      </c>
      <c r="G889" t="s">
        <v>551</v>
      </c>
      <c r="H889" t="s">
        <v>475</v>
      </c>
      <c r="I889" t="s">
        <v>476</v>
      </c>
      <c r="J889" t="s">
        <v>385</v>
      </c>
      <c r="K889" t="s">
        <v>513</v>
      </c>
      <c r="L889" t="s">
        <v>49</v>
      </c>
      <c r="M889" t="s">
        <v>405</v>
      </c>
      <c r="N889" t="s">
        <v>405</v>
      </c>
      <c r="O889" t="s">
        <v>489</v>
      </c>
      <c r="P889" t="s">
        <v>50</v>
      </c>
      <c r="Q889">
        <v>50</v>
      </c>
      <c r="R889">
        <v>50</v>
      </c>
      <c r="S889">
        <v>45</v>
      </c>
      <c r="T889">
        <v>14.9</v>
      </c>
      <c r="U889">
        <v>12.8</v>
      </c>
      <c r="V889">
        <v>66</v>
      </c>
      <c r="W889">
        <v>72.3</v>
      </c>
      <c r="X889">
        <v>72.3</v>
      </c>
      <c r="Y889">
        <v>6.4</v>
      </c>
      <c r="Z889" t="s">
        <v>487</v>
      </c>
      <c r="AA889">
        <v>30</v>
      </c>
      <c r="AB889">
        <v>1400</v>
      </c>
      <c r="AC889">
        <v>8800</v>
      </c>
      <c r="AD889">
        <v>19000</v>
      </c>
      <c r="AE889">
        <v>21500</v>
      </c>
      <c r="AF889">
        <v>28500</v>
      </c>
      <c r="AG889" t="s">
        <v>479</v>
      </c>
      <c r="AH889" t="s">
        <v>479</v>
      </c>
      <c r="AI889" t="s">
        <v>479</v>
      </c>
      <c r="AJ889" t="s">
        <v>479</v>
      </c>
      <c r="AK889" t="s">
        <v>479</v>
      </c>
      <c r="AL889" t="s">
        <v>481</v>
      </c>
      <c r="AM889" t="s">
        <v>481</v>
      </c>
    </row>
    <row r="890" spans="1:39" x14ac:dyDescent="0.25">
      <c r="A890" t="s">
        <v>472</v>
      </c>
      <c r="B890" t="s">
        <v>582</v>
      </c>
      <c r="C890">
        <v>3</v>
      </c>
      <c r="D890" t="s">
        <v>405</v>
      </c>
      <c r="E890" t="s">
        <v>405</v>
      </c>
      <c r="F890">
        <v>10004607</v>
      </c>
      <c r="G890" t="s">
        <v>552</v>
      </c>
      <c r="H890" t="s">
        <v>475</v>
      </c>
      <c r="I890" t="s">
        <v>476</v>
      </c>
      <c r="J890" t="s">
        <v>385</v>
      </c>
      <c r="K890" t="s">
        <v>495</v>
      </c>
      <c r="L890" t="s">
        <v>41</v>
      </c>
      <c r="M890" t="s">
        <v>405</v>
      </c>
      <c r="N890" t="s">
        <v>405</v>
      </c>
      <c r="O890" t="s">
        <v>486</v>
      </c>
      <c r="P890" t="s">
        <v>44</v>
      </c>
      <c r="Q890">
        <v>15</v>
      </c>
      <c r="R890">
        <v>15</v>
      </c>
      <c r="S890">
        <v>15</v>
      </c>
      <c r="T890">
        <v>7.7</v>
      </c>
      <c r="U890">
        <v>23.1</v>
      </c>
      <c r="V890">
        <v>53.8</v>
      </c>
      <c r="W890">
        <v>69.2</v>
      </c>
      <c r="X890">
        <v>69.2</v>
      </c>
      <c r="Y890">
        <v>15.4</v>
      </c>
      <c r="Z890" t="s">
        <v>487</v>
      </c>
      <c r="AA890">
        <v>5</v>
      </c>
      <c r="AB890" t="s">
        <v>479</v>
      </c>
      <c r="AC890" t="s">
        <v>479</v>
      </c>
      <c r="AD890" t="s">
        <v>479</v>
      </c>
      <c r="AE890" t="s">
        <v>479</v>
      </c>
      <c r="AF890" t="s">
        <v>479</v>
      </c>
      <c r="AG890" t="s">
        <v>479</v>
      </c>
      <c r="AH890" t="s">
        <v>479</v>
      </c>
      <c r="AI890" t="s">
        <v>479</v>
      </c>
      <c r="AJ890" t="s">
        <v>479</v>
      </c>
      <c r="AK890" t="s">
        <v>479</v>
      </c>
      <c r="AL890" t="s">
        <v>481</v>
      </c>
      <c r="AM890" t="s">
        <v>481</v>
      </c>
    </row>
    <row r="891" spans="1:39" x14ac:dyDescent="0.25">
      <c r="A891" t="s">
        <v>472</v>
      </c>
      <c r="B891" t="s">
        <v>582</v>
      </c>
      <c r="C891">
        <v>3</v>
      </c>
      <c r="D891" t="s">
        <v>405</v>
      </c>
      <c r="E891" t="s">
        <v>405</v>
      </c>
      <c r="F891">
        <v>10004686</v>
      </c>
      <c r="G891" t="s">
        <v>553</v>
      </c>
      <c r="H891" t="s">
        <v>475</v>
      </c>
      <c r="I891" t="s">
        <v>476</v>
      </c>
      <c r="J891" t="s">
        <v>385</v>
      </c>
      <c r="K891" t="s">
        <v>499</v>
      </c>
      <c r="L891" t="s">
        <v>43</v>
      </c>
      <c r="M891" t="s">
        <v>405</v>
      </c>
      <c r="N891" t="s">
        <v>405</v>
      </c>
      <c r="O891" t="s">
        <v>478</v>
      </c>
      <c r="P891" t="s">
        <v>3</v>
      </c>
      <c r="Q891">
        <v>5</v>
      </c>
      <c r="R891">
        <v>5</v>
      </c>
      <c r="S891">
        <v>5</v>
      </c>
      <c r="T891" t="s">
        <v>479</v>
      </c>
      <c r="U891" t="s">
        <v>479</v>
      </c>
      <c r="V891" t="s">
        <v>479</v>
      </c>
      <c r="W891" t="s">
        <v>479</v>
      </c>
      <c r="X891" t="s">
        <v>479</v>
      </c>
      <c r="Y891" t="s">
        <v>479</v>
      </c>
      <c r="Z891" t="s">
        <v>479</v>
      </c>
      <c r="AA891">
        <v>5</v>
      </c>
      <c r="AB891" t="s">
        <v>479</v>
      </c>
      <c r="AC891" t="s">
        <v>479</v>
      </c>
      <c r="AD891" t="s">
        <v>479</v>
      </c>
      <c r="AE891" t="s">
        <v>479</v>
      </c>
      <c r="AF891" t="s">
        <v>479</v>
      </c>
      <c r="AG891" t="s">
        <v>479</v>
      </c>
      <c r="AH891" t="s">
        <v>479</v>
      </c>
      <c r="AI891" t="s">
        <v>479</v>
      </c>
      <c r="AJ891" t="s">
        <v>479</v>
      </c>
      <c r="AK891" t="s">
        <v>479</v>
      </c>
      <c r="AL891" t="s">
        <v>481</v>
      </c>
      <c r="AM891" t="s">
        <v>481</v>
      </c>
    </row>
    <row r="892" spans="1:39" x14ac:dyDescent="0.25">
      <c r="A892" t="s">
        <v>472</v>
      </c>
      <c r="B892" t="s">
        <v>582</v>
      </c>
      <c r="C892">
        <v>3</v>
      </c>
      <c r="D892" t="s">
        <v>405</v>
      </c>
      <c r="E892" t="s">
        <v>405</v>
      </c>
      <c r="F892">
        <v>10004695</v>
      </c>
      <c r="G892" t="s">
        <v>631</v>
      </c>
      <c r="H892" t="s">
        <v>475</v>
      </c>
      <c r="I892" t="s">
        <v>476</v>
      </c>
      <c r="J892" t="s">
        <v>385</v>
      </c>
      <c r="K892" t="s">
        <v>493</v>
      </c>
      <c r="L892" t="s">
        <v>55</v>
      </c>
      <c r="M892" t="s">
        <v>405</v>
      </c>
      <c r="N892" t="s">
        <v>405</v>
      </c>
      <c r="O892" t="s">
        <v>478</v>
      </c>
      <c r="P892" t="s">
        <v>3</v>
      </c>
      <c r="Q892">
        <v>5</v>
      </c>
      <c r="R892">
        <v>5</v>
      </c>
      <c r="S892">
        <v>5</v>
      </c>
      <c r="T892" t="s">
        <v>479</v>
      </c>
      <c r="U892" t="s">
        <v>479</v>
      </c>
      <c r="V892" t="s">
        <v>479</v>
      </c>
      <c r="W892" t="s">
        <v>479</v>
      </c>
      <c r="X892" t="s">
        <v>479</v>
      </c>
      <c r="Y892" t="s">
        <v>479</v>
      </c>
      <c r="Z892" t="s">
        <v>479</v>
      </c>
      <c r="AA892">
        <v>5</v>
      </c>
      <c r="AB892" t="s">
        <v>479</v>
      </c>
      <c r="AC892" t="s">
        <v>479</v>
      </c>
      <c r="AD892" t="s">
        <v>479</v>
      </c>
      <c r="AE892" t="s">
        <v>479</v>
      </c>
      <c r="AF892" t="s">
        <v>479</v>
      </c>
      <c r="AG892" t="s">
        <v>479</v>
      </c>
      <c r="AH892" t="s">
        <v>479</v>
      </c>
      <c r="AI892" t="s">
        <v>479</v>
      </c>
      <c r="AJ892" t="s">
        <v>479</v>
      </c>
      <c r="AK892" t="s">
        <v>479</v>
      </c>
      <c r="AL892" t="s">
        <v>481</v>
      </c>
      <c r="AM892" t="s">
        <v>481</v>
      </c>
    </row>
    <row r="893" spans="1:39" x14ac:dyDescent="0.25">
      <c r="A893" t="s">
        <v>472</v>
      </c>
      <c r="B893" t="s">
        <v>582</v>
      </c>
      <c r="C893">
        <v>3</v>
      </c>
      <c r="D893" t="s">
        <v>405</v>
      </c>
      <c r="E893" t="s">
        <v>405</v>
      </c>
      <c r="F893">
        <v>10004695</v>
      </c>
      <c r="G893" t="s">
        <v>631</v>
      </c>
      <c r="H893" t="s">
        <v>475</v>
      </c>
      <c r="I893" t="s">
        <v>476</v>
      </c>
      <c r="J893" t="s">
        <v>385</v>
      </c>
      <c r="K893" t="s">
        <v>493</v>
      </c>
      <c r="L893" t="s">
        <v>55</v>
      </c>
      <c r="M893" t="s">
        <v>405</v>
      </c>
      <c r="N893" t="s">
        <v>405</v>
      </c>
      <c r="O893" t="s">
        <v>488</v>
      </c>
      <c r="P893" t="s">
        <v>34</v>
      </c>
      <c r="Q893">
        <v>10</v>
      </c>
      <c r="R893">
        <v>10</v>
      </c>
      <c r="S893">
        <v>10</v>
      </c>
      <c r="T893" t="s">
        <v>479</v>
      </c>
      <c r="U893" t="s">
        <v>479</v>
      </c>
      <c r="V893" t="s">
        <v>479</v>
      </c>
      <c r="W893" t="s">
        <v>479</v>
      </c>
      <c r="X893" t="s">
        <v>479</v>
      </c>
      <c r="Y893" t="s">
        <v>479</v>
      </c>
      <c r="Z893" t="s">
        <v>479</v>
      </c>
      <c r="AA893">
        <v>5</v>
      </c>
      <c r="AB893" t="s">
        <v>479</v>
      </c>
      <c r="AC893" t="s">
        <v>479</v>
      </c>
      <c r="AD893" t="s">
        <v>479</v>
      </c>
      <c r="AE893" t="s">
        <v>479</v>
      </c>
      <c r="AF893" t="s">
        <v>479</v>
      </c>
      <c r="AG893" t="s">
        <v>479</v>
      </c>
      <c r="AH893" t="s">
        <v>479</v>
      </c>
      <c r="AI893" t="s">
        <v>479</v>
      </c>
      <c r="AJ893" t="s">
        <v>479</v>
      </c>
      <c r="AK893" t="s">
        <v>479</v>
      </c>
      <c r="AL893" t="s">
        <v>481</v>
      </c>
      <c r="AM893" t="s">
        <v>481</v>
      </c>
    </row>
    <row r="894" spans="1:39" x14ac:dyDescent="0.25">
      <c r="A894" t="s">
        <v>472</v>
      </c>
      <c r="B894" t="s">
        <v>582</v>
      </c>
      <c r="C894">
        <v>3</v>
      </c>
      <c r="D894" t="s">
        <v>405</v>
      </c>
      <c r="E894" t="s">
        <v>405</v>
      </c>
      <c r="F894">
        <v>10004695</v>
      </c>
      <c r="G894" t="s">
        <v>631</v>
      </c>
      <c r="H894" t="s">
        <v>475</v>
      </c>
      <c r="I894" t="s">
        <v>476</v>
      </c>
      <c r="J894" t="s">
        <v>385</v>
      </c>
      <c r="K894" t="s">
        <v>493</v>
      </c>
      <c r="L894" t="s">
        <v>55</v>
      </c>
      <c r="M894" t="s">
        <v>405</v>
      </c>
      <c r="N894" t="s">
        <v>405</v>
      </c>
      <c r="O894" t="s">
        <v>489</v>
      </c>
      <c r="P894" t="s">
        <v>50</v>
      </c>
      <c r="Q894">
        <v>15</v>
      </c>
      <c r="R894">
        <v>15</v>
      </c>
      <c r="S894">
        <v>15</v>
      </c>
      <c r="T894">
        <v>6.7</v>
      </c>
      <c r="U894">
        <v>26.7</v>
      </c>
      <c r="V894">
        <v>66.7</v>
      </c>
      <c r="W894">
        <v>66.7</v>
      </c>
      <c r="X894">
        <v>66.7</v>
      </c>
      <c r="Y894" t="s">
        <v>487</v>
      </c>
      <c r="Z894" t="s">
        <v>487</v>
      </c>
      <c r="AA894">
        <v>10</v>
      </c>
      <c r="AB894" t="s">
        <v>479</v>
      </c>
      <c r="AC894" t="s">
        <v>479</v>
      </c>
      <c r="AD894" t="s">
        <v>479</v>
      </c>
      <c r="AE894" t="s">
        <v>479</v>
      </c>
      <c r="AF894" t="s">
        <v>479</v>
      </c>
      <c r="AG894" t="s">
        <v>479</v>
      </c>
      <c r="AH894" t="s">
        <v>479</v>
      </c>
      <c r="AI894" t="s">
        <v>479</v>
      </c>
      <c r="AJ894" t="s">
        <v>479</v>
      </c>
      <c r="AK894" t="s">
        <v>479</v>
      </c>
      <c r="AL894" t="s">
        <v>481</v>
      </c>
      <c r="AM894" t="s">
        <v>481</v>
      </c>
    </row>
    <row r="895" spans="1:39" x14ac:dyDescent="0.25">
      <c r="A895" t="s">
        <v>472</v>
      </c>
      <c r="B895" t="s">
        <v>582</v>
      </c>
      <c r="C895">
        <v>3</v>
      </c>
      <c r="D895" t="s">
        <v>405</v>
      </c>
      <c r="E895" t="s">
        <v>405</v>
      </c>
      <c r="F895">
        <v>10004718</v>
      </c>
      <c r="G895" t="s">
        <v>632</v>
      </c>
      <c r="H895" t="s">
        <v>475</v>
      </c>
      <c r="I895" t="s">
        <v>476</v>
      </c>
      <c r="J895" t="s">
        <v>385</v>
      </c>
      <c r="K895" t="s">
        <v>521</v>
      </c>
      <c r="L895" t="s">
        <v>58</v>
      </c>
      <c r="M895" t="s">
        <v>405</v>
      </c>
      <c r="N895" t="s">
        <v>405</v>
      </c>
      <c r="O895" t="s">
        <v>478</v>
      </c>
      <c r="P895" t="s">
        <v>3</v>
      </c>
      <c r="Q895">
        <v>5</v>
      </c>
      <c r="R895">
        <v>5</v>
      </c>
      <c r="S895">
        <v>5</v>
      </c>
      <c r="T895" t="s">
        <v>479</v>
      </c>
      <c r="U895" t="s">
        <v>479</v>
      </c>
      <c r="V895" t="s">
        <v>479</v>
      </c>
      <c r="W895" t="s">
        <v>479</v>
      </c>
      <c r="X895" t="s">
        <v>479</v>
      </c>
      <c r="Y895" t="s">
        <v>479</v>
      </c>
      <c r="Z895" t="s">
        <v>479</v>
      </c>
      <c r="AA895">
        <v>5</v>
      </c>
      <c r="AB895" t="s">
        <v>479</v>
      </c>
      <c r="AC895" t="s">
        <v>479</v>
      </c>
      <c r="AD895" t="s">
        <v>479</v>
      </c>
      <c r="AE895" t="s">
        <v>479</v>
      </c>
      <c r="AF895" t="s">
        <v>479</v>
      </c>
      <c r="AG895" t="s">
        <v>479</v>
      </c>
      <c r="AH895" t="s">
        <v>479</v>
      </c>
      <c r="AI895" t="s">
        <v>479</v>
      </c>
      <c r="AJ895" t="s">
        <v>479</v>
      </c>
      <c r="AK895" t="s">
        <v>479</v>
      </c>
      <c r="AL895" t="s">
        <v>481</v>
      </c>
      <c r="AM895" t="s">
        <v>481</v>
      </c>
    </row>
    <row r="896" spans="1:39" x14ac:dyDescent="0.25">
      <c r="A896" t="s">
        <v>472</v>
      </c>
      <c r="B896" t="s">
        <v>582</v>
      </c>
      <c r="C896">
        <v>3</v>
      </c>
      <c r="D896" t="s">
        <v>405</v>
      </c>
      <c r="E896" t="s">
        <v>405</v>
      </c>
      <c r="F896">
        <v>10004718</v>
      </c>
      <c r="G896" t="s">
        <v>632</v>
      </c>
      <c r="H896" t="s">
        <v>475</v>
      </c>
      <c r="I896" t="s">
        <v>476</v>
      </c>
      <c r="J896" t="s">
        <v>385</v>
      </c>
      <c r="K896" t="s">
        <v>521</v>
      </c>
      <c r="L896" t="s">
        <v>58</v>
      </c>
      <c r="M896" t="s">
        <v>405</v>
      </c>
      <c r="N896" t="s">
        <v>405</v>
      </c>
      <c r="O896" t="s">
        <v>489</v>
      </c>
      <c r="P896" t="s">
        <v>50</v>
      </c>
      <c r="Q896">
        <v>10</v>
      </c>
      <c r="R896">
        <v>10</v>
      </c>
      <c r="S896">
        <v>10</v>
      </c>
      <c r="T896" t="s">
        <v>479</v>
      </c>
      <c r="U896" t="s">
        <v>479</v>
      </c>
      <c r="V896" t="s">
        <v>479</v>
      </c>
      <c r="W896" t="s">
        <v>479</v>
      </c>
      <c r="X896" t="s">
        <v>479</v>
      </c>
      <c r="Y896" t="s">
        <v>479</v>
      </c>
      <c r="Z896" t="s">
        <v>479</v>
      </c>
      <c r="AA896">
        <v>5</v>
      </c>
      <c r="AB896" t="s">
        <v>479</v>
      </c>
      <c r="AC896" t="s">
        <v>479</v>
      </c>
      <c r="AD896" t="s">
        <v>479</v>
      </c>
      <c r="AE896" t="s">
        <v>479</v>
      </c>
      <c r="AF896" t="s">
        <v>479</v>
      </c>
      <c r="AG896" t="s">
        <v>479</v>
      </c>
      <c r="AH896" t="s">
        <v>479</v>
      </c>
      <c r="AI896" t="s">
        <v>479</v>
      </c>
      <c r="AJ896" t="s">
        <v>479</v>
      </c>
      <c r="AK896" t="s">
        <v>479</v>
      </c>
      <c r="AL896" t="s">
        <v>481</v>
      </c>
      <c r="AM896" t="s">
        <v>481</v>
      </c>
    </row>
    <row r="897" spans="1:39" x14ac:dyDescent="0.25">
      <c r="A897" t="s">
        <v>472</v>
      </c>
      <c r="B897" t="s">
        <v>582</v>
      </c>
      <c r="C897">
        <v>3</v>
      </c>
      <c r="D897" t="s">
        <v>405</v>
      </c>
      <c r="E897" t="s">
        <v>405</v>
      </c>
      <c r="F897">
        <v>10004736</v>
      </c>
      <c r="G897" t="s">
        <v>554</v>
      </c>
      <c r="H897" t="s">
        <v>475</v>
      </c>
      <c r="I897" t="s">
        <v>476</v>
      </c>
      <c r="J897" t="s">
        <v>385</v>
      </c>
      <c r="K897" t="s">
        <v>499</v>
      </c>
      <c r="L897" t="s">
        <v>43</v>
      </c>
      <c r="M897" t="s">
        <v>405</v>
      </c>
      <c r="N897" t="s">
        <v>405</v>
      </c>
      <c r="O897" t="s">
        <v>478</v>
      </c>
      <c r="P897" t="s">
        <v>3</v>
      </c>
      <c r="Q897">
        <v>10</v>
      </c>
      <c r="R897">
        <v>10</v>
      </c>
      <c r="S897">
        <v>10</v>
      </c>
      <c r="T897" t="s">
        <v>479</v>
      </c>
      <c r="U897" t="s">
        <v>479</v>
      </c>
      <c r="V897" t="s">
        <v>479</v>
      </c>
      <c r="W897" t="s">
        <v>479</v>
      </c>
      <c r="X897" t="s">
        <v>479</v>
      </c>
      <c r="Y897" t="s">
        <v>479</v>
      </c>
      <c r="Z897" t="s">
        <v>479</v>
      </c>
      <c r="AA897">
        <v>5</v>
      </c>
      <c r="AB897" t="s">
        <v>479</v>
      </c>
      <c r="AC897" t="s">
        <v>479</v>
      </c>
      <c r="AD897" t="s">
        <v>479</v>
      </c>
      <c r="AE897" t="s">
        <v>479</v>
      </c>
      <c r="AF897" t="s">
        <v>479</v>
      </c>
      <c r="AG897" t="s">
        <v>479</v>
      </c>
      <c r="AH897" t="s">
        <v>479</v>
      </c>
      <c r="AI897" t="s">
        <v>479</v>
      </c>
      <c r="AJ897" t="s">
        <v>479</v>
      </c>
      <c r="AK897" t="s">
        <v>479</v>
      </c>
      <c r="AL897" t="s">
        <v>481</v>
      </c>
      <c r="AM897" t="s">
        <v>481</v>
      </c>
    </row>
    <row r="898" spans="1:39" x14ac:dyDescent="0.25">
      <c r="A898" t="s">
        <v>472</v>
      </c>
      <c r="B898" t="s">
        <v>582</v>
      </c>
      <c r="C898">
        <v>3</v>
      </c>
      <c r="D898" t="s">
        <v>405</v>
      </c>
      <c r="E898" t="s">
        <v>405</v>
      </c>
      <c r="F898">
        <v>10004736</v>
      </c>
      <c r="G898" t="s">
        <v>554</v>
      </c>
      <c r="H898" t="s">
        <v>475</v>
      </c>
      <c r="I898" t="s">
        <v>476</v>
      </c>
      <c r="J898" t="s">
        <v>385</v>
      </c>
      <c r="K898" t="s">
        <v>499</v>
      </c>
      <c r="L898" t="s">
        <v>43</v>
      </c>
      <c r="M898" t="s">
        <v>405</v>
      </c>
      <c r="N898" t="s">
        <v>405</v>
      </c>
      <c r="O898" t="s">
        <v>489</v>
      </c>
      <c r="P898" t="s">
        <v>50</v>
      </c>
      <c r="Q898">
        <v>40</v>
      </c>
      <c r="R898">
        <v>40</v>
      </c>
      <c r="S898">
        <v>40</v>
      </c>
      <c r="T898">
        <v>5</v>
      </c>
      <c r="U898">
        <v>17.600000000000001</v>
      </c>
      <c r="V898">
        <v>72.400000000000006</v>
      </c>
      <c r="W898">
        <v>74.900000000000006</v>
      </c>
      <c r="X898">
        <v>77.400000000000006</v>
      </c>
      <c r="Y898">
        <v>5</v>
      </c>
      <c r="Z898">
        <v>2.5</v>
      </c>
      <c r="AA898">
        <v>25</v>
      </c>
      <c r="AB898">
        <v>1100</v>
      </c>
      <c r="AC898">
        <v>10200</v>
      </c>
      <c r="AD898">
        <v>19300</v>
      </c>
      <c r="AE898">
        <v>23400</v>
      </c>
      <c r="AF898">
        <v>36100</v>
      </c>
      <c r="AG898" t="s">
        <v>479</v>
      </c>
      <c r="AH898" t="s">
        <v>479</v>
      </c>
      <c r="AI898" t="s">
        <v>479</v>
      </c>
      <c r="AJ898" t="s">
        <v>479</v>
      </c>
      <c r="AK898" t="s">
        <v>479</v>
      </c>
      <c r="AL898" t="s">
        <v>481</v>
      </c>
      <c r="AM898" t="s">
        <v>481</v>
      </c>
    </row>
    <row r="899" spans="1:39" x14ac:dyDescent="0.25">
      <c r="A899" t="s">
        <v>472</v>
      </c>
      <c r="B899" t="s">
        <v>582</v>
      </c>
      <c r="C899">
        <v>3</v>
      </c>
      <c r="D899" t="s">
        <v>405</v>
      </c>
      <c r="E899" t="s">
        <v>405</v>
      </c>
      <c r="F899">
        <v>10004772</v>
      </c>
      <c r="G899" t="s">
        <v>555</v>
      </c>
      <c r="H899" t="s">
        <v>475</v>
      </c>
      <c r="I899" t="s">
        <v>476</v>
      </c>
      <c r="J899" t="s">
        <v>385</v>
      </c>
      <c r="K899" t="s">
        <v>483</v>
      </c>
      <c r="L899" t="s">
        <v>484</v>
      </c>
      <c r="M899" t="s">
        <v>405</v>
      </c>
      <c r="N899" t="s">
        <v>405</v>
      </c>
      <c r="O899" t="s">
        <v>486</v>
      </c>
      <c r="P899" t="s">
        <v>44</v>
      </c>
      <c r="Q899">
        <v>5</v>
      </c>
      <c r="R899">
        <v>5</v>
      </c>
      <c r="S899">
        <v>5</v>
      </c>
      <c r="T899" t="s">
        <v>479</v>
      </c>
      <c r="U899" t="s">
        <v>479</v>
      </c>
      <c r="V899" t="s">
        <v>479</v>
      </c>
      <c r="W899" t="s">
        <v>479</v>
      </c>
      <c r="X899" t="s">
        <v>479</v>
      </c>
      <c r="Y899" t="s">
        <v>479</v>
      </c>
      <c r="Z899" t="s">
        <v>479</v>
      </c>
      <c r="AA899">
        <v>5</v>
      </c>
      <c r="AB899" t="s">
        <v>479</v>
      </c>
      <c r="AC899" t="s">
        <v>479</v>
      </c>
      <c r="AD899" t="s">
        <v>479</v>
      </c>
      <c r="AE899" t="s">
        <v>479</v>
      </c>
      <c r="AF899" t="s">
        <v>479</v>
      </c>
      <c r="AG899" t="s">
        <v>479</v>
      </c>
      <c r="AH899" t="s">
        <v>479</v>
      </c>
      <c r="AI899" t="s">
        <v>479</v>
      </c>
      <c r="AJ899" t="s">
        <v>479</v>
      </c>
      <c r="AK899" t="s">
        <v>479</v>
      </c>
      <c r="AL899" t="s">
        <v>481</v>
      </c>
      <c r="AM899" t="s">
        <v>481</v>
      </c>
    </row>
    <row r="900" spans="1:39" x14ac:dyDescent="0.25">
      <c r="A900" t="s">
        <v>472</v>
      </c>
      <c r="B900" t="s">
        <v>582</v>
      </c>
      <c r="C900">
        <v>3</v>
      </c>
      <c r="D900" t="s">
        <v>405</v>
      </c>
      <c r="E900" t="s">
        <v>405</v>
      </c>
      <c r="F900">
        <v>10004775</v>
      </c>
      <c r="G900" t="s">
        <v>556</v>
      </c>
      <c r="H900" t="s">
        <v>482</v>
      </c>
      <c r="I900" t="s">
        <v>476</v>
      </c>
      <c r="J900" t="s">
        <v>385</v>
      </c>
      <c r="K900" t="s">
        <v>483</v>
      </c>
      <c r="L900" t="s">
        <v>484</v>
      </c>
      <c r="M900" t="s">
        <v>405</v>
      </c>
      <c r="N900" t="s">
        <v>405</v>
      </c>
      <c r="O900" t="s">
        <v>478</v>
      </c>
      <c r="P900" t="s">
        <v>3</v>
      </c>
      <c r="Q900">
        <v>15</v>
      </c>
      <c r="R900">
        <v>10</v>
      </c>
      <c r="S900">
        <v>10</v>
      </c>
      <c r="T900">
        <v>9.1</v>
      </c>
      <c r="U900">
        <v>9.1</v>
      </c>
      <c r="V900">
        <v>72.7</v>
      </c>
      <c r="W900">
        <v>81.8</v>
      </c>
      <c r="X900">
        <v>81.8</v>
      </c>
      <c r="Y900">
        <v>9.1</v>
      </c>
      <c r="Z900" t="s">
        <v>487</v>
      </c>
      <c r="AA900">
        <v>5</v>
      </c>
      <c r="AB900" t="s">
        <v>479</v>
      </c>
      <c r="AC900" t="s">
        <v>479</v>
      </c>
      <c r="AD900" t="s">
        <v>479</v>
      </c>
      <c r="AE900" t="s">
        <v>479</v>
      </c>
      <c r="AF900" t="s">
        <v>479</v>
      </c>
      <c r="AG900" t="s">
        <v>479</v>
      </c>
      <c r="AH900" t="s">
        <v>479</v>
      </c>
      <c r="AI900" t="s">
        <v>479</v>
      </c>
      <c r="AJ900" t="s">
        <v>479</v>
      </c>
      <c r="AK900" t="s">
        <v>479</v>
      </c>
      <c r="AL900" t="s">
        <v>481</v>
      </c>
      <c r="AM900" t="s">
        <v>481</v>
      </c>
    </row>
    <row r="901" spans="1:39" x14ac:dyDescent="0.25">
      <c r="A901" t="s">
        <v>472</v>
      </c>
      <c r="B901" t="s">
        <v>582</v>
      </c>
      <c r="C901">
        <v>3</v>
      </c>
      <c r="D901" t="s">
        <v>405</v>
      </c>
      <c r="E901" t="s">
        <v>405</v>
      </c>
      <c r="F901">
        <v>10004775</v>
      </c>
      <c r="G901" t="s">
        <v>556</v>
      </c>
      <c r="H901" t="s">
        <v>482</v>
      </c>
      <c r="I901" t="s">
        <v>476</v>
      </c>
      <c r="J901" t="s">
        <v>385</v>
      </c>
      <c r="K901" t="s">
        <v>483</v>
      </c>
      <c r="L901" t="s">
        <v>484</v>
      </c>
      <c r="M901" t="s">
        <v>405</v>
      </c>
      <c r="N901" t="s">
        <v>405</v>
      </c>
      <c r="O901" t="s">
        <v>489</v>
      </c>
      <c r="P901" t="s">
        <v>50</v>
      </c>
      <c r="Q901">
        <v>520</v>
      </c>
      <c r="R901">
        <v>510</v>
      </c>
      <c r="S901">
        <v>505</v>
      </c>
      <c r="T901">
        <v>5.9</v>
      </c>
      <c r="U901">
        <v>9.1999999999999993</v>
      </c>
      <c r="V901">
        <v>81.400000000000006</v>
      </c>
      <c r="W901">
        <v>83.7</v>
      </c>
      <c r="X901">
        <v>84.8</v>
      </c>
      <c r="Y901">
        <v>3.5</v>
      </c>
      <c r="Z901">
        <v>1.1000000000000001</v>
      </c>
      <c r="AA901">
        <v>395</v>
      </c>
      <c r="AB901">
        <v>400</v>
      </c>
      <c r="AC901">
        <v>16800</v>
      </c>
      <c r="AD901">
        <v>21900</v>
      </c>
      <c r="AE901">
        <v>26300</v>
      </c>
      <c r="AF901">
        <v>65000</v>
      </c>
      <c r="AG901" t="s">
        <v>479</v>
      </c>
      <c r="AH901" t="s">
        <v>479</v>
      </c>
      <c r="AI901" t="s">
        <v>479</v>
      </c>
      <c r="AJ901" t="s">
        <v>479</v>
      </c>
      <c r="AK901" t="s">
        <v>479</v>
      </c>
      <c r="AL901" t="s">
        <v>481</v>
      </c>
      <c r="AM901" t="s">
        <v>481</v>
      </c>
    </row>
    <row r="902" spans="1:39" x14ac:dyDescent="0.25">
      <c r="A902" t="s">
        <v>472</v>
      </c>
      <c r="B902" t="s">
        <v>582</v>
      </c>
      <c r="C902">
        <v>3</v>
      </c>
      <c r="D902" t="s">
        <v>405</v>
      </c>
      <c r="E902" t="s">
        <v>405</v>
      </c>
      <c r="F902">
        <v>10004797</v>
      </c>
      <c r="G902" t="s">
        <v>557</v>
      </c>
      <c r="H902" t="s">
        <v>482</v>
      </c>
      <c r="I902" t="s">
        <v>476</v>
      </c>
      <c r="J902" t="s">
        <v>385</v>
      </c>
      <c r="K902" t="s">
        <v>508</v>
      </c>
      <c r="L902" t="s">
        <v>75</v>
      </c>
      <c r="M902" t="s">
        <v>405</v>
      </c>
      <c r="N902" t="s">
        <v>405</v>
      </c>
      <c r="O902" t="s">
        <v>485</v>
      </c>
      <c r="P902" t="s">
        <v>47</v>
      </c>
      <c r="Q902">
        <v>180</v>
      </c>
      <c r="R902">
        <v>175</v>
      </c>
      <c r="S902">
        <v>175</v>
      </c>
      <c r="T902">
        <v>2.8</v>
      </c>
      <c r="U902">
        <v>4</v>
      </c>
      <c r="V902">
        <v>71</v>
      </c>
      <c r="W902">
        <v>85.2</v>
      </c>
      <c r="X902">
        <v>93.2</v>
      </c>
      <c r="Y902">
        <v>22.2</v>
      </c>
      <c r="Z902">
        <v>8</v>
      </c>
      <c r="AA902">
        <v>125</v>
      </c>
      <c r="AB902">
        <v>11300</v>
      </c>
      <c r="AC902">
        <v>24100</v>
      </c>
      <c r="AD902">
        <v>27700</v>
      </c>
      <c r="AE902">
        <v>34300</v>
      </c>
      <c r="AF902">
        <v>60200</v>
      </c>
      <c r="AG902" t="s">
        <v>479</v>
      </c>
      <c r="AH902" t="s">
        <v>479</v>
      </c>
      <c r="AI902" t="s">
        <v>479</v>
      </c>
      <c r="AJ902" t="s">
        <v>479</v>
      </c>
      <c r="AK902" t="s">
        <v>479</v>
      </c>
      <c r="AL902" t="s">
        <v>481</v>
      </c>
      <c r="AM902" t="s">
        <v>481</v>
      </c>
    </row>
    <row r="903" spans="1:39" x14ac:dyDescent="0.25">
      <c r="A903" t="s">
        <v>472</v>
      </c>
      <c r="B903" t="s">
        <v>582</v>
      </c>
      <c r="C903">
        <v>3</v>
      </c>
      <c r="D903" t="s">
        <v>405</v>
      </c>
      <c r="E903" t="s">
        <v>405</v>
      </c>
      <c r="F903">
        <v>10004797</v>
      </c>
      <c r="G903" t="s">
        <v>557</v>
      </c>
      <c r="H903" t="s">
        <v>482</v>
      </c>
      <c r="I903" t="s">
        <v>476</v>
      </c>
      <c r="J903" t="s">
        <v>385</v>
      </c>
      <c r="K903" t="s">
        <v>508</v>
      </c>
      <c r="L903" t="s">
        <v>75</v>
      </c>
      <c r="M903" t="s">
        <v>405</v>
      </c>
      <c r="N903" t="s">
        <v>405</v>
      </c>
      <c r="O903" t="s">
        <v>486</v>
      </c>
      <c r="P903" t="s">
        <v>44</v>
      </c>
      <c r="Q903">
        <v>350</v>
      </c>
      <c r="R903">
        <v>345</v>
      </c>
      <c r="S903">
        <v>340</v>
      </c>
      <c r="T903">
        <v>1.8</v>
      </c>
      <c r="U903">
        <v>5.9</v>
      </c>
      <c r="V903">
        <v>67.7</v>
      </c>
      <c r="W903">
        <v>89.9</v>
      </c>
      <c r="X903">
        <v>92.3</v>
      </c>
      <c r="Y903">
        <v>24.6</v>
      </c>
      <c r="Z903">
        <v>2.5</v>
      </c>
      <c r="AA903">
        <v>230</v>
      </c>
      <c r="AB903">
        <v>3300</v>
      </c>
      <c r="AC903">
        <v>22300</v>
      </c>
      <c r="AD903">
        <v>25900</v>
      </c>
      <c r="AE903">
        <v>29600</v>
      </c>
      <c r="AF903">
        <v>111500</v>
      </c>
      <c r="AG903" t="s">
        <v>479</v>
      </c>
      <c r="AH903" t="s">
        <v>479</v>
      </c>
      <c r="AI903" t="s">
        <v>479</v>
      </c>
      <c r="AJ903" t="s">
        <v>479</v>
      </c>
      <c r="AK903" t="s">
        <v>479</v>
      </c>
      <c r="AL903" t="s">
        <v>481</v>
      </c>
      <c r="AM903" t="s">
        <v>481</v>
      </c>
    </row>
    <row r="904" spans="1:39" x14ac:dyDescent="0.25">
      <c r="A904" t="s">
        <v>472</v>
      </c>
      <c r="B904" t="s">
        <v>582</v>
      </c>
      <c r="C904">
        <v>3</v>
      </c>
      <c r="D904" t="s">
        <v>405</v>
      </c>
      <c r="E904" t="s">
        <v>405</v>
      </c>
      <c r="F904">
        <v>10004797</v>
      </c>
      <c r="G904" t="s">
        <v>557</v>
      </c>
      <c r="H904" t="s">
        <v>482</v>
      </c>
      <c r="I904" t="s">
        <v>476</v>
      </c>
      <c r="J904" t="s">
        <v>385</v>
      </c>
      <c r="K904" t="s">
        <v>508</v>
      </c>
      <c r="L904" t="s">
        <v>75</v>
      </c>
      <c r="M904" t="s">
        <v>405</v>
      </c>
      <c r="N904" t="s">
        <v>405</v>
      </c>
      <c r="O904" t="s">
        <v>478</v>
      </c>
      <c r="P904" t="s">
        <v>3</v>
      </c>
      <c r="Q904">
        <v>190</v>
      </c>
      <c r="R904">
        <v>190</v>
      </c>
      <c r="S904">
        <v>185</v>
      </c>
      <c r="T904">
        <v>1.6</v>
      </c>
      <c r="U904">
        <v>7.5</v>
      </c>
      <c r="V904">
        <v>84.5</v>
      </c>
      <c r="W904">
        <v>90.9</v>
      </c>
      <c r="X904">
        <v>90.9</v>
      </c>
      <c r="Y904">
        <v>6.4</v>
      </c>
      <c r="Z904" t="s">
        <v>487</v>
      </c>
      <c r="AA904">
        <v>155</v>
      </c>
      <c r="AB904">
        <v>5500</v>
      </c>
      <c r="AC904">
        <v>22600</v>
      </c>
      <c r="AD904">
        <v>28800</v>
      </c>
      <c r="AE904">
        <v>41600</v>
      </c>
      <c r="AF904">
        <v>89800</v>
      </c>
      <c r="AG904" t="s">
        <v>479</v>
      </c>
      <c r="AH904" t="s">
        <v>479</v>
      </c>
      <c r="AI904" t="s">
        <v>479</v>
      </c>
      <c r="AJ904" t="s">
        <v>479</v>
      </c>
      <c r="AK904" t="s">
        <v>479</v>
      </c>
      <c r="AL904" t="s">
        <v>481</v>
      </c>
      <c r="AM904" t="s">
        <v>481</v>
      </c>
    </row>
    <row r="905" spans="1:39" x14ac:dyDescent="0.25">
      <c r="A905" t="s">
        <v>472</v>
      </c>
      <c r="B905" t="s">
        <v>582</v>
      </c>
      <c r="C905">
        <v>3</v>
      </c>
      <c r="D905" t="s">
        <v>405</v>
      </c>
      <c r="E905" t="s">
        <v>405</v>
      </c>
      <c r="F905">
        <v>10004797</v>
      </c>
      <c r="G905" t="s">
        <v>557</v>
      </c>
      <c r="H905" t="s">
        <v>482</v>
      </c>
      <c r="I905" t="s">
        <v>476</v>
      </c>
      <c r="J905" t="s">
        <v>385</v>
      </c>
      <c r="K905" t="s">
        <v>508</v>
      </c>
      <c r="L905" t="s">
        <v>75</v>
      </c>
      <c r="M905" t="s">
        <v>405</v>
      </c>
      <c r="N905" t="s">
        <v>405</v>
      </c>
      <c r="O905" t="s">
        <v>488</v>
      </c>
      <c r="P905" t="s">
        <v>34</v>
      </c>
      <c r="Q905">
        <v>365</v>
      </c>
      <c r="R905">
        <v>365</v>
      </c>
      <c r="S905">
        <v>360</v>
      </c>
      <c r="T905">
        <v>1.5</v>
      </c>
      <c r="U905">
        <v>5.7</v>
      </c>
      <c r="V905">
        <v>63.4</v>
      </c>
      <c r="W905">
        <v>88</v>
      </c>
      <c r="X905">
        <v>92.8</v>
      </c>
      <c r="Y905">
        <v>29.4</v>
      </c>
      <c r="Z905">
        <v>4.7</v>
      </c>
      <c r="AA905">
        <v>220</v>
      </c>
      <c r="AB905">
        <v>1100</v>
      </c>
      <c r="AC905">
        <v>21500</v>
      </c>
      <c r="AD905">
        <v>24800</v>
      </c>
      <c r="AE905">
        <v>29900</v>
      </c>
      <c r="AF905">
        <v>145600</v>
      </c>
      <c r="AG905" t="s">
        <v>479</v>
      </c>
      <c r="AH905" t="s">
        <v>479</v>
      </c>
      <c r="AI905" t="s">
        <v>479</v>
      </c>
      <c r="AJ905" t="s">
        <v>479</v>
      </c>
      <c r="AK905" t="s">
        <v>479</v>
      </c>
      <c r="AL905" t="s">
        <v>481</v>
      </c>
      <c r="AM905" t="s">
        <v>481</v>
      </c>
    </row>
    <row r="906" spans="1:39" x14ac:dyDescent="0.25">
      <c r="A906" t="s">
        <v>472</v>
      </c>
      <c r="B906" t="s">
        <v>582</v>
      </c>
      <c r="C906">
        <v>3</v>
      </c>
      <c r="D906" t="s">
        <v>405</v>
      </c>
      <c r="E906" t="s">
        <v>405</v>
      </c>
      <c r="F906">
        <v>10004797</v>
      </c>
      <c r="G906" t="s">
        <v>557</v>
      </c>
      <c r="H906" t="s">
        <v>482</v>
      </c>
      <c r="I906" t="s">
        <v>476</v>
      </c>
      <c r="J906" t="s">
        <v>385</v>
      </c>
      <c r="K906" t="s">
        <v>508</v>
      </c>
      <c r="L906" t="s">
        <v>75</v>
      </c>
      <c r="M906" t="s">
        <v>405</v>
      </c>
      <c r="N906" t="s">
        <v>405</v>
      </c>
      <c r="O906" t="s">
        <v>489</v>
      </c>
      <c r="P906" t="s">
        <v>50</v>
      </c>
      <c r="Q906">
        <v>860</v>
      </c>
      <c r="R906">
        <v>840</v>
      </c>
      <c r="S906">
        <v>835</v>
      </c>
      <c r="T906">
        <v>3.9</v>
      </c>
      <c r="U906">
        <v>5.9</v>
      </c>
      <c r="V906">
        <v>84.1</v>
      </c>
      <c r="W906">
        <v>89</v>
      </c>
      <c r="X906">
        <v>90.2</v>
      </c>
      <c r="Y906">
        <v>6.1</v>
      </c>
      <c r="Z906">
        <v>1.2</v>
      </c>
      <c r="AA906">
        <v>690</v>
      </c>
      <c r="AB906">
        <v>1100</v>
      </c>
      <c r="AC906">
        <v>21200</v>
      </c>
      <c r="AD906">
        <v>25600</v>
      </c>
      <c r="AE906">
        <v>30300</v>
      </c>
      <c r="AF906">
        <v>74500</v>
      </c>
      <c r="AG906" t="s">
        <v>479</v>
      </c>
      <c r="AH906" t="s">
        <v>479</v>
      </c>
      <c r="AI906" t="s">
        <v>479</v>
      </c>
      <c r="AJ906" t="s">
        <v>479</v>
      </c>
      <c r="AK906" t="s">
        <v>479</v>
      </c>
      <c r="AL906" t="s">
        <v>481</v>
      </c>
      <c r="AM906" t="s">
        <v>481</v>
      </c>
    </row>
    <row r="907" spans="1:39" x14ac:dyDescent="0.25">
      <c r="A907" t="s">
        <v>472</v>
      </c>
      <c r="B907" t="s">
        <v>582</v>
      </c>
      <c r="C907">
        <v>3</v>
      </c>
      <c r="D907" t="s">
        <v>405</v>
      </c>
      <c r="E907" t="s">
        <v>405</v>
      </c>
      <c r="F907">
        <v>10004930</v>
      </c>
      <c r="G907" t="s">
        <v>73</v>
      </c>
      <c r="H907" t="s">
        <v>482</v>
      </c>
      <c r="I907" t="s">
        <v>476</v>
      </c>
      <c r="J907" t="s">
        <v>385</v>
      </c>
      <c r="K907" t="s">
        <v>499</v>
      </c>
      <c r="L907" t="s">
        <v>43</v>
      </c>
      <c r="M907" t="s">
        <v>405</v>
      </c>
      <c r="N907" t="s">
        <v>405</v>
      </c>
      <c r="O907" t="s">
        <v>485</v>
      </c>
      <c r="P907" t="s">
        <v>47</v>
      </c>
      <c r="Q907">
        <v>140</v>
      </c>
      <c r="R907">
        <v>140</v>
      </c>
      <c r="S907">
        <v>135</v>
      </c>
      <c r="T907">
        <v>4.4000000000000004</v>
      </c>
      <c r="U907">
        <v>3.6</v>
      </c>
      <c r="V907">
        <v>66.400000000000006</v>
      </c>
      <c r="W907">
        <v>82.5</v>
      </c>
      <c r="X907">
        <v>92</v>
      </c>
      <c r="Y907">
        <v>25.5</v>
      </c>
      <c r="Z907">
        <v>9.5</v>
      </c>
      <c r="AA907">
        <v>90</v>
      </c>
      <c r="AB907">
        <v>5900</v>
      </c>
      <c r="AC907">
        <v>24500</v>
      </c>
      <c r="AD907">
        <v>29900</v>
      </c>
      <c r="AE907">
        <v>35000</v>
      </c>
      <c r="AF907">
        <v>79200</v>
      </c>
      <c r="AG907" t="s">
        <v>479</v>
      </c>
      <c r="AH907" t="s">
        <v>479</v>
      </c>
      <c r="AI907" t="s">
        <v>479</v>
      </c>
      <c r="AJ907" t="s">
        <v>479</v>
      </c>
      <c r="AK907" t="s">
        <v>479</v>
      </c>
      <c r="AL907" t="s">
        <v>481</v>
      </c>
      <c r="AM907" t="s">
        <v>481</v>
      </c>
    </row>
    <row r="908" spans="1:39" x14ac:dyDescent="0.25">
      <c r="A908" t="s">
        <v>472</v>
      </c>
      <c r="B908" t="s">
        <v>582</v>
      </c>
      <c r="C908">
        <v>3</v>
      </c>
      <c r="D908" t="s">
        <v>405</v>
      </c>
      <c r="E908" t="s">
        <v>405</v>
      </c>
      <c r="F908">
        <v>10004930</v>
      </c>
      <c r="G908" t="s">
        <v>73</v>
      </c>
      <c r="H908" t="s">
        <v>482</v>
      </c>
      <c r="I908" t="s">
        <v>476</v>
      </c>
      <c r="J908" t="s">
        <v>385</v>
      </c>
      <c r="K908" t="s">
        <v>499</v>
      </c>
      <c r="L908" t="s">
        <v>43</v>
      </c>
      <c r="M908" t="s">
        <v>405</v>
      </c>
      <c r="N908" t="s">
        <v>405</v>
      </c>
      <c r="O908" t="s">
        <v>486</v>
      </c>
      <c r="P908" t="s">
        <v>44</v>
      </c>
      <c r="Q908">
        <v>95</v>
      </c>
      <c r="R908">
        <v>95</v>
      </c>
      <c r="S908">
        <v>95</v>
      </c>
      <c r="T908">
        <v>1.1000000000000001</v>
      </c>
      <c r="U908">
        <v>12.3</v>
      </c>
      <c r="V908">
        <v>62.2</v>
      </c>
      <c r="W908">
        <v>83.4</v>
      </c>
      <c r="X908">
        <v>86.6</v>
      </c>
      <c r="Y908">
        <v>24.4</v>
      </c>
      <c r="Z908">
        <v>3.2</v>
      </c>
      <c r="AA908">
        <v>55</v>
      </c>
      <c r="AB908">
        <v>8000</v>
      </c>
      <c r="AC908">
        <v>21200</v>
      </c>
      <c r="AD908">
        <v>26500</v>
      </c>
      <c r="AE908">
        <v>31000</v>
      </c>
      <c r="AF908">
        <v>112100</v>
      </c>
      <c r="AG908" t="s">
        <v>479</v>
      </c>
      <c r="AH908" t="s">
        <v>479</v>
      </c>
      <c r="AI908" t="s">
        <v>479</v>
      </c>
      <c r="AJ908" t="s">
        <v>479</v>
      </c>
      <c r="AK908" t="s">
        <v>479</v>
      </c>
      <c r="AL908" t="s">
        <v>481</v>
      </c>
      <c r="AM908" t="s">
        <v>481</v>
      </c>
    </row>
    <row r="909" spans="1:39" x14ac:dyDescent="0.25">
      <c r="A909" t="s">
        <v>472</v>
      </c>
      <c r="B909" t="s">
        <v>582</v>
      </c>
      <c r="C909">
        <v>3</v>
      </c>
      <c r="D909" t="s">
        <v>405</v>
      </c>
      <c r="E909" t="s">
        <v>405</v>
      </c>
      <c r="F909">
        <v>10004930</v>
      </c>
      <c r="G909" t="s">
        <v>73</v>
      </c>
      <c r="H909" t="s">
        <v>482</v>
      </c>
      <c r="I909" t="s">
        <v>476</v>
      </c>
      <c r="J909" t="s">
        <v>385</v>
      </c>
      <c r="K909" t="s">
        <v>499</v>
      </c>
      <c r="L909" t="s">
        <v>43</v>
      </c>
      <c r="M909" t="s">
        <v>405</v>
      </c>
      <c r="N909" t="s">
        <v>405</v>
      </c>
      <c r="O909" t="s">
        <v>478</v>
      </c>
      <c r="P909" t="s">
        <v>3</v>
      </c>
      <c r="Q909">
        <v>80</v>
      </c>
      <c r="R909">
        <v>75</v>
      </c>
      <c r="S909">
        <v>75</v>
      </c>
      <c r="T909">
        <v>9.4</v>
      </c>
      <c r="U909">
        <v>6.7</v>
      </c>
      <c r="V909">
        <v>81.2</v>
      </c>
      <c r="W909">
        <v>83.9</v>
      </c>
      <c r="X909">
        <v>83.9</v>
      </c>
      <c r="Y909">
        <v>2.7</v>
      </c>
      <c r="Z909" t="s">
        <v>487</v>
      </c>
      <c r="AA909">
        <v>60</v>
      </c>
      <c r="AB909">
        <v>8400</v>
      </c>
      <c r="AC909">
        <v>27700</v>
      </c>
      <c r="AD909">
        <v>39100</v>
      </c>
      <c r="AE909">
        <v>49600</v>
      </c>
      <c r="AF909">
        <v>77700</v>
      </c>
      <c r="AG909" t="s">
        <v>479</v>
      </c>
      <c r="AH909" t="s">
        <v>479</v>
      </c>
      <c r="AI909" t="s">
        <v>479</v>
      </c>
      <c r="AJ909" t="s">
        <v>479</v>
      </c>
      <c r="AK909" t="s">
        <v>479</v>
      </c>
      <c r="AL909" t="s">
        <v>481</v>
      </c>
      <c r="AM909" t="s">
        <v>481</v>
      </c>
    </row>
    <row r="910" spans="1:39" x14ac:dyDescent="0.25">
      <c r="A910" t="s">
        <v>472</v>
      </c>
      <c r="B910" t="s">
        <v>582</v>
      </c>
      <c r="C910">
        <v>3</v>
      </c>
      <c r="D910" t="s">
        <v>405</v>
      </c>
      <c r="E910" t="s">
        <v>405</v>
      </c>
      <c r="F910">
        <v>10004930</v>
      </c>
      <c r="G910" t="s">
        <v>73</v>
      </c>
      <c r="H910" t="s">
        <v>482</v>
      </c>
      <c r="I910" t="s">
        <v>476</v>
      </c>
      <c r="J910" t="s">
        <v>385</v>
      </c>
      <c r="K910" t="s">
        <v>499</v>
      </c>
      <c r="L910" t="s">
        <v>43</v>
      </c>
      <c r="M910" t="s">
        <v>405</v>
      </c>
      <c r="N910" t="s">
        <v>405</v>
      </c>
      <c r="O910" t="s">
        <v>488</v>
      </c>
      <c r="P910" t="s">
        <v>34</v>
      </c>
      <c r="Q910">
        <v>115</v>
      </c>
      <c r="R910">
        <v>110</v>
      </c>
      <c r="S910">
        <v>110</v>
      </c>
      <c r="T910">
        <v>0.9</v>
      </c>
      <c r="U910">
        <v>7.2</v>
      </c>
      <c r="V910">
        <v>72.099999999999994</v>
      </c>
      <c r="W910">
        <v>89.2</v>
      </c>
      <c r="X910">
        <v>91.9</v>
      </c>
      <c r="Y910">
        <v>19.8</v>
      </c>
      <c r="Z910">
        <v>2.7</v>
      </c>
      <c r="AA910">
        <v>80</v>
      </c>
      <c r="AB910">
        <v>8800</v>
      </c>
      <c r="AC910">
        <v>21900</v>
      </c>
      <c r="AD910">
        <v>27600</v>
      </c>
      <c r="AE910">
        <v>33900</v>
      </c>
      <c r="AF910">
        <v>125200</v>
      </c>
      <c r="AG910" t="s">
        <v>479</v>
      </c>
      <c r="AH910" t="s">
        <v>479</v>
      </c>
      <c r="AI910" t="s">
        <v>479</v>
      </c>
      <c r="AJ910" t="s">
        <v>479</v>
      </c>
      <c r="AK910" t="s">
        <v>479</v>
      </c>
      <c r="AL910" t="s">
        <v>481</v>
      </c>
      <c r="AM910" t="s">
        <v>481</v>
      </c>
    </row>
    <row r="911" spans="1:39" x14ac:dyDescent="0.25">
      <c r="A911" t="s">
        <v>472</v>
      </c>
      <c r="B911" t="s">
        <v>582</v>
      </c>
      <c r="C911">
        <v>3</v>
      </c>
      <c r="D911" t="s">
        <v>405</v>
      </c>
      <c r="E911" t="s">
        <v>405</v>
      </c>
      <c r="F911">
        <v>10004930</v>
      </c>
      <c r="G911" t="s">
        <v>73</v>
      </c>
      <c r="H911" t="s">
        <v>482</v>
      </c>
      <c r="I911" t="s">
        <v>476</v>
      </c>
      <c r="J911" t="s">
        <v>385</v>
      </c>
      <c r="K911" t="s">
        <v>499</v>
      </c>
      <c r="L911" t="s">
        <v>43</v>
      </c>
      <c r="M911" t="s">
        <v>405</v>
      </c>
      <c r="N911" t="s">
        <v>405</v>
      </c>
      <c r="O911" t="s">
        <v>489</v>
      </c>
      <c r="P911" t="s">
        <v>50</v>
      </c>
      <c r="Q911">
        <v>80</v>
      </c>
      <c r="R911">
        <v>80</v>
      </c>
      <c r="S911">
        <v>80</v>
      </c>
      <c r="T911">
        <v>10</v>
      </c>
      <c r="U911">
        <v>6.2</v>
      </c>
      <c r="V911">
        <v>75.7</v>
      </c>
      <c r="W911">
        <v>79.400000000000006</v>
      </c>
      <c r="X911">
        <v>83.8</v>
      </c>
      <c r="Y911">
        <v>8.1</v>
      </c>
      <c r="Z911">
        <v>4.4000000000000004</v>
      </c>
      <c r="AA911">
        <v>55</v>
      </c>
      <c r="AB911">
        <v>2600</v>
      </c>
      <c r="AC911">
        <v>17900</v>
      </c>
      <c r="AD911">
        <v>23400</v>
      </c>
      <c r="AE911">
        <v>26600</v>
      </c>
      <c r="AF911">
        <v>52900</v>
      </c>
      <c r="AG911" t="s">
        <v>479</v>
      </c>
      <c r="AH911" t="s">
        <v>479</v>
      </c>
      <c r="AI911" t="s">
        <v>479</v>
      </c>
      <c r="AJ911" t="s">
        <v>479</v>
      </c>
      <c r="AK911" t="s">
        <v>479</v>
      </c>
      <c r="AL911" t="s">
        <v>481</v>
      </c>
      <c r="AM911" t="s">
        <v>481</v>
      </c>
    </row>
    <row r="912" spans="1:39" x14ac:dyDescent="0.25">
      <c r="A912" t="s">
        <v>472</v>
      </c>
      <c r="B912" t="s">
        <v>582</v>
      </c>
      <c r="C912">
        <v>3</v>
      </c>
      <c r="D912" t="s">
        <v>405</v>
      </c>
      <c r="E912" t="s">
        <v>405</v>
      </c>
      <c r="F912">
        <v>10005124</v>
      </c>
      <c r="G912" t="s">
        <v>633</v>
      </c>
      <c r="H912" t="s">
        <v>475</v>
      </c>
      <c r="I912" t="s">
        <v>476</v>
      </c>
      <c r="J912" t="s">
        <v>385</v>
      </c>
      <c r="K912" t="s">
        <v>499</v>
      </c>
      <c r="L912" t="s">
        <v>43</v>
      </c>
      <c r="M912" t="s">
        <v>405</v>
      </c>
      <c r="N912" t="s">
        <v>405</v>
      </c>
      <c r="O912" t="s">
        <v>485</v>
      </c>
      <c r="P912" t="s">
        <v>47</v>
      </c>
      <c r="Q912">
        <v>10</v>
      </c>
      <c r="R912">
        <v>10</v>
      </c>
      <c r="S912">
        <v>10</v>
      </c>
      <c r="T912" t="s">
        <v>487</v>
      </c>
      <c r="U912">
        <v>9.1</v>
      </c>
      <c r="V912">
        <v>72.7</v>
      </c>
      <c r="W912">
        <v>90.9</v>
      </c>
      <c r="X912">
        <v>90.9</v>
      </c>
      <c r="Y912">
        <v>18.2</v>
      </c>
      <c r="Z912" t="s">
        <v>487</v>
      </c>
      <c r="AA912">
        <v>10</v>
      </c>
      <c r="AB912" t="s">
        <v>479</v>
      </c>
      <c r="AC912" t="s">
        <v>479</v>
      </c>
      <c r="AD912" t="s">
        <v>479</v>
      </c>
      <c r="AE912" t="s">
        <v>479</v>
      </c>
      <c r="AF912" t="s">
        <v>479</v>
      </c>
      <c r="AG912" t="s">
        <v>479</v>
      </c>
      <c r="AH912" t="s">
        <v>479</v>
      </c>
      <c r="AI912" t="s">
        <v>479</v>
      </c>
      <c r="AJ912" t="s">
        <v>479</v>
      </c>
      <c r="AK912" t="s">
        <v>479</v>
      </c>
      <c r="AL912" t="s">
        <v>481</v>
      </c>
      <c r="AM912" t="s">
        <v>481</v>
      </c>
    </row>
    <row r="913" spans="1:39" x14ac:dyDescent="0.25">
      <c r="A913" t="s">
        <v>472</v>
      </c>
      <c r="B913" t="s">
        <v>582</v>
      </c>
      <c r="C913">
        <v>3</v>
      </c>
      <c r="D913" t="s">
        <v>405</v>
      </c>
      <c r="E913" t="s">
        <v>405</v>
      </c>
      <c r="F913">
        <v>10005127</v>
      </c>
      <c r="G913" t="s">
        <v>558</v>
      </c>
      <c r="H913" t="s">
        <v>482</v>
      </c>
      <c r="I913" t="s">
        <v>476</v>
      </c>
      <c r="J913" t="s">
        <v>385</v>
      </c>
      <c r="K913" t="s">
        <v>491</v>
      </c>
      <c r="L913" t="s">
        <v>61</v>
      </c>
      <c r="M913" t="s">
        <v>405</v>
      </c>
      <c r="N913" t="s">
        <v>405</v>
      </c>
      <c r="O913" t="s">
        <v>489</v>
      </c>
      <c r="P913" t="s">
        <v>50</v>
      </c>
      <c r="Q913">
        <v>325</v>
      </c>
      <c r="R913">
        <v>320</v>
      </c>
      <c r="S913">
        <v>320</v>
      </c>
      <c r="T913">
        <v>4.0999999999999996</v>
      </c>
      <c r="U913">
        <v>14.4</v>
      </c>
      <c r="V913">
        <v>73.7</v>
      </c>
      <c r="W913">
        <v>79.3</v>
      </c>
      <c r="X913">
        <v>81.5</v>
      </c>
      <c r="Y913">
        <v>7.8</v>
      </c>
      <c r="Z913">
        <v>2.2000000000000002</v>
      </c>
      <c r="AA913">
        <v>220</v>
      </c>
      <c r="AB913">
        <v>1600</v>
      </c>
      <c r="AC913">
        <v>14600</v>
      </c>
      <c r="AD913">
        <v>19300</v>
      </c>
      <c r="AE913">
        <v>23700</v>
      </c>
      <c r="AF913">
        <v>45300</v>
      </c>
      <c r="AG913" t="s">
        <v>479</v>
      </c>
      <c r="AH913" t="s">
        <v>479</v>
      </c>
      <c r="AI913" t="s">
        <v>479</v>
      </c>
      <c r="AJ913" t="s">
        <v>479</v>
      </c>
      <c r="AK913" t="s">
        <v>479</v>
      </c>
      <c r="AL913" t="s">
        <v>481</v>
      </c>
      <c r="AM913" t="s">
        <v>481</v>
      </c>
    </row>
    <row r="914" spans="1:39" x14ac:dyDescent="0.25">
      <c r="A914" t="s">
        <v>472</v>
      </c>
      <c r="B914" t="s">
        <v>582</v>
      </c>
      <c r="C914">
        <v>3</v>
      </c>
      <c r="D914" t="s">
        <v>405</v>
      </c>
      <c r="E914" t="s">
        <v>405</v>
      </c>
      <c r="F914">
        <v>10005337</v>
      </c>
      <c r="G914" t="s">
        <v>115</v>
      </c>
      <c r="H914" t="s">
        <v>482</v>
      </c>
      <c r="I914" t="s">
        <v>529</v>
      </c>
      <c r="J914" t="s">
        <v>53</v>
      </c>
      <c r="K914" t="s">
        <v>530</v>
      </c>
      <c r="L914" t="s">
        <v>405</v>
      </c>
      <c r="M914" t="s">
        <v>405</v>
      </c>
      <c r="N914" t="s">
        <v>405</v>
      </c>
      <c r="O914" t="s">
        <v>485</v>
      </c>
      <c r="P914" t="s">
        <v>47</v>
      </c>
      <c r="Q914">
        <v>15</v>
      </c>
      <c r="R914">
        <v>15</v>
      </c>
      <c r="S914">
        <v>15</v>
      </c>
      <c r="T914">
        <v>7.1</v>
      </c>
      <c r="U914">
        <v>7.1</v>
      </c>
      <c r="V914">
        <v>50</v>
      </c>
      <c r="W914">
        <v>78.599999999999994</v>
      </c>
      <c r="X914">
        <v>85.7</v>
      </c>
      <c r="Y914">
        <v>35.700000000000003</v>
      </c>
      <c r="Z914">
        <v>7.1</v>
      </c>
      <c r="AA914">
        <v>5</v>
      </c>
      <c r="AB914" t="s">
        <v>479</v>
      </c>
      <c r="AC914" t="s">
        <v>479</v>
      </c>
      <c r="AD914" t="s">
        <v>479</v>
      </c>
      <c r="AE914" t="s">
        <v>479</v>
      </c>
      <c r="AF914" t="s">
        <v>479</v>
      </c>
      <c r="AG914" t="s">
        <v>479</v>
      </c>
      <c r="AH914" t="s">
        <v>479</v>
      </c>
      <c r="AI914" t="s">
        <v>479</v>
      </c>
      <c r="AJ914" t="s">
        <v>479</v>
      </c>
      <c r="AK914" t="s">
        <v>479</v>
      </c>
      <c r="AL914" t="s">
        <v>481</v>
      </c>
      <c r="AM914" t="s">
        <v>481</v>
      </c>
    </row>
    <row r="915" spans="1:39" x14ac:dyDescent="0.25">
      <c r="A915" t="s">
        <v>472</v>
      </c>
      <c r="B915" t="s">
        <v>582</v>
      </c>
      <c r="C915">
        <v>3</v>
      </c>
      <c r="D915" t="s">
        <v>405</v>
      </c>
      <c r="E915" t="s">
        <v>405</v>
      </c>
      <c r="F915">
        <v>10005337</v>
      </c>
      <c r="G915" t="s">
        <v>115</v>
      </c>
      <c r="H915" t="s">
        <v>482</v>
      </c>
      <c r="I915" t="s">
        <v>529</v>
      </c>
      <c r="J915" t="s">
        <v>53</v>
      </c>
      <c r="K915" t="s">
        <v>530</v>
      </c>
      <c r="L915" t="s">
        <v>405</v>
      </c>
      <c r="M915" t="s">
        <v>405</v>
      </c>
      <c r="N915" t="s">
        <v>405</v>
      </c>
      <c r="O915" t="s">
        <v>486</v>
      </c>
      <c r="P915" t="s">
        <v>44</v>
      </c>
      <c r="Q915">
        <v>40</v>
      </c>
      <c r="R915">
        <v>40</v>
      </c>
      <c r="S915">
        <v>40</v>
      </c>
      <c r="T915">
        <v>4</v>
      </c>
      <c r="U915">
        <v>2.7</v>
      </c>
      <c r="V915">
        <v>61.3</v>
      </c>
      <c r="W915">
        <v>85.3</v>
      </c>
      <c r="X915">
        <v>93.3</v>
      </c>
      <c r="Y915">
        <v>32</v>
      </c>
      <c r="Z915">
        <v>8</v>
      </c>
      <c r="AA915">
        <v>20</v>
      </c>
      <c r="AB915">
        <v>6200</v>
      </c>
      <c r="AC915">
        <v>13900</v>
      </c>
      <c r="AD915">
        <v>23700</v>
      </c>
      <c r="AE915">
        <v>28500</v>
      </c>
      <c r="AF915">
        <v>46700</v>
      </c>
      <c r="AG915" t="s">
        <v>479</v>
      </c>
      <c r="AH915" t="s">
        <v>479</v>
      </c>
      <c r="AI915" t="s">
        <v>479</v>
      </c>
      <c r="AJ915" t="s">
        <v>479</v>
      </c>
      <c r="AK915" t="s">
        <v>479</v>
      </c>
      <c r="AL915" t="s">
        <v>481</v>
      </c>
      <c r="AM915" t="s">
        <v>481</v>
      </c>
    </row>
    <row r="916" spans="1:39" x14ac:dyDescent="0.25">
      <c r="A916" t="s">
        <v>472</v>
      </c>
      <c r="B916" t="s">
        <v>582</v>
      </c>
      <c r="C916">
        <v>3</v>
      </c>
      <c r="D916" t="s">
        <v>405</v>
      </c>
      <c r="E916" t="s">
        <v>405</v>
      </c>
      <c r="F916">
        <v>10005389</v>
      </c>
      <c r="G916" t="s">
        <v>559</v>
      </c>
      <c r="H916" t="s">
        <v>482</v>
      </c>
      <c r="I916" t="s">
        <v>476</v>
      </c>
      <c r="J916" t="s">
        <v>385</v>
      </c>
      <c r="K916" t="s">
        <v>495</v>
      </c>
      <c r="L916" t="s">
        <v>41</v>
      </c>
      <c r="M916" t="s">
        <v>405</v>
      </c>
      <c r="N916" t="s">
        <v>405</v>
      </c>
      <c r="O916" t="s">
        <v>489</v>
      </c>
      <c r="P916" t="s">
        <v>50</v>
      </c>
      <c r="Q916">
        <v>375</v>
      </c>
      <c r="R916">
        <v>375</v>
      </c>
      <c r="S916">
        <v>370</v>
      </c>
      <c r="T916">
        <v>5.9</v>
      </c>
      <c r="U916">
        <v>10.9</v>
      </c>
      <c r="V916">
        <v>80.400000000000006</v>
      </c>
      <c r="W916">
        <v>82.7</v>
      </c>
      <c r="X916">
        <v>83.2</v>
      </c>
      <c r="Y916">
        <v>2.8</v>
      </c>
      <c r="Z916">
        <v>0.5</v>
      </c>
      <c r="AA916">
        <v>280</v>
      </c>
      <c r="AB916">
        <v>1800</v>
      </c>
      <c r="AC916">
        <v>20800</v>
      </c>
      <c r="AD916">
        <v>27400</v>
      </c>
      <c r="AE916">
        <v>32800</v>
      </c>
      <c r="AF916">
        <v>75900</v>
      </c>
      <c r="AG916" t="s">
        <v>479</v>
      </c>
      <c r="AH916" t="s">
        <v>479</v>
      </c>
      <c r="AI916" t="s">
        <v>479</v>
      </c>
      <c r="AJ916" t="s">
        <v>479</v>
      </c>
      <c r="AK916" t="s">
        <v>479</v>
      </c>
      <c r="AL916" t="s">
        <v>481</v>
      </c>
      <c r="AM916" t="s">
        <v>481</v>
      </c>
    </row>
    <row r="917" spans="1:39" x14ac:dyDescent="0.25">
      <c r="A917" t="s">
        <v>472</v>
      </c>
      <c r="B917" t="s">
        <v>582</v>
      </c>
      <c r="C917">
        <v>3</v>
      </c>
      <c r="D917" t="s">
        <v>405</v>
      </c>
      <c r="E917" t="s">
        <v>405</v>
      </c>
      <c r="F917">
        <v>10005451</v>
      </c>
      <c r="G917" t="s">
        <v>560</v>
      </c>
      <c r="H917" t="s">
        <v>506</v>
      </c>
      <c r="I917" t="s">
        <v>476</v>
      </c>
      <c r="J917" t="s">
        <v>385</v>
      </c>
      <c r="K917" t="s">
        <v>521</v>
      </c>
      <c r="L917" t="s">
        <v>58</v>
      </c>
      <c r="M917" t="s">
        <v>405</v>
      </c>
      <c r="N917" t="s">
        <v>405</v>
      </c>
      <c r="O917" t="s">
        <v>486</v>
      </c>
      <c r="P917" t="s">
        <v>44</v>
      </c>
      <c r="Q917">
        <v>10</v>
      </c>
      <c r="R917">
        <v>10</v>
      </c>
      <c r="S917">
        <v>10</v>
      </c>
      <c r="T917" t="s">
        <v>479</v>
      </c>
      <c r="U917" t="s">
        <v>479</v>
      </c>
      <c r="V917" t="s">
        <v>479</v>
      </c>
      <c r="W917" t="s">
        <v>479</v>
      </c>
      <c r="X917" t="s">
        <v>479</v>
      </c>
      <c r="Y917" t="s">
        <v>479</v>
      </c>
      <c r="Z917" t="s">
        <v>479</v>
      </c>
      <c r="AA917">
        <v>5</v>
      </c>
      <c r="AB917" t="s">
        <v>479</v>
      </c>
      <c r="AC917" t="s">
        <v>479</v>
      </c>
      <c r="AD917" t="s">
        <v>479</v>
      </c>
      <c r="AE917" t="s">
        <v>479</v>
      </c>
      <c r="AF917" t="s">
        <v>479</v>
      </c>
      <c r="AG917" t="s">
        <v>479</v>
      </c>
      <c r="AH917" t="s">
        <v>479</v>
      </c>
      <c r="AI917" t="s">
        <v>479</v>
      </c>
      <c r="AJ917" t="s">
        <v>479</v>
      </c>
      <c r="AK917" t="s">
        <v>479</v>
      </c>
      <c r="AL917" t="s">
        <v>481</v>
      </c>
      <c r="AM917" t="s">
        <v>481</v>
      </c>
    </row>
    <row r="918" spans="1:39" x14ac:dyDescent="0.25">
      <c r="A918" t="s">
        <v>472</v>
      </c>
      <c r="B918" t="s">
        <v>582</v>
      </c>
      <c r="C918">
        <v>3</v>
      </c>
      <c r="D918" t="s">
        <v>405</v>
      </c>
      <c r="E918" t="s">
        <v>405</v>
      </c>
      <c r="F918">
        <v>10005451</v>
      </c>
      <c r="G918" t="s">
        <v>560</v>
      </c>
      <c r="H918" t="s">
        <v>506</v>
      </c>
      <c r="I918" t="s">
        <v>476</v>
      </c>
      <c r="J918" t="s">
        <v>385</v>
      </c>
      <c r="K918" t="s">
        <v>521</v>
      </c>
      <c r="L918" t="s">
        <v>58</v>
      </c>
      <c r="M918" t="s">
        <v>405</v>
      </c>
      <c r="N918" t="s">
        <v>405</v>
      </c>
      <c r="O918" t="s">
        <v>478</v>
      </c>
      <c r="P918" t="s">
        <v>3</v>
      </c>
      <c r="Q918">
        <v>20</v>
      </c>
      <c r="R918">
        <v>20</v>
      </c>
      <c r="S918">
        <v>20</v>
      </c>
      <c r="T918">
        <v>5.2</v>
      </c>
      <c r="U918">
        <v>8.6999999999999993</v>
      </c>
      <c r="V918">
        <v>75.7</v>
      </c>
      <c r="W918">
        <v>86.1</v>
      </c>
      <c r="X918">
        <v>86.1</v>
      </c>
      <c r="Y918">
        <v>10.4</v>
      </c>
      <c r="Z918" t="s">
        <v>487</v>
      </c>
      <c r="AA918">
        <v>15</v>
      </c>
      <c r="AB918">
        <v>9400</v>
      </c>
      <c r="AC918">
        <v>25900</v>
      </c>
      <c r="AD918">
        <v>31000</v>
      </c>
      <c r="AE918">
        <v>38000</v>
      </c>
      <c r="AF918">
        <v>65700</v>
      </c>
      <c r="AG918" t="s">
        <v>479</v>
      </c>
      <c r="AH918" t="s">
        <v>479</v>
      </c>
      <c r="AI918" t="s">
        <v>479</v>
      </c>
      <c r="AJ918" t="s">
        <v>479</v>
      </c>
      <c r="AK918" t="s">
        <v>479</v>
      </c>
      <c r="AL918" t="s">
        <v>481</v>
      </c>
      <c r="AM918" t="s">
        <v>481</v>
      </c>
    </row>
    <row r="919" spans="1:39" x14ac:dyDescent="0.25">
      <c r="A919" t="s">
        <v>472</v>
      </c>
      <c r="B919" t="s">
        <v>582</v>
      </c>
      <c r="C919">
        <v>3</v>
      </c>
      <c r="D919" t="s">
        <v>405</v>
      </c>
      <c r="E919" t="s">
        <v>405</v>
      </c>
      <c r="F919">
        <v>10005451</v>
      </c>
      <c r="G919" t="s">
        <v>560</v>
      </c>
      <c r="H919" t="s">
        <v>506</v>
      </c>
      <c r="I919" t="s">
        <v>476</v>
      </c>
      <c r="J919" t="s">
        <v>385</v>
      </c>
      <c r="K919" t="s">
        <v>521</v>
      </c>
      <c r="L919" t="s">
        <v>58</v>
      </c>
      <c r="M919" t="s">
        <v>405</v>
      </c>
      <c r="N919" t="s">
        <v>405</v>
      </c>
      <c r="O919" t="s">
        <v>488</v>
      </c>
      <c r="P919" t="s">
        <v>34</v>
      </c>
      <c r="Q919">
        <v>10</v>
      </c>
      <c r="R919">
        <v>10</v>
      </c>
      <c r="S919">
        <v>10</v>
      </c>
      <c r="T919">
        <v>9.1</v>
      </c>
      <c r="U919" t="s">
        <v>487</v>
      </c>
      <c r="V919">
        <v>63.6</v>
      </c>
      <c r="W919">
        <v>90.9</v>
      </c>
      <c r="X919">
        <v>90.9</v>
      </c>
      <c r="Y919">
        <v>27.3</v>
      </c>
      <c r="Z919" t="s">
        <v>487</v>
      </c>
      <c r="AA919">
        <v>5</v>
      </c>
      <c r="AB919" t="s">
        <v>479</v>
      </c>
      <c r="AC919" t="s">
        <v>479</v>
      </c>
      <c r="AD919" t="s">
        <v>479</v>
      </c>
      <c r="AE919" t="s">
        <v>479</v>
      </c>
      <c r="AF919" t="s">
        <v>479</v>
      </c>
      <c r="AG919" t="s">
        <v>479</v>
      </c>
      <c r="AH919" t="s">
        <v>479</v>
      </c>
      <c r="AI919" t="s">
        <v>479</v>
      </c>
      <c r="AJ919" t="s">
        <v>479</v>
      </c>
      <c r="AK919" t="s">
        <v>479</v>
      </c>
      <c r="AL919" t="s">
        <v>481</v>
      </c>
      <c r="AM919" t="s">
        <v>481</v>
      </c>
    </row>
    <row r="920" spans="1:39" x14ac:dyDescent="0.25">
      <c r="A920" t="s">
        <v>472</v>
      </c>
      <c r="B920" t="s">
        <v>582</v>
      </c>
      <c r="C920">
        <v>3</v>
      </c>
      <c r="D920" t="s">
        <v>405</v>
      </c>
      <c r="E920" t="s">
        <v>405</v>
      </c>
      <c r="F920">
        <v>10005470</v>
      </c>
      <c r="G920" t="s">
        <v>561</v>
      </c>
      <c r="H920" t="s">
        <v>506</v>
      </c>
      <c r="I920" t="s">
        <v>476</v>
      </c>
      <c r="J920" t="s">
        <v>385</v>
      </c>
      <c r="K920" t="s">
        <v>495</v>
      </c>
      <c r="L920" t="s">
        <v>41</v>
      </c>
      <c r="M920" t="s">
        <v>405</v>
      </c>
      <c r="N920" t="s">
        <v>405</v>
      </c>
      <c r="O920" t="s">
        <v>486</v>
      </c>
      <c r="P920" t="s">
        <v>44</v>
      </c>
      <c r="Q920">
        <v>5</v>
      </c>
      <c r="R920">
        <v>5</v>
      </c>
      <c r="S920">
        <v>5</v>
      </c>
      <c r="T920" t="s">
        <v>479</v>
      </c>
      <c r="U920" t="s">
        <v>479</v>
      </c>
      <c r="V920" t="s">
        <v>479</v>
      </c>
      <c r="W920" t="s">
        <v>479</v>
      </c>
      <c r="X920" t="s">
        <v>479</v>
      </c>
      <c r="Y920" t="s">
        <v>479</v>
      </c>
      <c r="Z920" t="s">
        <v>479</v>
      </c>
      <c r="AA920" t="s">
        <v>480</v>
      </c>
      <c r="AB920" t="s">
        <v>479</v>
      </c>
      <c r="AC920" t="s">
        <v>479</v>
      </c>
      <c r="AD920" t="s">
        <v>479</v>
      </c>
      <c r="AE920" t="s">
        <v>479</v>
      </c>
      <c r="AF920" t="s">
        <v>479</v>
      </c>
      <c r="AG920" t="s">
        <v>479</v>
      </c>
      <c r="AH920" t="s">
        <v>479</v>
      </c>
      <c r="AI920" t="s">
        <v>479</v>
      </c>
      <c r="AJ920" t="s">
        <v>479</v>
      </c>
      <c r="AK920" t="s">
        <v>479</v>
      </c>
      <c r="AL920" t="s">
        <v>481</v>
      </c>
      <c r="AM920" t="s">
        <v>481</v>
      </c>
    </row>
    <row r="921" spans="1:39" x14ac:dyDescent="0.25">
      <c r="A921" t="s">
        <v>472</v>
      </c>
      <c r="B921" t="s">
        <v>582</v>
      </c>
      <c r="C921">
        <v>3</v>
      </c>
      <c r="D921" t="s">
        <v>405</v>
      </c>
      <c r="E921" t="s">
        <v>405</v>
      </c>
      <c r="F921">
        <v>10005470</v>
      </c>
      <c r="G921" t="s">
        <v>561</v>
      </c>
      <c r="H921" t="s">
        <v>506</v>
      </c>
      <c r="I921" t="s">
        <v>476</v>
      </c>
      <c r="J921" t="s">
        <v>385</v>
      </c>
      <c r="K921" t="s">
        <v>495</v>
      </c>
      <c r="L921" t="s">
        <v>41</v>
      </c>
      <c r="M921" t="s">
        <v>405</v>
      </c>
      <c r="N921" t="s">
        <v>405</v>
      </c>
      <c r="O921" t="s">
        <v>489</v>
      </c>
      <c r="P921" t="s">
        <v>50</v>
      </c>
      <c r="Q921" t="s">
        <v>480</v>
      </c>
      <c r="R921" t="s">
        <v>480</v>
      </c>
      <c r="S921" t="s">
        <v>480</v>
      </c>
      <c r="T921" t="s">
        <v>479</v>
      </c>
      <c r="U921" t="s">
        <v>479</v>
      </c>
      <c r="V921" t="s">
        <v>479</v>
      </c>
      <c r="W921" t="s">
        <v>479</v>
      </c>
      <c r="X921" t="s">
        <v>479</v>
      </c>
      <c r="Y921" t="s">
        <v>479</v>
      </c>
      <c r="Z921" t="s">
        <v>479</v>
      </c>
      <c r="AA921" t="s">
        <v>487</v>
      </c>
      <c r="AB921" t="s">
        <v>479</v>
      </c>
      <c r="AC921" t="s">
        <v>479</v>
      </c>
      <c r="AD921" t="s">
        <v>479</v>
      </c>
      <c r="AE921" t="s">
        <v>479</v>
      </c>
      <c r="AF921" t="s">
        <v>479</v>
      </c>
      <c r="AG921" t="s">
        <v>479</v>
      </c>
      <c r="AH921" t="s">
        <v>479</v>
      </c>
      <c r="AI921" t="s">
        <v>479</v>
      </c>
      <c r="AJ921" t="s">
        <v>479</v>
      </c>
      <c r="AK921" t="s">
        <v>479</v>
      </c>
      <c r="AL921" t="s">
        <v>481</v>
      </c>
      <c r="AM921" t="s">
        <v>481</v>
      </c>
    </row>
    <row r="922" spans="1:39" x14ac:dyDescent="0.25">
      <c r="A922" t="s">
        <v>472</v>
      </c>
      <c r="B922" t="s">
        <v>582</v>
      </c>
      <c r="C922">
        <v>3</v>
      </c>
      <c r="D922" t="s">
        <v>405</v>
      </c>
      <c r="E922" t="s">
        <v>405</v>
      </c>
      <c r="F922">
        <v>10005500</v>
      </c>
      <c r="G922" t="s">
        <v>80</v>
      </c>
      <c r="H922" t="s">
        <v>482</v>
      </c>
      <c r="I922" t="s">
        <v>529</v>
      </c>
      <c r="J922" t="s">
        <v>53</v>
      </c>
      <c r="K922" t="s">
        <v>530</v>
      </c>
      <c r="L922" t="s">
        <v>405</v>
      </c>
      <c r="M922" t="s">
        <v>405</v>
      </c>
      <c r="N922" t="s">
        <v>405</v>
      </c>
      <c r="O922" t="s">
        <v>485</v>
      </c>
      <c r="P922" t="s">
        <v>47</v>
      </c>
      <c r="Q922">
        <v>25</v>
      </c>
      <c r="R922">
        <v>25</v>
      </c>
      <c r="S922">
        <v>25</v>
      </c>
      <c r="T922">
        <v>4.3</v>
      </c>
      <c r="U922">
        <v>8.6999999999999993</v>
      </c>
      <c r="V922">
        <v>65.2</v>
      </c>
      <c r="W922">
        <v>82.6</v>
      </c>
      <c r="X922">
        <v>87</v>
      </c>
      <c r="Y922">
        <v>21.7</v>
      </c>
      <c r="Z922">
        <v>4.3</v>
      </c>
      <c r="AA922">
        <v>15</v>
      </c>
      <c r="AB922">
        <v>5100</v>
      </c>
      <c r="AC922">
        <v>24800</v>
      </c>
      <c r="AD922">
        <v>27700</v>
      </c>
      <c r="AE922">
        <v>36100</v>
      </c>
      <c r="AF922">
        <v>36900</v>
      </c>
      <c r="AG922" t="s">
        <v>479</v>
      </c>
      <c r="AH922" t="s">
        <v>479</v>
      </c>
      <c r="AI922" t="s">
        <v>479</v>
      </c>
      <c r="AJ922" t="s">
        <v>479</v>
      </c>
      <c r="AK922" t="s">
        <v>479</v>
      </c>
      <c r="AL922" t="s">
        <v>481</v>
      </c>
      <c r="AM922" t="s">
        <v>481</v>
      </c>
    </row>
    <row r="923" spans="1:39" x14ac:dyDescent="0.25">
      <c r="A923" t="s">
        <v>472</v>
      </c>
      <c r="B923" t="s">
        <v>582</v>
      </c>
      <c r="C923">
        <v>3</v>
      </c>
      <c r="D923" t="s">
        <v>405</v>
      </c>
      <c r="E923" t="s">
        <v>405</v>
      </c>
      <c r="F923">
        <v>10005500</v>
      </c>
      <c r="G923" t="s">
        <v>80</v>
      </c>
      <c r="H923" t="s">
        <v>482</v>
      </c>
      <c r="I923" t="s">
        <v>529</v>
      </c>
      <c r="J923" t="s">
        <v>53</v>
      </c>
      <c r="K923" t="s">
        <v>530</v>
      </c>
      <c r="L923" t="s">
        <v>405</v>
      </c>
      <c r="M923" t="s">
        <v>405</v>
      </c>
      <c r="N923" t="s">
        <v>405</v>
      </c>
      <c r="O923" t="s">
        <v>478</v>
      </c>
      <c r="P923" t="s">
        <v>3</v>
      </c>
      <c r="Q923">
        <v>95</v>
      </c>
      <c r="R923">
        <v>95</v>
      </c>
      <c r="S923">
        <v>95</v>
      </c>
      <c r="T923">
        <v>12.9</v>
      </c>
      <c r="U923">
        <v>8.6</v>
      </c>
      <c r="V923">
        <v>72</v>
      </c>
      <c r="W923">
        <v>78.5</v>
      </c>
      <c r="X923">
        <v>78.5</v>
      </c>
      <c r="Y923">
        <v>6.5</v>
      </c>
      <c r="Z923" t="s">
        <v>487</v>
      </c>
      <c r="AA923">
        <v>65</v>
      </c>
      <c r="AB923">
        <v>8000</v>
      </c>
      <c r="AC923">
        <v>24500</v>
      </c>
      <c r="AD923">
        <v>30100</v>
      </c>
      <c r="AE923">
        <v>37600</v>
      </c>
      <c r="AF923">
        <v>119000</v>
      </c>
      <c r="AG923" t="s">
        <v>479</v>
      </c>
      <c r="AH923" t="s">
        <v>479</v>
      </c>
      <c r="AI923" t="s">
        <v>479</v>
      </c>
      <c r="AJ923" t="s">
        <v>479</v>
      </c>
      <c r="AK923" t="s">
        <v>479</v>
      </c>
      <c r="AL923" t="s">
        <v>481</v>
      </c>
      <c r="AM923" t="s">
        <v>481</v>
      </c>
    </row>
    <row r="924" spans="1:39" x14ac:dyDescent="0.25">
      <c r="A924" t="s">
        <v>472</v>
      </c>
      <c r="B924" t="s">
        <v>582</v>
      </c>
      <c r="C924">
        <v>3</v>
      </c>
      <c r="D924" t="s">
        <v>405</v>
      </c>
      <c r="E924" t="s">
        <v>405</v>
      </c>
      <c r="F924">
        <v>10005500</v>
      </c>
      <c r="G924" t="s">
        <v>80</v>
      </c>
      <c r="H924" t="s">
        <v>482</v>
      </c>
      <c r="I924" t="s">
        <v>529</v>
      </c>
      <c r="J924" t="s">
        <v>53</v>
      </c>
      <c r="K924" t="s">
        <v>530</v>
      </c>
      <c r="L924" t="s">
        <v>405</v>
      </c>
      <c r="M924" t="s">
        <v>405</v>
      </c>
      <c r="N924" t="s">
        <v>405</v>
      </c>
      <c r="O924" t="s">
        <v>488</v>
      </c>
      <c r="P924" t="s">
        <v>34</v>
      </c>
      <c r="Q924">
        <v>90</v>
      </c>
      <c r="R924">
        <v>90</v>
      </c>
      <c r="S924">
        <v>85</v>
      </c>
      <c r="T924">
        <v>7.4</v>
      </c>
      <c r="U924">
        <v>5.0999999999999996</v>
      </c>
      <c r="V924">
        <v>74.7</v>
      </c>
      <c r="W924">
        <v>86</v>
      </c>
      <c r="X924">
        <v>87.6</v>
      </c>
      <c r="Y924">
        <v>12.9</v>
      </c>
      <c r="Z924">
        <v>1.6</v>
      </c>
      <c r="AA924">
        <v>65</v>
      </c>
      <c r="AB924">
        <v>1100</v>
      </c>
      <c r="AC924">
        <v>22600</v>
      </c>
      <c r="AD924">
        <v>27000</v>
      </c>
      <c r="AE924">
        <v>35000</v>
      </c>
      <c r="AF924">
        <v>58000</v>
      </c>
      <c r="AG924" t="s">
        <v>479</v>
      </c>
      <c r="AH924" t="s">
        <v>479</v>
      </c>
      <c r="AI924" t="s">
        <v>479</v>
      </c>
      <c r="AJ924" t="s">
        <v>479</v>
      </c>
      <c r="AK924" t="s">
        <v>479</v>
      </c>
      <c r="AL924" t="s">
        <v>481</v>
      </c>
      <c r="AM924" t="s">
        <v>481</v>
      </c>
    </row>
    <row r="925" spans="1:39" x14ac:dyDescent="0.25">
      <c r="A925" t="s">
        <v>472</v>
      </c>
      <c r="B925" t="s">
        <v>582</v>
      </c>
      <c r="C925">
        <v>3</v>
      </c>
      <c r="D925" t="s">
        <v>405</v>
      </c>
      <c r="E925" t="s">
        <v>405</v>
      </c>
      <c r="F925">
        <v>10005500</v>
      </c>
      <c r="G925" t="s">
        <v>80</v>
      </c>
      <c r="H925" t="s">
        <v>482</v>
      </c>
      <c r="I925" t="s">
        <v>529</v>
      </c>
      <c r="J925" t="s">
        <v>53</v>
      </c>
      <c r="K925" t="s">
        <v>530</v>
      </c>
      <c r="L925" t="s">
        <v>405</v>
      </c>
      <c r="M925" t="s">
        <v>405</v>
      </c>
      <c r="N925" t="s">
        <v>405</v>
      </c>
      <c r="O925" t="s">
        <v>489</v>
      </c>
      <c r="P925" t="s">
        <v>50</v>
      </c>
      <c r="Q925">
        <v>180</v>
      </c>
      <c r="R925">
        <v>180</v>
      </c>
      <c r="S925">
        <v>180</v>
      </c>
      <c r="T925">
        <v>6.9</v>
      </c>
      <c r="U925">
        <v>6.9</v>
      </c>
      <c r="V925">
        <v>69.8</v>
      </c>
      <c r="W925">
        <v>81</v>
      </c>
      <c r="X925">
        <v>86.2</v>
      </c>
      <c r="Y925">
        <v>16.399999999999999</v>
      </c>
      <c r="Z925">
        <v>5.2</v>
      </c>
      <c r="AA925">
        <v>120</v>
      </c>
      <c r="AB925">
        <v>2600</v>
      </c>
      <c r="AC925">
        <v>14600</v>
      </c>
      <c r="AD925">
        <v>19700</v>
      </c>
      <c r="AE925">
        <v>25200</v>
      </c>
      <c r="AF925">
        <v>77400</v>
      </c>
      <c r="AG925" t="s">
        <v>479</v>
      </c>
      <c r="AH925" t="s">
        <v>479</v>
      </c>
      <c r="AI925" t="s">
        <v>479</v>
      </c>
      <c r="AJ925" t="s">
        <v>479</v>
      </c>
      <c r="AK925" t="s">
        <v>479</v>
      </c>
      <c r="AL925" t="s">
        <v>481</v>
      </c>
      <c r="AM925" t="s">
        <v>481</v>
      </c>
    </row>
    <row r="926" spans="1:39" x14ac:dyDescent="0.25">
      <c r="A926" t="s">
        <v>472</v>
      </c>
      <c r="B926" t="s">
        <v>582</v>
      </c>
      <c r="C926">
        <v>3</v>
      </c>
      <c r="D926" t="s">
        <v>405</v>
      </c>
      <c r="E926" t="s">
        <v>405</v>
      </c>
      <c r="F926">
        <v>10005523</v>
      </c>
      <c r="G926" t="s">
        <v>562</v>
      </c>
      <c r="H926" t="s">
        <v>482</v>
      </c>
      <c r="I926" t="s">
        <v>476</v>
      </c>
      <c r="J926" t="s">
        <v>385</v>
      </c>
      <c r="K926" t="s">
        <v>495</v>
      </c>
      <c r="L926" t="s">
        <v>41</v>
      </c>
      <c r="M926" t="s">
        <v>405</v>
      </c>
      <c r="N926" t="s">
        <v>405</v>
      </c>
      <c r="O926" t="s">
        <v>478</v>
      </c>
      <c r="P926" t="s">
        <v>3</v>
      </c>
      <c r="Q926">
        <v>5</v>
      </c>
      <c r="R926">
        <v>5</v>
      </c>
      <c r="S926">
        <v>5</v>
      </c>
      <c r="T926" t="s">
        <v>479</v>
      </c>
      <c r="U926" t="s">
        <v>479</v>
      </c>
      <c r="V926" t="s">
        <v>479</v>
      </c>
      <c r="W926" t="s">
        <v>479</v>
      </c>
      <c r="X926" t="s">
        <v>479</v>
      </c>
      <c r="Y926" t="s">
        <v>479</v>
      </c>
      <c r="Z926" t="s">
        <v>479</v>
      </c>
      <c r="AA926" t="s">
        <v>480</v>
      </c>
      <c r="AB926" t="s">
        <v>479</v>
      </c>
      <c r="AC926" t="s">
        <v>479</v>
      </c>
      <c r="AD926" t="s">
        <v>479</v>
      </c>
      <c r="AE926" t="s">
        <v>479</v>
      </c>
      <c r="AF926" t="s">
        <v>479</v>
      </c>
      <c r="AG926" t="s">
        <v>479</v>
      </c>
      <c r="AH926" t="s">
        <v>479</v>
      </c>
      <c r="AI926" t="s">
        <v>479</v>
      </c>
      <c r="AJ926" t="s">
        <v>479</v>
      </c>
      <c r="AK926" t="s">
        <v>479</v>
      </c>
      <c r="AL926" t="s">
        <v>481</v>
      </c>
      <c r="AM926" t="s">
        <v>481</v>
      </c>
    </row>
    <row r="927" spans="1:39" x14ac:dyDescent="0.25">
      <c r="A927" t="s">
        <v>472</v>
      </c>
      <c r="B927" t="s">
        <v>582</v>
      </c>
      <c r="C927">
        <v>3</v>
      </c>
      <c r="D927" t="s">
        <v>405</v>
      </c>
      <c r="E927" t="s">
        <v>405</v>
      </c>
      <c r="F927">
        <v>10005523</v>
      </c>
      <c r="G927" t="s">
        <v>562</v>
      </c>
      <c r="H927" t="s">
        <v>482</v>
      </c>
      <c r="I927" t="s">
        <v>476</v>
      </c>
      <c r="J927" t="s">
        <v>385</v>
      </c>
      <c r="K927" t="s">
        <v>495</v>
      </c>
      <c r="L927" t="s">
        <v>41</v>
      </c>
      <c r="M927" t="s">
        <v>405</v>
      </c>
      <c r="N927" t="s">
        <v>405</v>
      </c>
      <c r="O927" t="s">
        <v>489</v>
      </c>
      <c r="P927" t="s">
        <v>50</v>
      </c>
      <c r="Q927">
        <v>5</v>
      </c>
      <c r="R927">
        <v>5</v>
      </c>
      <c r="S927">
        <v>5</v>
      </c>
      <c r="T927" t="s">
        <v>479</v>
      </c>
      <c r="U927" t="s">
        <v>479</v>
      </c>
      <c r="V927" t="s">
        <v>479</v>
      </c>
      <c r="W927" t="s">
        <v>479</v>
      </c>
      <c r="X927" t="s">
        <v>479</v>
      </c>
      <c r="Y927" t="s">
        <v>479</v>
      </c>
      <c r="Z927" t="s">
        <v>479</v>
      </c>
      <c r="AA927">
        <v>5</v>
      </c>
      <c r="AB927" t="s">
        <v>479</v>
      </c>
      <c r="AC927" t="s">
        <v>479</v>
      </c>
      <c r="AD927" t="s">
        <v>479</v>
      </c>
      <c r="AE927" t="s">
        <v>479</v>
      </c>
      <c r="AF927" t="s">
        <v>479</v>
      </c>
      <c r="AG927" t="s">
        <v>479</v>
      </c>
      <c r="AH927" t="s">
        <v>479</v>
      </c>
      <c r="AI927" t="s">
        <v>479</v>
      </c>
      <c r="AJ927" t="s">
        <v>479</v>
      </c>
      <c r="AK927" t="s">
        <v>479</v>
      </c>
      <c r="AL927" t="s">
        <v>481</v>
      </c>
      <c r="AM927" t="s">
        <v>481</v>
      </c>
    </row>
    <row r="928" spans="1:39" x14ac:dyDescent="0.25">
      <c r="A928" t="s">
        <v>472</v>
      </c>
      <c r="B928" t="s">
        <v>582</v>
      </c>
      <c r="C928">
        <v>3</v>
      </c>
      <c r="D928" t="s">
        <v>405</v>
      </c>
      <c r="E928" t="s">
        <v>405</v>
      </c>
      <c r="F928">
        <v>10005534</v>
      </c>
      <c r="G928" t="s">
        <v>563</v>
      </c>
      <c r="H928" t="s">
        <v>475</v>
      </c>
      <c r="I928" t="s">
        <v>476</v>
      </c>
      <c r="J928" t="s">
        <v>385</v>
      </c>
      <c r="K928" t="s">
        <v>493</v>
      </c>
      <c r="L928" t="s">
        <v>55</v>
      </c>
      <c r="M928" t="s">
        <v>405</v>
      </c>
      <c r="N928" t="s">
        <v>405</v>
      </c>
      <c r="O928" t="s">
        <v>478</v>
      </c>
      <c r="P928" t="s">
        <v>3</v>
      </c>
      <c r="Q928">
        <v>5</v>
      </c>
      <c r="R928">
        <v>5</v>
      </c>
      <c r="S928">
        <v>5</v>
      </c>
      <c r="T928" t="s">
        <v>479</v>
      </c>
      <c r="U928" t="s">
        <v>479</v>
      </c>
      <c r="V928" t="s">
        <v>479</v>
      </c>
      <c r="W928" t="s">
        <v>479</v>
      </c>
      <c r="X928" t="s">
        <v>479</v>
      </c>
      <c r="Y928" t="s">
        <v>479</v>
      </c>
      <c r="Z928" t="s">
        <v>479</v>
      </c>
      <c r="AA928">
        <v>5</v>
      </c>
      <c r="AB928" t="s">
        <v>479</v>
      </c>
      <c r="AC928" t="s">
        <v>479</v>
      </c>
      <c r="AD928" t="s">
        <v>479</v>
      </c>
      <c r="AE928" t="s">
        <v>479</v>
      </c>
      <c r="AF928" t="s">
        <v>479</v>
      </c>
      <c r="AG928" t="s">
        <v>479</v>
      </c>
      <c r="AH928" t="s">
        <v>479</v>
      </c>
      <c r="AI928" t="s">
        <v>479</v>
      </c>
      <c r="AJ928" t="s">
        <v>479</v>
      </c>
      <c r="AK928" t="s">
        <v>479</v>
      </c>
      <c r="AL928" t="s">
        <v>481</v>
      </c>
      <c r="AM928" t="s">
        <v>481</v>
      </c>
    </row>
    <row r="929" spans="1:39" x14ac:dyDescent="0.25">
      <c r="A929" t="s">
        <v>472</v>
      </c>
      <c r="B929" t="s">
        <v>582</v>
      </c>
      <c r="C929">
        <v>3</v>
      </c>
      <c r="D929" t="s">
        <v>405</v>
      </c>
      <c r="E929" t="s">
        <v>405</v>
      </c>
      <c r="F929">
        <v>10005534</v>
      </c>
      <c r="G929" t="s">
        <v>563</v>
      </c>
      <c r="H929" t="s">
        <v>475</v>
      </c>
      <c r="I929" t="s">
        <v>476</v>
      </c>
      <c r="J929" t="s">
        <v>385</v>
      </c>
      <c r="K929" t="s">
        <v>493</v>
      </c>
      <c r="L929" t="s">
        <v>55</v>
      </c>
      <c r="M929" t="s">
        <v>405</v>
      </c>
      <c r="N929" t="s">
        <v>405</v>
      </c>
      <c r="O929" t="s">
        <v>489</v>
      </c>
      <c r="P929" t="s">
        <v>50</v>
      </c>
      <c r="Q929">
        <v>25</v>
      </c>
      <c r="R929">
        <v>25</v>
      </c>
      <c r="S929">
        <v>25</v>
      </c>
      <c r="T929" t="s">
        <v>487</v>
      </c>
      <c r="U929">
        <v>19.2</v>
      </c>
      <c r="V929">
        <v>76.900000000000006</v>
      </c>
      <c r="W929">
        <v>80.8</v>
      </c>
      <c r="X929">
        <v>80.8</v>
      </c>
      <c r="Y929">
        <v>3.8</v>
      </c>
      <c r="Z929" t="s">
        <v>487</v>
      </c>
      <c r="AA929">
        <v>20</v>
      </c>
      <c r="AB929">
        <v>5800</v>
      </c>
      <c r="AC929">
        <v>12000</v>
      </c>
      <c r="AD929">
        <v>18600</v>
      </c>
      <c r="AE929">
        <v>22600</v>
      </c>
      <c r="AF929">
        <v>29900</v>
      </c>
      <c r="AG929" t="s">
        <v>479</v>
      </c>
      <c r="AH929" t="s">
        <v>479</v>
      </c>
      <c r="AI929" t="s">
        <v>479</v>
      </c>
      <c r="AJ929" t="s">
        <v>479</v>
      </c>
      <c r="AK929" t="s">
        <v>479</v>
      </c>
      <c r="AL929" t="s">
        <v>481</v>
      </c>
      <c r="AM929" t="s">
        <v>481</v>
      </c>
    </row>
    <row r="930" spans="1:39" x14ac:dyDescent="0.25">
      <c r="A930" t="s">
        <v>472</v>
      </c>
      <c r="B930" t="s">
        <v>582</v>
      </c>
      <c r="C930">
        <v>3</v>
      </c>
      <c r="D930" t="s">
        <v>405</v>
      </c>
      <c r="E930" t="s">
        <v>405</v>
      </c>
      <c r="F930">
        <v>10005553</v>
      </c>
      <c r="G930" t="s">
        <v>83</v>
      </c>
      <c r="H930" t="s">
        <v>482</v>
      </c>
      <c r="I930" t="s">
        <v>476</v>
      </c>
      <c r="J930" t="s">
        <v>385</v>
      </c>
      <c r="K930" t="s">
        <v>499</v>
      </c>
      <c r="L930" t="s">
        <v>43</v>
      </c>
      <c r="M930" t="s">
        <v>405</v>
      </c>
      <c r="N930" t="s">
        <v>405</v>
      </c>
      <c r="O930" t="s">
        <v>485</v>
      </c>
      <c r="P930" t="s">
        <v>47</v>
      </c>
      <c r="Q930">
        <v>130</v>
      </c>
      <c r="R930">
        <v>130</v>
      </c>
      <c r="S930">
        <v>130</v>
      </c>
      <c r="T930">
        <v>4.7</v>
      </c>
      <c r="U930">
        <v>3.9</v>
      </c>
      <c r="V930">
        <v>59.7</v>
      </c>
      <c r="W930">
        <v>81.400000000000006</v>
      </c>
      <c r="X930">
        <v>91.5</v>
      </c>
      <c r="Y930">
        <v>31.8</v>
      </c>
      <c r="Z930">
        <v>10.1</v>
      </c>
      <c r="AA930">
        <v>75</v>
      </c>
      <c r="AB930">
        <v>2200</v>
      </c>
      <c r="AC930">
        <v>23700</v>
      </c>
      <c r="AD930">
        <v>28500</v>
      </c>
      <c r="AE930">
        <v>35400</v>
      </c>
      <c r="AF930">
        <v>54400</v>
      </c>
      <c r="AG930" t="s">
        <v>479</v>
      </c>
      <c r="AH930" t="s">
        <v>479</v>
      </c>
      <c r="AI930" t="s">
        <v>479</v>
      </c>
      <c r="AJ930" t="s">
        <v>479</v>
      </c>
      <c r="AK930" t="s">
        <v>479</v>
      </c>
      <c r="AL930" t="s">
        <v>481</v>
      </c>
      <c r="AM930" t="s">
        <v>481</v>
      </c>
    </row>
    <row r="931" spans="1:39" x14ac:dyDescent="0.25">
      <c r="A931" t="s">
        <v>472</v>
      </c>
      <c r="B931" t="s">
        <v>582</v>
      </c>
      <c r="C931">
        <v>3</v>
      </c>
      <c r="D931" t="s">
        <v>405</v>
      </c>
      <c r="E931" t="s">
        <v>405</v>
      </c>
      <c r="F931">
        <v>10005553</v>
      </c>
      <c r="G931" t="s">
        <v>83</v>
      </c>
      <c r="H931" t="s">
        <v>482</v>
      </c>
      <c r="I931" t="s">
        <v>476</v>
      </c>
      <c r="J931" t="s">
        <v>385</v>
      </c>
      <c r="K931" t="s">
        <v>499</v>
      </c>
      <c r="L931" t="s">
        <v>43</v>
      </c>
      <c r="M931" t="s">
        <v>405</v>
      </c>
      <c r="N931" t="s">
        <v>405</v>
      </c>
      <c r="O931" t="s">
        <v>486</v>
      </c>
      <c r="P931" t="s">
        <v>44</v>
      </c>
      <c r="Q931">
        <v>170</v>
      </c>
      <c r="R931">
        <v>165</v>
      </c>
      <c r="S931">
        <v>165</v>
      </c>
      <c r="T931">
        <v>2.7</v>
      </c>
      <c r="U931">
        <v>6.4</v>
      </c>
      <c r="V931">
        <v>58.7</v>
      </c>
      <c r="W931">
        <v>85.1</v>
      </c>
      <c r="X931">
        <v>90.9</v>
      </c>
      <c r="Y931">
        <v>32.200000000000003</v>
      </c>
      <c r="Z931">
        <v>5.8</v>
      </c>
      <c r="AA931">
        <v>95</v>
      </c>
      <c r="AB931">
        <v>5500</v>
      </c>
      <c r="AC931">
        <v>20800</v>
      </c>
      <c r="AD931">
        <v>26300</v>
      </c>
      <c r="AE931">
        <v>31000</v>
      </c>
      <c r="AF931">
        <v>84700</v>
      </c>
      <c r="AG931" t="s">
        <v>479</v>
      </c>
      <c r="AH931" t="s">
        <v>479</v>
      </c>
      <c r="AI931" t="s">
        <v>479</v>
      </c>
      <c r="AJ931" t="s">
        <v>479</v>
      </c>
      <c r="AK931" t="s">
        <v>479</v>
      </c>
      <c r="AL931" t="s">
        <v>481</v>
      </c>
      <c r="AM931" t="s">
        <v>481</v>
      </c>
    </row>
    <row r="932" spans="1:39" x14ac:dyDescent="0.25">
      <c r="A932" t="s">
        <v>472</v>
      </c>
      <c r="B932" t="s">
        <v>582</v>
      </c>
      <c r="C932">
        <v>3</v>
      </c>
      <c r="D932" t="s">
        <v>405</v>
      </c>
      <c r="E932" t="s">
        <v>405</v>
      </c>
      <c r="F932">
        <v>10005553</v>
      </c>
      <c r="G932" t="s">
        <v>83</v>
      </c>
      <c r="H932" t="s">
        <v>482</v>
      </c>
      <c r="I932" t="s">
        <v>476</v>
      </c>
      <c r="J932" t="s">
        <v>385</v>
      </c>
      <c r="K932" t="s">
        <v>499</v>
      </c>
      <c r="L932" t="s">
        <v>43</v>
      </c>
      <c r="M932" t="s">
        <v>405</v>
      </c>
      <c r="N932" t="s">
        <v>405</v>
      </c>
      <c r="O932" t="s">
        <v>478</v>
      </c>
      <c r="P932" t="s">
        <v>3</v>
      </c>
      <c r="Q932">
        <v>65</v>
      </c>
      <c r="R932">
        <v>60</v>
      </c>
      <c r="S932">
        <v>60</v>
      </c>
      <c r="T932">
        <v>10</v>
      </c>
      <c r="U932">
        <v>2</v>
      </c>
      <c r="V932">
        <v>84.4</v>
      </c>
      <c r="W932">
        <v>86.4</v>
      </c>
      <c r="X932">
        <v>88</v>
      </c>
      <c r="Y932">
        <v>3.6</v>
      </c>
      <c r="Z932">
        <v>1.6</v>
      </c>
      <c r="AA932">
        <v>50</v>
      </c>
      <c r="AB932">
        <v>7900</v>
      </c>
      <c r="AC932">
        <v>31800</v>
      </c>
      <c r="AD932">
        <v>42000</v>
      </c>
      <c r="AE932">
        <v>52900</v>
      </c>
      <c r="AF932">
        <v>102600</v>
      </c>
      <c r="AG932" t="s">
        <v>479</v>
      </c>
      <c r="AH932" t="s">
        <v>479</v>
      </c>
      <c r="AI932" t="s">
        <v>479</v>
      </c>
      <c r="AJ932" t="s">
        <v>479</v>
      </c>
      <c r="AK932" t="s">
        <v>479</v>
      </c>
      <c r="AL932" t="s">
        <v>481</v>
      </c>
      <c r="AM932" t="s">
        <v>481</v>
      </c>
    </row>
    <row r="933" spans="1:39" x14ac:dyDescent="0.25">
      <c r="A933" t="s">
        <v>472</v>
      </c>
      <c r="B933" t="s">
        <v>582</v>
      </c>
      <c r="C933">
        <v>3</v>
      </c>
      <c r="D933" t="s">
        <v>405</v>
      </c>
      <c r="E933" t="s">
        <v>405</v>
      </c>
      <c r="F933">
        <v>10005553</v>
      </c>
      <c r="G933" t="s">
        <v>83</v>
      </c>
      <c r="H933" t="s">
        <v>482</v>
      </c>
      <c r="I933" t="s">
        <v>476</v>
      </c>
      <c r="J933" t="s">
        <v>385</v>
      </c>
      <c r="K933" t="s">
        <v>499</v>
      </c>
      <c r="L933" t="s">
        <v>43</v>
      </c>
      <c r="M933" t="s">
        <v>405</v>
      </c>
      <c r="N933" t="s">
        <v>405</v>
      </c>
      <c r="O933" t="s">
        <v>488</v>
      </c>
      <c r="P933" t="s">
        <v>34</v>
      </c>
      <c r="Q933">
        <v>40</v>
      </c>
      <c r="R933">
        <v>40</v>
      </c>
      <c r="S933">
        <v>40</v>
      </c>
      <c r="T933">
        <v>5.0999999999999996</v>
      </c>
      <c r="U933">
        <v>5.0999999999999996</v>
      </c>
      <c r="V933">
        <v>71.8</v>
      </c>
      <c r="W933">
        <v>87.2</v>
      </c>
      <c r="X933">
        <v>89.7</v>
      </c>
      <c r="Y933">
        <v>17.899999999999999</v>
      </c>
      <c r="Z933">
        <v>2.6</v>
      </c>
      <c r="AA933">
        <v>30</v>
      </c>
      <c r="AB933">
        <v>7700</v>
      </c>
      <c r="AC933">
        <v>26100</v>
      </c>
      <c r="AD933">
        <v>29000</v>
      </c>
      <c r="AE933">
        <v>37100</v>
      </c>
      <c r="AF933">
        <v>69400</v>
      </c>
      <c r="AG933" t="s">
        <v>479</v>
      </c>
      <c r="AH933" t="s">
        <v>479</v>
      </c>
      <c r="AI933" t="s">
        <v>479</v>
      </c>
      <c r="AJ933" t="s">
        <v>479</v>
      </c>
      <c r="AK933" t="s">
        <v>479</v>
      </c>
      <c r="AL933" t="s">
        <v>481</v>
      </c>
      <c r="AM933" t="s">
        <v>481</v>
      </c>
    </row>
    <row r="934" spans="1:39" x14ac:dyDescent="0.25">
      <c r="A934" t="s">
        <v>472</v>
      </c>
      <c r="B934" t="s">
        <v>582</v>
      </c>
      <c r="C934">
        <v>3</v>
      </c>
      <c r="D934" t="s">
        <v>405</v>
      </c>
      <c r="E934" t="s">
        <v>405</v>
      </c>
      <c r="F934">
        <v>10005553</v>
      </c>
      <c r="G934" t="s">
        <v>83</v>
      </c>
      <c r="H934" t="s">
        <v>482</v>
      </c>
      <c r="I934" t="s">
        <v>476</v>
      </c>
      <c r="J934" t="s">
        <v>385</v>
      </c>
      <c r="K934" t="s">
        <v>499</v>
      </c>
      <c r="L934" t="s">
        <v>43</v>
      </c>
      <c r="M934" t="s">
        <v>405</v>
      </c>
      <c r="N934" t="s">
        <v>405</v>
      </c>
      <c r="O934" t="s">
        <v>489</v>
      </c>
      <c r="P934" t="s">
        <v>50</v>
      </c>
      <c r="Q934">
        <v>40</v>
      </c>
      <c r="R934">
        <v>40</v>
      </c>
      <c r="S934">
        <v>40</v>
      </c>
      <c r="T934">
        <v>7.5</v>
      </c>
      <c r="U934">
        <v>8.1</v>
      </c>
      <c r="V934">
        <v>76.400000000000006</v>
      </c>
      <c r="W934">
        <v>84.5</v>
      </c>
      <c r="X934">
        <v>84.5</v>
      </c>
      <c r="Y934">
        <v>8.1</v>
      </c>
      <c r="Z934" t="s">
        <v>487</v>
      </c>
      <c r="AA934">
        <v>30</v>
      </c>
      <c r="AB934">
        <v>9100</v>
      </c>
      <c r="AC934">
        <v>22600</v>
      </c>
      <c r="AD934">
        <v>26300</v>
      </c>
      <c r="AE934">
        <v>31500</v>
      </c>
      <c r="AF934">
        <v>62800</v>
      </c>
      <c r="AG934" t="s">
        <v>479</v>
      </c>
      <c r="AH934" t="s">
        <v>479</v>
      </c>
      <c r="AI934" t="s">
        <v>479</v>
      </c>
      <c r="AJ934" t="s">
        <v>479</v>
      </c>
      <c r="AK934" t="s">
        <v>479</v>
      </c>
      <c r="AL934" t="s">
        <v>481</v>
      </c>
      <c r="AM934" t="s">
        <v>481</v>
      </c>
    </row>
    <row r="935" spans="1:39" x14ac:dyDescent="0.25">
      <c r="A935" t="s">
        <v>472</v>
      </c>
      <c r="B935" t="s">
        <v>582</v>
      </c>
      <c r="C935">
        <v>3</v>
      </c>
      <c r="D935" t="s">
        <v>405</v>
      </c>
      <c r="E935" t="s">
        <v>405</v>
      </c>
      <c r="F935">
        <v>10005700</v>
      </c>
      <c r="G935" t="s">
        <v>564</v>
      </c>
      <c r="H935" t="s">
        <v>482</v>
      </c>
      <c r="I935" t="s">
        <v>529</v>
      </c>
      <c r="J935" t="s">
        <v>53</v>
      </c>
      <c r="K935" t="s">
        <v>530</v>
      </c>
      <c r="L935" t="s">
        <v>405</v>
      </c>
      <c r="M935" t="s">
        <v>405</v>
      </c>
      <c r="N935" t="s">
        <v>405</v>
      </c>
      <c r="O935" t="s">
        <v>485</v>
      </c>
      <c r="P935" t="s">
        <v>47</v>
      </c>
      <c r="Q935">
        <v>40</v>
      </c>
      <c r="R935">
        <v>40</v>
      </c>
      <c r="S935">
        <v>40</v>
      </c>
      <c r="T935">
        <v>14.6</v>
      </c>
      <c r="U935">
        <v>4.9000000000000004</v>
      </c>
      <c r="V935">
        <v>68.3</v>
      </c>
      <c r="W935">
        <v>78</v>
      </c>
      <c r="X935">
        <v>80.5</v>
      </c>
      <c r="Y935">
        <v>12.2</v>
      </c>
      <c r="Z935">
        <v>2.4</v>
      </c>
      <c r="AA935">
        <v>25</v>
      </c>
      <c r="AB935">
        <v>3800</v>
      </c>
      <c r="AC935">
        <v>19800</v>
      </c>
      <c r="AD935">
        <v>22600</v>
      </c>
      <c r="AE935">
        <v>27000</v>
      </c>
      <c r="AF935">
        <v>31800</v>
      </c>
      <c r="AG935" t="s">
        <v>479</v>
      </c>
      <c r="AH935" t="s">
        <v>479</v>
      </c>
      <c r="AI935" t="s">
        <v>479</v>
      </c>
      <c r="AJ935" t="s">
        <v>479</v>
      </c>
      <c r="AK935" t="s">
        <v>479</v>
      </c>
      <c r="AL935" t="s">
        <v>481</v>
      </c>
      <c r="AM935" t="s">
        <v>481</v>
      </c>
    </row>
    <row r="936" spans="1:39" x14ac:dyDescent="0.25">
      <c r="A936" t="s">
        <v>472</v>
      </c>
      <c r="B936" t="s">
        <v>582</v>
      </c>
      <c r="C936">
        <v>3</v>
      </c>
      <c r="D936" t="s">
        <v>405</v>
      </c>
      <c r="E936" t="s">
        <v>405</v>
      </c>
      <c r="F936">
        <v>10005788</v>
      </c>
      <c r="G936" t="s">
        <v>565</v>
      </c>
      <c r="H936" t="s">
        <v>475</v>
      </c>
      <c r="I936" t="s">
        <v>476</v>
      </c>
      <c r="J936" t="s">
        <v>385</v>
      </c>
      <c r="K936" t="s">
        <v>493</v>
      </c>
      <c r="L936" t="s">
        <v>55</v>
      </c>
      <c r="M936" t="s">
        <v>405</v>
      </c>
      <c r="N936" t="s">
        <v>405</v>
      </c>
      <c r="O936" t="s">
        <v>489</v>
      </c>
      <c r="P936" t="s">
        <v>50</v>
      </c>
      <c r="Q936">
        <v>10</v>
      </c>
      <c r="R936">
        <v>10</v>
      </c>
      <c r="S936">
        <v>10</v>
      </c>
      <c r="T936">
        <v>9.1</v>
      </c>
      <c r="U936" t="s">
        <v>487</v>
      </c>
      <c r="V936">
        <v>81.8</v>
      </c>
      <c r="W936">
        <v>90.9</v>
      </c>
      <c r="X936">
        <v>90.9</v>
      </c>
      <c r="Y936">
        <v>9.1</v>
      </c>
      <c r="Z936" t="s">
        <v>487</v>
      </c>
      <c r="AA936">
        <v>10</v>
      </c>
      <c r="AB936" t="s">
        <v>479</v>
      </c>
      <c r="AC936" t="s">
        <v>479</v>
      </c>
      <c r="AD936" t="s">
        <v>479</v>
      </c>
      <c r="AE936" t="s">
        <v>479</v>
      </c>
      <c r="AF936" t="s">
        <v>479</v>
      </c>
      <c r="AG936" t="s">
        <v>479</v>
      </c>
      <c r="AH936" t="s">
        <v>479</v>
      </c>
      <c r="AI936" t="s">
        <v>479</v>
      </c>
      <c r="AJ936" t="s">
        <v>479</v>
      </c>
      <c r="AK936" t="s">
        <v>479</v>
      </c>
      <c r="AL936" t="s">
        <v>481</v>
      </c>
      <c r="AM936" t="s">
        <v>481</v>
      </c>
    </row>
    <row r="937" spans="1:39" x14ac:dyDescent="0.25">
      <c r="A937" t="s">
        <v>472</v>
      </c>
      <c r="B937" t="s">
        <v>582</v>
      </c>
      <c r="C937">
        <v>3</v>
      </c>
      <c r="D937" t="s">
        <v>405</v>
      </c>
      <c r="E937" t="s">
        <v>405</v>
      </c>
      <c r="F937">
        <v>10005790</v>
      </c>
      <c r="G937" t="s">
        <v>566</v>
      </c>
      <c r="H937" t="s">
        <v>482</v>
      </c>
      <c r="I937" t="s">
        <v>476</v>
      </c>
      <c r="J937" t="s">
        <v>385</v>
      </c>
      <c r="K937" t="s">
        <v>493</v>
      </c>
      <c r="L937" t="s">
        <v>55</v>
      </c>
      <c r="M937" t="s">
        <v>405</v>
      </c>
      <c r="N937" t="s">
        <v>405</v>
      </c>
      <c r="O937" t="s">
        <v>485</v>
      </c>
      <c r="P937" t="s">
        <v>47</v>
      </c>
      <c r="Q937">
        <v>180</v>
      </c>
      <c r="R937">
        <v>170</v>
      </c>
      <c r="S937">
        <v>170</v>
      </c>
      <c r="T937">
        <v>2.4</v>
      </c>
      <c r="U937">
        <v>4.0999999999999996</v>
      </c>
      <c r="V937">
        <v>74.599999999999994</v>
      </c>
      <c r="W937">
        <v>86.4</v>
      </c>
      <c r="X937">
        <v>93.5</v>
      </c>
      <c r="Y937">
        <v>18.899999999999999</v>
      </c>
      <c r="Z937">
        <v>7.1</v>
      </c>
      <c r="AA937">
        <v>125</v>
      </c>
      <c r="AB937">
        <v>700</v>
      </c>
      <c r="AC937">
        <v>21500</v>
      </c>
      <c r="AD937">
        <v>25600</v>
      </c>
      <c r="AE937">
        <v>31400</v>
      </c>
      <c r="AF937">
        <v>95600</v>
      </c>
      <c r="AG937" t="s">
        <v>479</v>
      </c>
      <c r="AH937" t="s">
        <v>479</v>
      </c>
      <c r="AI937" t="s">
        <v>479</v>
      </c>
      <c r="AJ937" t="s">
        <v>479</v>
      </c>
      <c r="AK937" t="s">
        <v>479</v>
      </c>
      <c r="AL937" t="s">
        <v>481</v>
      </c>
      <c r="AM937" t="s">
        <v>481</v>
      </c>
    </row>
    <row r="938" spans="1:39" x14ac:dyDescent="0.25">
      <c r="A938" t="s">
        <v>472</v>
      </c>
      <c r="B938" t="s">
        <v>582</v>
      </c>
      <c r="C938">
        <v>3</v>
      </c>
      <c r="D938" t="s">
        <v>405</v>
      </c>
      <c r="E938" t="s">
        <v>405</v>
      </c>
      <c r="F938">
        <v>10005790</v>
      </c>
      <c r="G938" t="s">
        <v>566</v>
      </c>
      <c r="H938" t="s">
        <v>482</v>
      </c>
      <c r="I938" t="s">
        <v>476</v>
      </c>
      <c r="J938" t="s">
        <v>385</v>
      </c>
      <c r="K938" t="s">
        <v>493</v>
      </c>
      <c r="L938" t="s">
        <v>55</v>
      </c>
      <c r="M938" t="s">
        <v>405</v>
      </c>
      <c r="N938" t="s">
        <v>405</v>
      </c>
      <c r="O938" t="s">
        <v>486</v>
      </c>
      <c r="P938" t="s">
        <v>44</v>
      </c>
      <c r="Q938">
        <v>265</v>
      </c>
      <c r="R938">
        <v>255</v>
      </c>
      <c r="S938">
        <v>255</v>
      </c>
      <c r="T938">
        <v>1.4</v>
      </c>
      <c r="U938">
        <v>4.8</v>
      </c>
      <c r="V938">
        <v>70.2</v>
      </c>
      <c r="W938">
        <v>89.2</v>
      </c>
      <c r="X938">
        <v>93.8</v>
      </c>
      <c r="Y938">
        <v>23.6</v>
      </c>
      <c r="Z938">
        <v>4.5999999999999996</v>
      </c>
      <c r="AA938">
        <v>175</v>
      </c>
      <c r="AB938">
        <v>7600</v>
      </c>
      <c r="AC938">
        <v>20400</v>
      </c>
      <c r="AD938">
        <v>23000</v>
      </c>
      <c r="AE938">
        <v>26600</v>
      </c>
      <c r="AF938">
        <v>48500</v>
      </c>
      <c r="AG938" t="s">
        <v>479</v>
      </c>
      <c r="AH938" t="s">
        <v>479</v>
      </c>
      <c r="AI938" t="s">
        <v>479</v>
      </c>
      <c r="AJ938" t="s">
        <v>479</v>
      </c>
      <c r="AK938" t="s">
        <v>479</v>
      </c>
      <c r="AL938" t="s">
        <v>481</v>
      </c>
      <c r="AM938" t="s">
        <v>481</v>
      </c>
    </row>
    <row r="939" spans="1:39" x14ac:dyDescent="0.25">
      <c r="A939" t="s">
        <v>472</v>
      </c>
      <c r="B939" t="s">
        <v>582</v>
      </c>
      <c r="C939">
        <v>3</v>
      </c>
      <c r="D939" t="s">
        <v>405</v>
      </c>
      <c r="E939" t="s">
        <v>405</v>
      </c>
      <c r="F939">
        <v>10005790</v>
      </c>
      <c r="G939" t="s">
        <v>566</v>
      </c>
      <c r="H939" t="s">
        <v>482</v>
      </c>
      <c r="I939" t="s">
        <v>476</v>
      </c>
      <c r="J939" t="s">
        <v>385</v>
      </c>
      <c r="K939" t="s">
        <v>493</v>
      </c>
      <c r="L939" t="s">
        <v>55</v>
      </c>
      <c r="M939" t="s">
        <v>405</v>
      </c>
      <c r="N939" t="s">
        <v>405</v>
      </c>
      <c r="O939" t="s">
        <v>478</v>
      </c>
      <c r="P939" t="s">
        <v>3</v>
      </c>
      <c r="Q939">
        <v>370</v>
      </c>
      <c r="R939">
        <v>370</v>
      </c>
      <c r="S939">
        <v>365</v>
      </c>
      <c r="T939">
        <v>5.8</v>
      </c>
      <c r="U939">
        <v>5.8</v>
      </c>
      <c r="V939">
        <v>84.6</v>
      </c>
      <c r="W939">
        <v>87.4</v>
      </c>
      <c r="X939">
        <v>88.5</v>
      </c>
      <c r="Y939">
        <v>3.8</v>
      </c>
      <c r="Z939">
        <v>1.1000000000000001</v>
      </c>
      <c r="AA939">
        <v>305</v>
      </c>
      <c r="AB939">
        <v>2700</v>
      </c>
      <c r="AC939">
        <v>24800</v>
      </c>
      <c r="AD939">
        <v>32500</v>
      </c>
      <c r="AE939">
        <v>39800</v>
      </c>
      <c r="AF939">
        <v>119000</v>
      </c>
      <c r="AG939" t="s">
        <v>479</v>
      </c>
      <c r="AH939" t="s">
        <v>479</v>
      </c>
      <c r="AI939" t="s">
        <v>479</v>
      </c>
      <c r="AJ939" t="s">
        <v>479</v>
      </c>
      <c r="AK939" t="s">
        <v>479</v>
      </c>
      <c r="AL939" t="s">
        <v>481</v>
      </c>
      <c r="AM939" t="s">
        <v>481</v>
      </c>
    </row>
    <row r="940" spans="1:39" x14ac:dyDescent="0.25">
      <c r="A940" t="s">
        <v>472</v>
      </c>
      <c r="B940" t="s">
        <v>582</v>
      </c>
      <c r="C940">
        <v>3</v>
      </c>
      <c r="D940" t="s">
        <v>405</v>
      </c>
      <c r="E940" t="s">
        <v>405</v>
      </c>
      <c r="F940">
        <v>10005790</v>
      </c>
      <c r="G940" t="s">
        <v>566</v>
      </c>
      <c r="H940" t="s">
        <v>482</v>
      </c>
      <c r="I940" t="s">
        <v>476</v>
      </c>
      <c r="J940" t="s">
        <v>385</v>
      </c>
      <c r="K940" t="s">
        <v>493</v>
      </c>
      <c r="L940" t="s">
        <v>55</v>
      </c>
      <c r="M940" t="s">
        <v>405</v>
      </c>
      <c r="N940" t="s">
        <v>405</v>
      </c>
      <c r="O940" t="s">
        <v>488</v>
      </c>
      <c r="P940" t="s">
        <v>34</v>
      </c>
      <c r="Q940">
        <v>155</v>
      </c>
      <c r="R940">
        <v>155</v>
      </c>
      <c r="S940">
        <v>155</v>
      </c>
      <c r="T940">
        <v>1.3</v>
      </c>
      <c r="U940">
        <v>3.9</v>
      </c>
      <c r="V940">
        <v>69.3</v>
      </c>
      <c r="W940">
        <v>92.9</v>
      </c>
      <c r="X940">
        <v>94.9</v>
      </c>
      <c r="Y940">
        <v>25.5</v>
      </c>
      <c r="Z940">
        <v>1.9</v>
      </c>
      <c r="AA940">
        <v>105</v>
      </c>
      <c r="AB940">
        <v>2200</v>
      </c>
      <c r="AC940">
        <v>20800</v>
      </c>
      <c r="AD940">
        <v>24300</v>
      </c>
      <c r="AE940">
        <v>28100</v>
      </c>
      <c r="AF940">
        <v>73000</v>
      </c>
      <c r="AG940" t="s">
        <v>479</v>
      </c>
      <c r="AH940" t="s">
        <v>479</v>
      </c>
      <c r="AI940" t="s">
        <v>479</v>
      </c>
      <c r="AJ940" t="s">
        <v>479</v>
      </c>
      <c r="AK940" t="s">
        <v>479</v>
      </c>
      <c r="AL940" t="s">
        <v>481</v>
      </c>
      <c r="AM940" t="s">
        <v>481</v>
      </c>
    </row>
    <row r="941" spans="1:39" x14ac:dyDescent="0.25">
      <c r="A941" t="s">
        <v>472</v>
      </c>
      <c r="B941" t="s">
        <v>582</v>
      </c>
      <c r="C941">
        <v>3</v>
      </c>
      <c r="D941" t="s">
        <v>405</v>
      </c>
      <c r="E941" t="s">
        <v>405</v>
      </c>
      <c r="F941">
        <v>10005790</v>
      </c>
      <c r="G941" t="s">
        <v>566</v>
      </c>
      <c r="H941" t="s">
        <v>482</v>
      </c>
      <c r="I941" t="s">
        <v>476</v>
      </c>
      <c r="J941" t="s">
        <v>385</v>
      </c>
      <c r="K941" t="s">
        <v>493</v>
      </c>
      <c r="L941" t="s">
        <v>55</v>
      </c>
      <c r="M941" t="s">
        <v>405</v>
      </c>
      <c r="N941" t="s">
        <v>405</v>
      </c>
      <c r="O941" t="s">
        <v>489</v>
      </c>
      <c r="P941" t="s">
        <v>50</v>
      </c>
      <c r="Q941">
        <v>385</v>
      </c>
      <c r="R941">
        <v>380</v>
      </c>
      <c r="S941">
        <v>375</v>
      </c>
      <c r="T941">
        <v>4.0999999999999996</v>
      </c>
      <c r="U941">
        <v>7.1</v>
      </c>
      <c r="V941">
        <v>84.1</v>
      </c>
      <c r="W941">
        <v>88</v>
      </c>
      <c r="X941">
        <v>88.8</v>
      </c>
      <c r="Y941">
        <v>4.7</v>
      </c>
      <c r="Z941">
        <v>0.8</v>
      </c>
      <c r="AA941">
        <v>310</v>
      </c>
      <c r="AB941">
        <v>2300</v>
      </c>
      <c r="AC941">
        <v>19000</v>
      </c>
      <c r="AD941">
        <v>23400</v>
      </c>
      <c r="AE941">
        <v>27400</v>
      </c>
      <c r="AF941">
        <v>85400</v>
      </c>
      <c r="AG941" t="s">
        <v>479</v>
      </c>
      <c r="AH941" t="s">
        <v>479</v>
      </c>
      <c r="AI941" t="s">
        <v>479</v>
      </c>
      <c r="AJ941" t="s">
        <v>479</v>
      </c>
      <c r="AK941" t="s">
        <v>479</v>
      </c>
      <c r="AL941" t="s">
        <v>481</v>
      </c>
      <c r="AM941" t="s">
        <v>481</v>
      </c>
    </row>
    <row r="942" spans="1:39" x14ac:dyDescent="0.25">
      <c r="A942" t="s">
        <v>472</v>
      </c>
      <c r="B942" t="s">
        <v>582</v>
      </c>
      <c r="C942">
        <v>3</v>
      </c>
      <c r="D942" t="s">
        <v>405</v>
      </c>
      <c r="E942" t="s">
        <v>405</v>
      </c>
      <c r="F942">
        <v>10005946</v>
      </c>
      <c r="G942" t="s">
        <v>634</v>
      </c>
      <c r="H942" t="s">
        <v>475</v>
      </c>
      <c r="I942" t="s">
        <v>476</v>
      </c>
      <c r="J942" t="s">
        <v>385</v>
      </c>
      <c r="K942" t="s">
        <v>521</v>
      </c>
      <c r="L942" t="s">
        <v>58</v>
      </c>
      <c r="M942" t="s">
        <v>405</v>
      </c>
      <c r="N942" t="s">
        <v>405</v>
      </c>
      <c r="O942" t="s">
        <v>478</v>
      </c>
      <c r="P942" t="s">
        <v>3</v>
      </c>
      <c r="Q942" t="s">
        <v>480</v>
      </c>
      <c r="R942" t="s">
        <v>480</v>
      </c>
      <c r="S942" t="s">
        <v>480</v>
      </c>
      <c r="T942" t="s">
        <v>479</v>
      </c>
      <c r="U942" t="s">
        <v>479</v>
      </c>
      <c r="V942" t="s">
        <v>479</v>
      </c>
      <c r="W942" t="s">
        <v>479</v>
      </c>
      <c r="X942" t="s">
        <v>479</v>
      </c>
      <c r="Y942" t="s">
        <v>479</v>
      </c>
      <c r="Z942" t="s">
        <v>479</v>
      </c>
      <c r="AA942" t="s">
        <v>480</v>
      </c>
      <c r="AB942" t="s">
        <v>479</v>
      </c>
      <c r="AC942" t="s">
        <v>479</v>
      </c>
      <c r="AD942" t="s">
        <v>479</v>
      </c>
      <c r="AE942" t="s">
        <v>479</v>
      </c>
      <c r="AF942" t="s">
        <v>479</v>
      </c>
      <c r="AG942" t="s">
        <v>479</v>
      </c>
      <c r="AH942" t="s">
        <v>479</v>
      </c>
      <c r="AI942" t="s">
        <v>479</v>
      </c>
      <c r="AJ942" t="s">
        <v>479</v>
      </c>
      <c r="AK942" t="s">
        <v>479</v>
      </c>
      <c r="AL942" t="s">
        <v>481</v>
      </c>
      <c r="AM942" t="s">
        <v>481</v>
      </c>
    </row>
    <row r="943" spans="1:39" x14ac:dyDescent="0.25">
      <c r="A943" t="s">
        <v>472</v>
      </c>
      <c r="B943" t="s">
        <v>582</v>
      </c>
      <c r="C943">
        <v>3</v>
      </c>
      <c r="D943" t="s">
        <v>405</v>
      </c>
      <c r="E943" t="s">
        <v>405</v>
      </c>
      <c r="F943">
        <v>10005972</v>
      </c>
      <c r="G943" t="s">
        <v>635</v>
      </c>
      <c r="H943" t="s">
        <v>475</v>
      </c>
      <c r="I943" t="s">
        <v>476</v>
      </c>
      <c r="J943" t="s">
        <v>385</v>
      </c>
      <c r="K943" t="s">
        <v>477</v>
      </c>
      <c r="L943" t="s">
        <v>65</v>
      </c>
      <c r="M943" t="s">
        <v>405</v>
      </c>
      <c r="N943" t="s">
        <v>405</v>
      </c>
      <c r="O943" t="s">
        <v>488</v>
      </c>
      <c r="P943" t="s">
        <v>34</v>
      </c>
      <c r="Q943">
        <v>5</v>
      </c>
      <c r="R943">
        <v>5</v>
      </c>
      <c r="S943">
        <v>5</v>
      </c>
      <c r="T943" t="s">
        <v>479</v>
      </c>
      <c r="U943" t="s">
        <v>479</v>
      </c>
      <c r="V943" t="s">
        <v>479</v>
      </c>
      <c r="W943" t="s">
        <v>479</v>
      </c>
      <c r="X943" t="s">
        <v>479</v>
      </c>
      <c r="Y943" t="s">
        <v>479</v>
      </c>
      <c r="Z943" t="s">
        <v>479</v>
      </c>
      <c r="AA943">
        <v>5</v>
      </c>
      <c r="AB943" t="s">
        <v>479</v>
      </c>
      <c r="AC943" t="s">
        <v>479</v>
      </c>
      <c r="AD943" t="s">
        <v>479</v>
      </c>
      <c r="AE943" t="s">
        <v>479</v>
      </c>
      <c r="AF943" t="s">
        <v>479</v>
      </c>
      <c r="AG943" t="s">
        <v>479</v>
      </c>
      <c r="AH943" t="s">
        <v>479</v>
      </c>
      <c r="AI943" t="s">
        <v>479</v>
      </c>
      <c r="AJ943" t="s">
        <v>479</v>
      </c>
      <c r="AK943" t="s">
        <v>479</v>
      </c>
      <c r="AL943" t="s">
        <v>481</v>
      </c>
      <c r="AM943" t="s">
        <v>481</v>
      </c>
    </row>
    <row r="944" spans="1:39" x14ac:dyDescent="0.25">
      <c r="A944" t="s">
        <v>472</v>
      </c>
      <c r="B944" t="s">
        <v>582</v>
      </c>
      <c r="C944">
        <v>3</v>
      </c>
      <c r="D944" t="s">
        <v>405</v>
      </c>
      <c r="E944" t="s">
        <v>405</v>
      </c>
      <c r="F944">
        <v>10005977</v>
      </c>
      <c r="G944" t="s">
        <v>567</v>
      </c>
      <c r="H944" t="s">
        <v>475</v>
      </c>
      <c r="I944" t="s">
        <v>476</v>
      </c>
      <c r="J944" t="s">
        <v>385</v>
      </c>
      <c r="K944" t="s">
        <v>491</v>
      </c>
      <c r="L944" t="s">
        <v>61</v>
      </c>
      <c r="M944" t="s">
        <v>405</v>
      </c>
      <c r="N944" t="s">
        <v>405</v>
      </c>
      <c r="O944" t="s">
        <v>485</v>
      </c>
      <c r="P944" t="s">
        <v>47</v>
      </c>
      <c r="Q944">
        <v>5</v>
      </c>
      <c r="R944">
        <v>5</v>
      </c>
      <c r="S944">
        <v>5</v>
      </c>
      <c r="T944" t="s">
        <v>479</v>
      </c>
      <c r="U944" t="s">
        <v>479</v>
      </c>
      <c r="V944" t="s">
        <v>479</v>
      </c>
      <c r="W944" t="s">
        <v>479</v>
      </c>
      <c r="X944" t="s">
        <v>479</v>
      </c>
      <c r="Y944" t="s">
        <v>479</v>
      </c>
      <c r="Z944" t="s">
        <v>479</v>
      </c>
      <c r="AA944">
        <v>5</v>
      </c>
      <c r="AB944" t="s">
        <v>479</v>
      </c>
      <c r="AC944" t="s">
        <v>479</v>
      </c>
      <c r="AD944" t="s">
        <v>479</v>
      </c>
      <c r="AE944" t="s">
        <v>479</v>
      </c>
      <c r="AF944" t="s">
        <v>479</v>
      </c>
      <c r="AG944" t="s">
        <v>479</v>
      </c>
      <c r="AH944" t="s">
        <v>479</v>
      </c>
      <c r="AI944" t="s">
        <v>479</v>
      </c>
      <c r="AJ944" t="s">
        <v>479</v>
      </c>
      <c r="AK944" t="s">
        <v>479</v>
      </c>
      <c r="AL944" t="s">
        <v>481</v>
      </c>
      <c r="AM944" t="s">
        <v>481</v>
      </c>
    </row>
    <row r="945" spans="1:39" x14ac:dyDescent="0.25">
      <c r="A945" t="s">
        <v>472</v>
      </c>
      <c r="B945" t="s">
        <v>582</v>
      </c>
      <c r="C945">
        <v>3</v>
      </c>
      <c r="D945" t="s">
        <v>405</v>
      </c>
      <c r="E945" t="s">
        <v>405</v>
      </c>
      <c r="F945">
        <v>10005981</v>
      </c>
      <c r="G945" t="s">
        <v>568</v>
      </c>
      <c r="H945" t="s">
        <v>475</v>
      </c>
      <c r="I945" t="s">
        <v>476</v>
      </c>
      <c r="J945" t="s">
        <v>385</v>
      </c>
      <c r="K945" t="s">
        <v>483</v>
      </c>
      <c r="L945" t="s">
        <v>484</v>
      </c>
      <c r="M945" t="s">
        <v>405</v>
      </c>
      <c r="N945" t="s">
        <v>405</v>
      </c>
      <c r="O945" t="s">
        <v>478</v>
      </c>
      <c r="P945" t="s">
        <v>3</v>
      </c>
      <c r="Q945">
        <v>10</v>
      </c>
      <c r="R945">
        <v>10</v>
      </c>
      <c r="S945">
        <v>10</v>
      </c>
      <c r="T945">
        <v>9.1</v>
      </c>
      <c r="U945">
        <v>27.3</v>
      </c>
      <c r="V945">
        <v>63.6</v>
      </c>
      <c r="W945">
        <v>63.6</v>
      </c>
      <c r="X945">
        <v>63.6</v>
      </c>
      <c r="Y945" t="s">
        <v>487</v>
      </c>
      <c r="Z945" t="s">
        <v>487</v>
      </c>
      <c r="AA945">
        <v>5</v>
      </c>
      <c r="AB945" t="s">
        <v>479</v>
      </c>
      <c r="AC945" t="s">
        <v>479</v>
      </c>
      <c r="AD945" t="s">
        <v>479</v>
      </c>
      <c r="AE945" t="s">
        <v>479</v>
      </c>
      <c r="AF945" t="s">
        <v>479</v>
      </c>
      <c r="AG945" t="s">
        <v>479</v>
      </c>
      <c r="AH945" t="s">
        <v>479</v>
      </c>
      <c r="AI945" t="s">
        <v>479</v>
      </c>
      <c r="AJ945" t="s">
        <v>479</v>
      </c>
      <c r="AK945" t="s">
        <v>479</v>
      </c>
      <c r="AL945" t="s">
        <v>481</v>
      </c>
      <c r="AM945" t="s">
        <v>481</v>
      </c>
    </row>
    <row r="946" spans="1:39" x14ac:dyDescent="0.25">
      <c r="A946" t="s">
        <v>472</v>
      </c>
      <c r="B946" t="s">
        <v>582</v>
      </c>
      <c r="C946">
        <v>3</v>
      </c>
      <c r="D946" t="s">
        <v>405</v>
      </c>
      <c r="E946" t="s">
        <v>405</v>
      </c>
      <c r="F946">
        <v>10005981</v>
      </c>
      <c r="G946" t="s">
        <v>568</v>
      </c>
      <c r="H946" t="s">
        <v>475</v>
      </c>
      <c r="I946" t="s">
        <v>476</v>
      </c>
      <c r="J946" t="s">
        <v>385</v>
      </c>
      <c r="K946" t="s">
        <v>483</v>
      </c>
      <c r="L946" t="s">
        <v>484</v>
      </c>
      <c r="M946" t="s">
        <v>405</v>
      </c>
      <c r="N946" t="s">
        <v>405</v>
      </c>
      <c r="O946" t="s">
        <v>489</v>
      </c>
      <c r="P946" t="s">
        <v>50</v>
      </c>
      <c r="Q946">
        <v>80</v>
      </c>
      <c r="R946">
        <v>80</v>
      </c>
      <c r="S946">
        <v>80</v>
      </c>
      <c r="T946">
        <v>1.2</v>
      </c>
      <c r="U946">
        <v>16.2</v>
      </c>
      <c r="V946">
        <v>78.8</v>
      </c>
      <c r="W946">
        <v>82.5</v>
      </c>
      <c r="X946">
        <v>82.5</v>
      </c>
      <c r="Y946">
        <v>3.8</v>
      </c>
      <c r="Z946" t="s">
        <v>487</v>
      </c>
      <c r="AA946">
        <v>60</v>
      </c>
      <c r="AB946">
        <v>700</v>
      </c>
      <c r="AC946">
        <v>15000</v>
      </c>
      <c r="AD946">
        <v>19300</v>
      </c>
      <c r="AE946">
        <v>26300</v>
      </c>
      <c r="AF946">
        <v>52900</v>
      </c>
      <c r="AG946" t="s">
        <v>479</v>
      </c>
      <c r="AH946" t="s">
        <v>479</v>
      </c>
      <c r="AI946" t="s">
        <v>479</v>
      </c>
      <c r="AJ946" t="s">
        <v>479</v>
      </c>
      <c r="AK946" t="s">
        <v>479</v>
      </c>
      <c r="AL946" t="s">
        <v>481</v>
      </c>
      <c r="AM946" t="s">
        <v>481</v>
      </c>
    </row>
    <row r="947" spans="1:39" x14ac:dyDescent="0.25">
      <c r="A947" t="s">
        <v>472</v>
      </c>
      <c r="B947" t="s">
        <v>582</v>
      </c>
      <c r="C947">
        <v>3</v>
      </c>
      <c r="D947" t="s">
        <v>405</v>
      </c>
      <c r="E947" t="s">
        <v>405</v>
      </c>
      <c r="F947">
        <v>10005998</v>
      </c>
      <c r="G947" t="s">
        <v>636</v>
      </c>
      <c r="H947" t="s">
        <v>475</v>
      </c>
      <c r="I947" t="s">
        <v>476</v>
      </c>
      <c r="J947" t="s">
        <v>385</v>
      </c>
      <c r="K947" t="s">
        <v>477</v>
      </c>
      <c r="L947" t="s">
        <v>65</v>
      </c>
      <c r="M947" t="s">
        <v>405</v>
      </c>
      <c r="N947" t="s">
        <v>405</v>
      </c>
      <c r="O947" t="s">
        <v>489</v>
      </c>
      <c r="P947" t="s">
        <v>50</v>
      </c>
      <c r="Q947">
        <v>10</v>
      </c>
      <c r="R947">
        <v>10</v>
      </c>
      <c r="S947">
        <v>10</v>
      </c>
      <c r="T947" t="s">
        <v>479</v>
      </c>
      <c r="U947" t="s">
        <v>479</v>
      </c>
      <c r="V947" t="s">
        <v>479</v>
      </c>
      <c r="W947" t="s">
        <v>479</v>
      </c>
      <c r="X947" t="s">
        <v>479</v>
      </c>
      <c r="Y947" t="s">
        <v>479</v>
      </c>
      <c r="Z947" t="s">
        <v>479</v>
      </c>
      <c r="AA947">
        <v>10</v>
      </c>
      <c r="AB947" t="s">
        <v>479</v>
      </c>
      <c r="AC947" t="s">
        <v>479</v>
      </c>
      <c r="AD947" t="s">
        <v>479</v>
      </c>
      <c r="AE947" t="s">
        <v>479</v>
      </c>
      <c r="AF947" t="s">
        <v>479</v>
      </c>
      <c r="AG947" t="s">
        <v>479</v>
      </c>
      <c r="AH947" t="s">
        <v>479</v>
      </c>
      <c r="AI947" t="s">
        <v>479</v>
      </c>
      <c r="AJ947" t="s">
        <v>479</v>
      </c>
      <c r="AK947" t="s">
        <v>479</v>
      </c>
      <c r="AL947" t="s">
        <v>481</v>
      </c>
      <c r="AM947" t="s">
        <v>481</v>
      </c>
    </row>
    <row r="948" spans="1:39" x14ac:dyDescent="0.25">
      <c r="A948" t="s">
        <v>472</v>
      </c>
      <c r="B948" t="s">
        <v>582</v>
      </c>
      <c r="C948">
        <v>3</v>
      </c>
      <c r="D948" t="s">
        <v>405</v>
      </c>
      <c r="E948" t="s">
        <v>405</v>
      </c>
      <c r="F948">
        <v>10006022</v>
      </c>
      <c r="G948" t="s">
        <v>46</v>
      </c>
      <c r="H948" t="s">
        <v>482</v>
      </c>
      <c r="I948" t="s">
        <v>476</v>
      </c>
      <c r="J948" t="s">
        <v>385</v>
      </c>
      <c r="K948" t="s">
        <v>499</v>
      </c>
      <c r="L948" t="s">
        <v>43</v>
      </c>
      <c r="M948" t="s">
        <v>405</v>
      </c>
      <c r="N948" t="s">
        <v>405</v>
      </c>
      <c r="O948" t="s">
        <v>486</v>
      </c>
      <c r="P948" t="s">
        <v>44</v>
      </c>
      <c r="Q948">
        <v>40</v>
      </c>
      <c r="R948">
        <v>40</v>
      </c>
      <c r="S948">
        <v>40</v>
      </c>
      <c r="T948">
        <v>5</v>
      </c>
      <c r="U948">
        <v>6.7</v>
      </c>
      <c r="V948">
        <v>60</v>
      </c>
      <c r="W948">
        <v>83.3</v>
      </c>
      <c r="X948">
        <v>88.3</v>
      </c>
      <c r="Y948">
        <v>28.3</v>
      </c>
      <c r="Z948">
        <v>5</v>
      </c>
      <c r="AA948">
        <v>20</v>
      </c>
      <c r="AB948">
        <v>5500</v>
      </c>
      <c r="AC948">
        <v>19000</v>
      </c>
      <c r="AD948">
        <v>24800</v>
      </c>
      <c r="AE948">
        <v>27700</v>
      </c>
      <c r="AF948">
        <v>79900</v>
      </c>
      <c r="AG948" t="s">
        <v>479</v>
      </c>
      <c r="AH948" t="s">
        <v>479</v>
      </c>
      <c r="AI948" t="s">
        <v>479</v>
      </c>
      <c r="AJ948" t="s">
        <v>479</v>
      </c>
      <c r="AK948" t="s">
        <v>479</v>
      </c>
      <c r="AL948" t="s">
        <v>481</v>
      </c>
      <c r="AM948" t="s">
        <v>481</v>
      </c>
    </row>
    <row r="949" spans="1:39" x14ac:dyDescent="0.25">
      <c r="A949" t="s">
        <v>472</v>
      </c>
      <c r="B949" t="s">
        <v>582</v>
      </c>
      <c r="C949">
        <v>3</v>
      </c>
      <c r="D949" t="s">
        <v>405</v>
      </c>
      <c r="E949" t="s">
        <v>405</v>
      </c>
      <c r="F949">
        <v>10006022</v>
      </c>
      <c r="G949" t="s">
        <v>46</v>
      </c>
      <c r="H949" t="s">
        <v>482</v>
      </c>
      <c r="I949" t="s">
        <v>476</v>
      </c>
      <c r="J949" t="s">
        <v>385</v>
      </c>
      <c r="K949" t="s">
        <v>499</v>
      </c>
      <c r="L949" t="s">
        <v>43</v>
      </c>
      <c r="M949" t="s">
        <v>405</v>
      </c>
      <c r="N949" t="s">
        <v>405</v>
      </c>
      <c r="O949" t="s">
        <v>478</v>
      </c>
      <c r="P949" t="s">
        <v>3</v>
      </c>
      <c r="Q949">
        <v>130</v>
      </c>
      <c r="R949">
        <v>125</v>
      </c>
      <c r="S949">
        <v>125</v>
      </c>
      <c r="T949">
        <v>6.3</v>
      </c>
      <c r="U949">
        <v>11.1</v>
      </c>
      <c r="V949">
        <v>79.400000000000006</v>
      </c>
      <c r="W949">
        <v>82.5</v>
      </c>
      <c r="X949">
        <v>82.5</v>
      </c>
      <c r="Y949">
        <v>3.2</v>
      </c>
      <c r="Z949" t="s">
        <v>487</v>
      </c>
      <c r="AA949">
        <v>100</v>
      </c>
      <c r="AB949">
        <v>6000</v>
      </c>
      <c r="AC949">
        <v>22300</v>
      </c>
      <c r="AD949">
        <v>27700</v>
      </c>
      <c r="AE949">
        <v>35500</v>
      </c>
      <c r="AF949">
        <v>69000</v>
      </c>
      <c r="AG949" t="s">
        <v>479</v>
      </c>
      <c r="AH949" t="s">
        <v>479</v>
      </c>
      <c r="AI949" t="s">
        <v>479</v>
      </c>
      <c r="AJ949" t="s">
        <v>479</v>
      </c>
      <c r="AK949" t="s">
        <v>479</v>
      </c>
      <c r="AL949" t="s">
        <v>481</v>
      </c>
      <c r="AM949" t="s">
        <v>481</v>
      </c>
    </row>
    <row r="950" spans="1:39" x14ac:dyDescent="0.25">
      <c r="A950" t="s">
        <v>472</v>
      </c>
      <c r="B950" t="s">
        <v>582</v>
      </c>
      <c r="C950">
        <v>3</v>
      </c>
      <c r="D950" t="s">
        <v>405</v>
      </c>
      <c r="E950" t="s">
        <v>405</v>
      </c>
      <c r="F950">
        <v>10006022</v>
      </c>
      <c r="G950" t="s">
        <v>46</v>
      </c>
      <c r="H950" t="s">
        <v>482</v>
      </c>
      <c r="I950" t="s">
        <v>476</v>
      </c>
      <c r="J950" t="s">
        <v>385</v>
      </c>
      <c r="K950" t="s">
        <v>499</v>
      </c>
      <c r="L950" t="s">
        <v>43</v>
      </c>
      <c r="M950" t="s">
        <v>405</v>
      </c>
      <c r="N950" t="s">
        <v>405</v>
      </c>
      <c r="O950" t="s">
        <v>488</v>
      </c>
      <c r="P950" t="s">
        <v>34</v>
      </c>
      <c r="Q950">
        <v>40</v>
      </c>
      <c r="R950">
        <v>40</v>
      </c>
      <c r="S950">
        <v>35</v>
      </c>
      <c r="T950">
        <v>5.4</v>
      </c>
      <c r="U950">
        <v>10.8</v>
      </c>
      <c r="V950">
        <v>64.900000000000006</v>
      </c>
      <c r="W950">
        <v>83.8</v>
      </c>
      <c r="X950">
        <v>83.8</v>
      </c>
      <c r="Y950">
        <v>18.899999999999999</v>
      </c>
      <c r="Z950" t="s">
        <v>487</v>
      </c>
      <c r="AA950">
        <v>25</v>
      </c>
      <c r="AB950">
        <v>9500</v>
      </c>
      <c r="AC950">
        <v>19300</v>
      </c>
      <c r="AD950">
        <v>22300</v>
      </c>
      <c r="AE950">
        <v>28100</v>
      </c>
      <c r="AF950">
        <v>40500</v>
      </c>
      <c r="AG950" t="s">
        <v>479</v>
      </c>
      <c r="AH950" t="s">
        <v>479</v>
      </c>
      <c r="AI950" t="s">
        <v>479</v>
      </c>
      <c r="AJ950" t="s">
        <v>479</v>
      </c>
      <c r="AK950" t="s">
        <v>479</v>
      </c>
      <c r="AL950" t="s">
        <v>481</v>
      </c>
      <c r="AM950" t="s">
        <v>481</v>
      </c>
    </row>
    <row r="951" spans="1:39" x14ac:dyDescent="0.25">
      <c r="A951" t="s">
        <v>472</v>
      </c>
      <c r="B951" t="s">
        <v>582</v>
      </c>
      <c r="C951">
        <v>3</v>
      </c>
      <c r="D951" t="s">
        <v>405</v>
      </c>
      <c r="E951" t="s">
        <v>405</v>
      </c>
      <c r="F951">
        <v>10006022</v>
      </c>
      <c r="G951" t="s">
        <v>46</v>
      </c>
      <c r="H951" t="s">
        <v>482</v>
      </c>
      <c r="I951" t="s">
        <v>476</v>
      </c>
      <c r="J951" t="s">
        <v>385</v>
      </c>
      <c r="K951" t="s">
        <v>499</v>
      </c>
      <c r="L951" t="s">
        <v>43</v>
      </c>
      <c r="M951" t="s">
        <v>405</v>
      </c>
      <c r="N951" t="s">
        <v>405</v>
      </c>
      <c r="O951" t="s">
        <v>489</v>
      </c>
      <c r="P951" t="s">
        <v>50</v>
      </c>
      <c r="Q951">
        <v>340</v>
      </c>
      <c r="R951">
        <v>335</v>
      </c>
      <c r="S951">
        <v>330</v>
      </c>
      <c r="T951">
        <v>5.4</v>
      </c>
      <c r="U951">
        <v>10</v>
      </c>
      <c r="V951">
        <v>79.599999999999994</v>
      </c>
      <c r="W951">
        <v>82.1</v>
      </c>
      <c r="X951">
        <v>84.6</v>
      </c>
      <c r="Y951">
        <v>5</v>
      </c>
      <c r="Z951">
        <v>2.4</v>
      </c>
      <c r="AA951">
        <v>250</v>
      </c>
      <c r="AB951">
        <v>400</v>
      </c>
      <c r="AC951">
        <v>19300</v>
      </c>
      <c r="AD951">
        <v>23400</v>
      </c>
      <c r="AE951">
        <v>27400</v>
      </c>
      <c r="AF951">
        <v>63100</v>
      </c>
      <c r="AG951" t="s">
        <v>479</v>
      </c>
      <c r="AH951" t="s">
        <v>479</v>
      </c>
      <c r="AI951" t="s">
        <v>479</v>
      </c>
      <c r="AJ951" t="s">
        <v>479</v>
      </c>
      <c r="AK951" t="s">
        <v>479</v>
      </c>
      <c r="AL951" t="s">
        <v>481</v>
      </c>
      <c r="AM951" t="s">
        <v>481</v>
      </c>
    </row>
    <row r="952" spans="1:39" x14ac:dyDescent="0.25">
      <c r="A952" t="s">
        <v>472</v>
      </c>
      <c r="B952" t="s">
        <v>582</v>
      </c>
      <c r="C952">
        <v>3</v>
      </c>
      <c r="D952" t="s">
        <v>405</v>
      </c>
      <c r="E952" t="s">
        <v>405</v>
      </c>
      <c r="F952">
        <v>10006038</v>
      </c>
      <c r="G952" t="s">
        <v>637</v>
      </c>
      <c r="H952" t="s">
        <v>475</v>
      </c>
      <c r="I952" t="s">
        <v>476</v>
      </c>
      <c r="J952" t="s">
        <v>385</v>
      </c>
      <c r="K952" t="s">
        <v>477</v>
      </c>
      <c r="L952" t="s">
        <v>65</v>
      </c>
      <c r="M952" t="s">
        <v>405</v>
      </c>
      <c r="N952" t="s">
        <v>405</v>
      </c>
      <c r="O952" t="s">
        <v>478</v>
      </c>
      <c r="P952" t="s">
        <v>3</v>
      </c>
      <c r="Q952">
        <v>10</v>
      </c>
      <c r="R952">
        <v>10</v>
      </c>
      <c r="S952">
        <v>10</v>
      </c>
      <c r="T952" t="s">
        <v>479</v>
      </c>
      <c r="U952" t="s">
        <v>479</v>
      </c>
      <c r="V952" t="s">
        <v>479</v>
      </c>
      <c r="W952" t="s">
        <v>479</v>
      </c>
      <c r="X952" t="s">
        <v>479</v>
      </c>
      <c r="Y952" t="s">
        <v>479</v>
      </c>
      <c r="Z952" t="s">
        <v>479</v>
      </c>
      <c r="AA952">
        <v>5</v>
      </c>
      <c r="AB952" t="s">
        <v>479</v>
      </c>
      <c r="AC952" t="s">
        <v>479</v>
      </c>
      <c r="AD952" t="s">
        <v>479</v>
      </c>
      <c r="AE952" t="s">
        <v>479</v>
      </c>
      <c r="AF952" t="s">
        <v>479</v>
      </c>
      <c r="AG952" t="s">
        <v>479</v>
      </c>
      <c r="AH952" t="s">
        <v>479</v>
      </c>
      <c r="AI952" t="s">
        <v>479</v>
      </c>
      <c r="AJ952" t="s">
        <v>479</v>
      </c>
      <c r="AK952" t="s">
        <v>479</v>
      </c>
      <c r="AL952" t="s">
        <v>481</v>
      </c>
      <c r="AM952" t="s">
        <v>481</v>
      </c>
    </row>
    <row r="953" spans="1:39" x14ac:dyDescent="0.25">
      <c r="A953" t="s">
        <v>472</v>
      </c>
      <c r="B953" t="s">
        <v>582</v>
      </c>
      <c r="C953">
        <v>3</v>
      </c>
      <c r="D953" t="s">
        <v>405</v>
      </c>
      <c r="E953" t="s">
        <v>405</v>
      </c>
      <c r="F953">
        <v>10006050</v>
      </c>
      <c r="G953" t="s">
        <v>569</v>
      </c>
      <c r="H953" t="s">
        <v>475</v>
      </c>
      <c r="I953" t="s">
        <v>476</v>
      </c>
      <c r="J953" t="s">
        <v>385</v>
      </c>
      <c r="K953" t="s">
        <v>499</v>
      </c>
      <c r="L953" t="s">
        <v>43</v>
      </c>
      <c r="M953" t="s">
        <v>405</v>
      </c>
      <c r="N953" t="s">
        <v>405</v>
      </c>
      <c r="O953" t="s">
        <v>485</v>
      </c>
      <c r="P953" t="s">
        <v>47</v>
      </c>
      <c r="Q953">
        <v>20</v>
      </c>
      <c r="R953">
        <v>15</v>
      </c>
      <c r="S953">
        <v>15</v>
      </c>
      <c r="T953">
        <v>2.9</v>
      </c>
      <c r="U953">
        <v>8.8000000000000007</v>
      </c>
      <c r="V953">
        <v>76.5</v>
      </c>
      <c r="W953">
        <v>85.3</v>
      </c>
      <c r="X953">
        <v>88.2</v>
      </c>
      <c r="Y953">
        <v>11.8</v>
      </c>
      <c r="Z953">
        <v>2.9</v>
      </c>
      <c r="AA953">
        <v>10</v>
      </c>
      <c r="AB953">
        <v>10600</v>
      </c>
      <c r="AC953">
        <v>17200</v>
      </c>
      <c r="AD953">
        <v>19700</v>
      </c>
      <c r="AE953">
        <v>24600</v>
      </c>
      <c r="AF953">
        <v>36500</v>
      </c>
      <c r="AG953" t="s">
        <v>479</v>
      </c>
      <c r="AH953" t="s">
        <v>479</v>
      </c>
      <c r="AI953" t="s">
        <v>479</v>
      </c>
      <c r="AJ953" t="s">
        <v>479</v>
      </c>
      <c r="AK953" t="s">
        <v>479</v>
      </c>
      <c r="AL953" t="s">
        <v>481</v>
      </c>
      <c r="AM953" t="s">
        <v>481</v>
      </c>
    </row>
    <row r="954" spans="1:39" x14ac:dyDescent="0.25">
      <c r="A954" t="s">
        <v>472</v>
      </c>
      <c r="B954" t="s">
        <v>582</v>
      </c>
      <c r="C954">
        <v>3</v>
      </c>
      <c r="D954" t="s">
        <v>405</v>
      </c>
      <c r="E954" t="s">
        <v>405</v>
      </c>
      <c r="F954">
        <v>10006174</v>
      </c>
      <c r="G954" t="s">
        <v>570</v>
      </c>
      <c r="H954" t="s">
        <v>475</v>
      </c>
      <c r="I954" t="s">
        <v>476</v>
      </c>
      <c r="J954" t="s">
        <v>385</v>
      </c>
      <c r="K954" t="s">
        <v>477</v>
      </c>
      <c r="L954" t="s">
        <v>65</v>
      </c>
      <c r="M954" t="s">
        <v>405</v>
      </c>
      <c r="N954" t="s">
        <v>405</v>
      </c>
      <c r="O954" t="s">
        <v>478</v>
      </c>
      <c r="P954" t="s">
        <v>3</v>
      </c>
      <c r="Q954">
        <v>10</v>
      </c>
      <c r="R954">
        <v>10</v>
      </c>
      <c r="S954">
        <v>10</v>
      </c>
      <c r="T954" t="s">
        <v>479</v>
      </c>
      <c r="U954" t="s">
        <v>479</v>
      </c>
      <c r="V954" t="s">
        <v>479</v>
      </c>
      <c r="W954" t="s">
        <v>479</v>
      </c>
      <c r="X954" t="s">
        <v>479</v>
      </c>
      <c r="Y954" t="s">
        <v>479</v>
      </c>
      <c r="Z954" t="s">
        <v>479</v>
      </c>
      <c r="AA954">
        <v>5</v>
      </c>
      <c r="AB954" t="s">
        <v>479</v>
      </c>
      <c r="AC954" t="s">
        <v>479</v>
      </c>
      <c r="AD954" t="s">
        <v>479</v>
      </c>
      <c r="AE954" t="s">
        <v>479</v>
      </c>
      <c r="AF954" t="s">
        <v>479</v>
      </c>
      <c r="AG954" t="s">
        <v>479</v>
      </c>
      <c r="AH954" t="s">
        <v>479</v>
      </c>
      <c r="AI954" t="s">
        <v>479</v>
      </c>
      <c r="AJ954" t="s">
        <v>479</v>
      </c>
      <c r="AK954" t="s">
        <v>479</v>
      </c>
      <c r="AL954" t="s">
        <v>481</v>
      </c>
      <c r="AM954" t="s">
        <v>481</v>
      </c>
    </row>
    <row r="955" spans="1:39" x14ac:dyDescent="0.25">
      <c r="A955" t="s">
        <v>472</v>
      </c>
      <c r="B955" t="s">
        <v>582</v>
      </c>
      <c r="C955">
        <v>3</v>
      </c>
      <c r="D955" t="s">
        <v>405</v>
      </c>
      <c r="E955" t="s">
        <v>405</v>
      </c>
      <c r="F955">
        <v>10006174</v>
      </c>
      <c r="G955" t="s">
        <v>570</v>
      </c>
      <c r="H955" t="s">
        <v>475</v>
      </c>
      <c r="I955" t="s">
        <v>476</v>
      </c>
      <c r="J955" t="s">
        <v>385</v>
      </c>
      <c r="K955" t="s">
        <v>477</v>
      </c>
      <c r="L955" t="s">
        <v>65</v>
      </c>
      <c r="M955" t="s">
        <v>405</v>
      </c>
      <c r="N955" t="s">
        <v>405</v>
      </c>
      <c r="O955" t="s">
        <v>488</v>
      </c>
      <c r="P955" t="s">
        <v>34</v>
      </c>
      <c r="Q955">
        <v>10</v>
      </c>
      <c r="R955">
        <v>10</v>
      </c>
      <c r="S955">
        <v>10</v>
      </c>
      <c r="T955" t="s">
        <v>479</v>
      </c>
      <c r="U955" t="s">
        <v>479</v>
      </c>
      <c r="V955" t="s">
        <v>479</v>
      </c>
      <c r="W955" t="s">
        <v>479</v>
      </c>
      <c r="X955" t="s">
        <v>479</v>
      </c>
      <c r="Y955" t="s">
        <v>479</v>
      </c>
      <c r="Z955" t="s">
        <v>479</v>
      </c>
      <c r="AA955">
        <v>5</v>
      </c>
      <c r="AB955" t="s">
        <v>479</v>
      </c>
      <c r="AC955" t="s">
        <v>479</v>
      </c>
      <c r="AD955" t="s">
        <v>479</v>
      </c>
      <c r="AE955" t="s">
        <v>479</v>
      </c>
      <c r="AF955" t="s">
        <v>479</v>
      </c>
      <c r="AG955" t="s">
        <v>479</v>
      </c>
      <c r="AH955" t="s">
        <v>479</v>
      </c>
      <c r="AI955" t="s">
        <v>479</v>
      </c>
      <c r="AJ955" t="s">
        <v>479</v>
      </c>
      <c r="AK955" t="s">
        <v>479</v>
      </c>
      <c r="AL955" t="s">
        <v>481</v>
      </c>
      <c r="AM955" t="s">
        <v>481</v>
      </c>
    </row>
    <row r="956" spans="1:39" x14ac:dyDescent="0.25">
      <c r="A956" t="s">
        <v>472</v>
      </c>
      <c r="B956" t="s">
        <v>582</v>
      </c>
      <c r="C956">
        <v>3</v>
      </c>
      <c r="D956" t="s">
        <v>405</v>
      </c>
      <c r="E956" t="s">
        <v>405</v>
      </c>
      <c r="F956">
        <v>10006174</v>
      </c>
      <c r="G956" t="s">
        <v>570</v>
      </c>
      <c r="H956" t="s">
        <v>475</v>
      </c>
      <c r="I956" t="s">
        <v>476</v>
      </c>
      <c r="J956" t="s">
        <v>385</v>
      </c>
      <c r="K956" t="s">
        <v>477</v>
      </c>
      <c r="L956" t="s">
        <v>65</v>
      </c>
      <c r="M956" t="s">
        <v>405</v>
      </c>
      <c r="N956" t="s">
        <v>405</v>
      </c>
      <c r="O956" t="s">
        <v>489</v>
      </c>
      <c r="P956" t="s">
        <v>50</v>
      </c>
      <c r="Q956">
        <v>15</v>
      </c>
      <c r="R956">
        <v>15</v>
      </c>
      <c r="S956">
        <v>15</v>
      </c>
      <c r="T956">
        <v>5.9</v>
      </c>
      <c r="U956">
        <v>11.8</v>
      </c>
      <c r="V956">
        <v>82.4</v>
      </c>
      <c r="W956">
        <v>82.4</v>
      </c>
      <c r="X956">
        <v>82.4</v>
      </c>
      <c r="Y956" t="s">
        <v>487</v>
      </c>
      <c r="Z956" t="s">
        <v>487</v>
      </c>
      <c r="AA956">
        <v>15</v>
      </c>
      <c r="AB956">
        <v>9100</v>
      </c>
      <c r="AC956">
        <v>16100</v>
      </c>
      <c r="AD956">
        <v>21700</v>
      </c>
      <c r="AE956">
        <v>23400</v>
      </c>
      <c r="AF956">
        <v>29600</v>
      </c>
      <c r="AG956" t="s">
        <v>479</v>
      </c>
      <c r="AH956" t="s">
        <v>479</v>
      </c>
      <c r="AI956" t="s">
        <v>479</v>
      </c>
      <c r="AJ956" t="s">
        <v>479</v>
      </c>
      <c r="AK956" t="s">
        <v>479</v>
      </c>
      <c r="AL956" t="s">
        <v>481</v>
      </c>
      <c r="AM956" t="s">
        <v>481</v>
      </c>
    </row>
    <row r="957" spans="1:39" x14ac:dyDescent="0.25">
      <c r="A957" t="s">
        <v>472</v>
      </c>
      <c r="B957" t="s">
        <v>582</v>
      </c>
      <c r="C957">
        <v>3</v>
      </c>
      <c r="D957" t="s">
        <v>405</v>
      </c>
      <c r="E957" t="s">
        <v>405</v>
      </c>
      <c r="F957">
        <v>10006299</v>
      </c>
      <c r="G957" t="s">
        <v>79</v>
      </c>
      <c r="H957" t="s">
        <v>482</v>
      </c>
      <c r="I957" t="s">
        <v>476</v>
      </c>
      <c r="J957" t="s">
        <v>385</v>
      </c>
      <c r="K957" t="s">
        <v>521</v>
      </c>
      <c r="L957" t="s">
        <v>58</v>
      </c>
      <c r="M957" t="s">
        <v>405</v>
      </c>
      <c r="N957" t="s">
        <v>405</v>
      </c>
      <c r="O957" t="s">
        <v>485</v>
      </c>
      <c r="P957" t="s">
        <v>47</v>
      </c>
      <c r="Q957">
        <v>45</v>
      </c>
      <c r="R957">
        <v>45</v>
      </c>
      <c r="S957">
        <v>45</v>
      </c>
      <c r="T957">
        <v>2.2000000000000002</v>
      </c>
      <c r="U957">
        <v>6.7</v>
      </c>
      <c r="V957">
        <v>66.7</v>
      </c>
      <c r="W957">
        <v>82.2</v>
      </c>
      <c r="X957">
        <v>91.1</v>
      </c>
      <c r="Y957">
        <v>24.4</v>
      </c>
      <c r="Z957">
        <v>8.9</v>
      </c>
      <c r="AA957">
        <v>30</v>
      </c>
      <c r="AB957">
        <v>3600</v>
      </c>
      <c r="AC957">
        <v>21200</v>
      </c>
      <c r="AD957">
        <v>25400</v>
      </c>
      <c r="AE957">
        <v>29000</v>
      </c>
      <c r="AF957">
        <v>44200</v>
      </c>
      <c r="AG957" t="s">
        <v>479</v>
      </c>
      <c r="AH957" t="s">
        <v>479</v>
      </c>
      <c r="AI957" t="s">
        <v>479</v>
      </c>
      <c r="AJ957" t="s">
        <v>479</v>
      </c>
      <c r="AK957" t="s">
        <v>479</v>
      </c>
      <c r="AL957" t="s">
        <v>481</v>
      </c>
      <c r="AM957" t="s">
        <v>481</v>
      </c>
    </row>
    <row r="958" spans="1:39" x14ac:dyDescent="0.25">
      <c r="A958" t="s">
        <v>472</v>
      </c>
      <c r="B958" t="s">
        <v>582</v>
      </c>
      <c r="C958">
        <v>3</v>
      </c>
      <c r="D958" t="s">
        <v>405</v>
      </c>
      <c r="E958" t="s">
        <v>405</v>
      </c>
      <c r="F958">
        <v>10006299</v>
      </c>
      <c r="G958" t="s">
        <v>79</v>
      </c>
      <c r="H958" t="s">
        <v>482</v>
      </c>
      <c r="I958" t="s">
        <v>476</v>
      </c>
      <c r="J958" t="s">
        <v>385</v>
      </c>
      <c r="K958" t="s">
        <v>521</v>
      </c>
      <c r="L958" t="s">
        <v>58</v>
      </c>
      <c r="M958" t="s">
        <v>405</v>
      </c>
      <c r="N958" t="s">
        <v>405</v>
      </c>
      <c r="O958" t="s">
        <v>486</v>
      </c>
      <c r="P958" t="s">
        <v>44</v>
      </c>
      <c r="Q958">
        <v>120</v>
      </c>
      <c r="R958">
        <v>120</v>
      </c>
      <c r="S958">
        <v>120</v>
      </c>
      <c r="T958">
        <v>2.5</v>
      </c>
      <c r="U958">
        <v>8</v>
      </c>
      <c r="V958">
        <v>71.8</v>
      </c>
      <c r="W958">
        <v>82.8</v>
      </c>
      <c r="X958">
        <v>89.5</v>
      </c>
      <c r="Y958">
        <v>17.600000000000001</v>
      </c>
      <c r="Z958">
        <v>6.7</v>
      </c>
      <c r="AA958">
        <v>85</v>
      </c>
      <c r="AB958">
        <v>4400</v>
      </c>
      <c r="AC958">
        <v>18200</v>
      </c>
      <c r="AD958">
        <v>21500</v>
      </c>
      <c r="AE958">
        <v>26600</v>
      </c>
      <c r="AF958">
        <v>51600</v>
      </c>
      <c r="AG958" t="s">
        <v>479</v>
      </c>
      <c r="AH958" t="s">
        <v>479</v>
      </c>
      <c r="AI958" t="s">
        <v>479</v>
      </c>
      <c r="AJ958" t="s">
        <v>479</v>
      </c>
      <c r="AK958" t="s">
        <v>479</v>
      </c>
      <c r="AL958" t="s">
        <v>481</v>
      </c>
      <c r="AM958" t="s">
        <v>481</v>
      </c>
    </row>
    <row r="959" spans="1:39" x14ac:dyDescent="0.25">
      <c r="A959" t="s">
        <v>472</v>
      </c>
      <c r="B959" t="s">
        <v>582</v>
      </c>
      <c r="C959">
        <v>3</v>
      </c>
      <c r="D959" t="s">
        <v>405</v>
      </c>
      <c r="E959" t="s">
        <v>405</v>
      </c>
      <c r="F959">
        <v>10006299</v>
      </c>
      <c r="G959" t="s">
        <v>79</v>
      </c>
      <c r="H959" t="s">
        <v>482</v>
      </c>
      <c r="I959" t="s">
        <v>476</v>
      </c>
      <c r="J959" t="s">
        <v>385</v>
      </c>
      <c r="K959" t="s">
        <v>521</v>
      </c>
      <c r="L959" t="s">
        <v>58</v>
      </c>
      <c r="M959" t="s">
        <v>405</v>
      </c>
      <c r="N959" t="s">
        <v>405</v>
      </c>
      <c r="O959" t="s">
        <v>478</v>
      </c>
      <c r="P959" t="s">
        <v>3</v>
      </c>
      <c r="Q959">
        <v>335</v>
      </c>
      <c r="R959">
        <v>335</v>
      </c>
      <c r="S959">
        <v>330</v>
      </c>
      <c r="T959">
        <v>8.1999999999999993</v>
      </c>
      <c r="U959">
        <v>8.5</v>
      </c>
      <c r="V959">
        <v>75.5</v>
      </c>
      <c r="W959">
        <v>82.2</v>
      </c>
      <c r="X959">
        <v>83.4</v>
      </c>
      <c r="Y959">
        <v>7.9</v>
      </c>
      <c r="Z959">
        <v>1.2</v>
      </c>
      <c r="AA959">
        <v>245</v>
      </c>
      <c r="AB959">
        <v>4400</v>
      </c>
      <c r="AC959">
        <v>23400</v>
      </c>
      <c r="AD959">
        <v>30300</v>
      </c>
      <c r="AE959">
        <v>40900</v>
      </c>
      <c r="AF959">
        <v>164600</v>
      </c>
      <c r="AG959">
        <v>4400</v>
      </c>
      <c r="AH959">
        <v>23700</v>
      </c>
      <c r="AI959">
        <v>32800</v>
      </c>
      <c r="AJ959">
        <v>44900</v>
      </c>
      <c r="AK959">
        <v>164600</v>
      </c>
      <c r="AL959" t="s">
        <v>481</v>
      </c>
      <c r="AM959" t="s">
        <v>481</v>
      </c>
    </row>
    <row r="960" spans="1:39" x14ac:dyDescent="0.25">
      <c r="A960" t="s">
        <v>472</v>
      </c>
      <c r="B960" t="s">
        <v>582</v>
      </c>
      <c r="C960">
        <v>3</v>
      </c>
      <c r="D960" t="s">
        <v>405</v>
      </c>
      <c r="E960" t="s">
        <v>405</v>
      </c>
      <c r="F960">
        <v>10006299</v>
      </c>
      <c r="G960" t="s">
        <v>79</v>
      </c>
      <c r="H960" t="s">
        <v>482</v>
      </c>
      <c r="I960" t="s">
        <v>476</v>
      </c>
      <c r="J960" t="s">
        <v>385</v>
      </c>
      <c r="K960" t="s">
        <v>521</v>
      </c>
      <c r="L960" t="s">
        <v>58</v>
      </c>
      <c r="M960" t="s">
        <v>405</v>
      </c>
      <c r="N960" t="s">
        <v>405</v>
      </c>
      <c r="O960" t="s">
        <v>488</v>
      </c>
      <c r="P960" t="s">
        <v>34</v>
      </c>
      <c r="Q960">
        <v>110</v>
      </c>
      <c r="R960">
        <v>110</v>
      </c>
      <c r="S960">
        <v>110</v>
      </c>
      <c r="T960">
        <v>2.8</v>
      </c>
      <c r="U960">
        <v>12.4</v>
      </c>
      <c r="V960">
        <v>70.5</v>
      </c>
      <c r="W960">
        <v>80.900000000000006</v>
      </c>
      <c r="X960">
        <v>84.9</v>
      </c>
      <c r="Y960">
        <v>14.4</v>
      </c>
      <c r="Z960">
        <v>4</v>
      </c>
      <c r="AA960">
        <v>75</v>
      </c>
      <c r="AB960">
        <v>2600</v>
      </c>
      <c r="AC960">
        <v>19000</v>
      </c>
      <c r="AD960">
        <v>24100</v>
      </c>
      <c r="AE960">
        <v>27400</v>
      </c>
      <c r="AF960">
        <v>69000</v>
      </c>
      <c r="AG960" t="s">
        <v>479</v>
      </c>
      <c r="AH960" t="s">
        <v>479</v>
      </c>
      <c r="AI960" t="s">
        <v>479</v>
      </c>
      <c r="AJ960" t="s">
        <v>479</v>
      </c>
      <c r="AK960" t="s">
        <v>479</v>
      </c>
      <c r="AL960" t="s">
        <v>481</v>
      </c>
      <c r="AM960" t="s">
        <v>481</v>
      </c>
    </row>
    <row r="961" spans="1:39" x14ac:dyDescent="0.25">
      <c r="A961" t="s">
        <v>472</v>
      </c>
      <c r="B961" t="s">
        <v>582</v>
      </c>
      <c r="C961">
        <v>3</v>
      </c>
      <c r="D961" t="s">
        <v>405</v>
      </c>
      <c r="E961" t="s">
        <v>405</v>
      </c>
      <c r="F961">
        <v>10006299</v>
      </c>
      <c r="G961" t="s">
        <v>79</v>
      </c>
      <c r="H961" t="s">
        <v>482</v>
      </c>
      <c r="I961" t="s">
        <v>476</v>
      </c>
      <c r="J961" t="s">
        <v>385</v>
      </c>
      <c r="K961" t="s">
        <v>521</v>
      </c>
      <c r="L961" t="s">
        <v>58</v>
      </c>
      <c r="M961" t="s">
        <v>405</v>
      </c>
      <c r="N961" t="s">
        <v>405</v>
      </c>
      <c r="O961" t="s">
        <v>489</v>
      </c>
      <c r="P961" t="s">
        <v>50</v>
      </c>
      <c r="Q961">
        <v>320</v>
      </c>
      <c r="R961">
        <v>315</v>
      </c>
      <c r="S961">
        <v>310</v>
      </c>
      <c r="T961">
        <v>5.0999999999999996</v>
      </c>
      <c r="U961">
        <v>11.6</v>
      </c>
      <c r="V961">
        <v>76.8</v>
      </c>
      <c r="W961">
        <v>81</v>
      </c>
      <c r="X961">
        <v>83.2</v>
      </c>
      <c r="Y961">
        <v>6.4</v>
      </c>
      <c r="Z961">
        <v>2.2000000000000002</v>
      </c>
      <c r="AA961">
        <v>225</v>
      </c>
      <c r="AB961">
        <v>700</v>
      </c>
      <c r="AC961">
        <v>13900</v>
      </c>
      <c r="AD961">
        <v>20100</v>
      </c>
      <c r="AE961">
        <v>25200</v>
      </c>
      <c r="AF961">
        <v>63700</v>
      </c>
      <c r="AG961" t="s">
        <v>479</v>
      </c>
      <c r="AH961" t="s">
        <v>479</v>
      </c>
      <c r="AI961" t="s">
        <v>479</v>
      </c>
      <c r="AJ961" t="s">
        <v>479</v>
      </c>
      <c r="AK961" t="s">
        <v>479</v>
      </c>
      <c r="AL961" t="s">
        <v>481</v>
      </c>
      <c r="AM961" t="s">
        <v>481</v>
      </c>
    </row>
    <row r="962" spans="1:39" x14ac:dyDescent="0.25">
      <c r="A962" t="s">
        <v>472</v>
      </c>
      <c r="B962" t="s">
        <v>582</v>
      </c>
      <c r="C962">
        <v>3</v>
      </c>
      <c r="D962" t="s">
        <v>405</v>
      </c>
      <c r="E962" t="s">
        <v>405</v>
      </c>
      <c r="F962">
        <v>10006427</v>
      </c>
      <c r="G962" t="s">
        <v>572</v>
      </c>
      <c r="H962" t="s">
        <v>482</v>
      </c>
      <c r="I962" t="s">
        <v>476</v>
      </c>
      <c r="J962" t="s">
        <v>385</v>
      </c>
      <c r="K962" t="s">
        <v>499</v>
      </c>
      <c r="L962" t="s">
        <v>43</v>
      </c>
      <c r="M962" t="s">
        <v>405</v>
      </c>
      <c r="N962" t="s">
        <v>405</v>
      </c>
      <c r="O962" t="s">
        <v>489</v>
      </c>
      <c r="P962" t="s">
        <v>50</v>
      </c>
      <c r="Q962">
        <v>850</v>
      </c>
      <c r="R962">
        <v>840</v>
      </c>
      <c r="S962">
        <v>835</v>
      </c>
      <c r="T962">
        <v>7.2</v>
      </c>
      <c r="U962">
        <v>11.4</v>
      </c>
      <c r="V962">
        <v>74.3</v>
      </c>
      <c r="W962">
        <v>79.5</v>
      </c>
      <c r="X962">
        <v>81.5</v>
      </c>
      <c r="Y962">
        <v>7.2</v>
      </c>
      <c r="Z962">
        <v>1.9</v>
      </c>
      <c r="AA962">
        <v>590</v>
      </c>
      <c r="AB962">
        <v>1700</v>
      </c>
      <c r="AC962">
        <v>15700</v>
      </c>
      <c r="AD962">
        <v>22600</v>
      </c>
      <c r="AE962">
        <v>27400</v>
      </c>
      <c r="AF962">
        <v>96000</v>
      </c>
      <c r="AG962" t="s">
        <v>479</v>
      </c>
      <c r="AH962" t="s">
        <v>479</v>
      </c>
      <c r="AI962" t="s">
        <v>479</v>
      </c>
      <c r="AJ962" t="s">
        <v>479</v>
      </c>
      <c r="AK962" t="s">
        <v>479</v>
      </c>
      <c r="AL962" t="s">
        <v>481</v>
      </c>
      <c r="AM962" t="s">
        <v>481</v>
      </c>
    </row>
    <row r="963" spans="1:39" x14ac:dyDescent="0.25">
      <c r="A963" t="s">
        <v>472</v>
      </c>
      <c r="B963" t="s">
        <v>582</v>
      </c>
      <c r="C963">
        <v>3</v>
      </c>
      <c r="D963" t="s">
        <v>405</v>
      </c>
      <c r="E963" t="s">
        <v>405</v>
      </c>
      <c r="F963">
        <v>10006566</v>
      </c>
      <c r="G963" t="s">
        <v>574</v>
      </c>
      <c r="H963" t="s">
        <v>482</v>
      </c>
      <c r="I963" t="s">
        <v>476</v>
      </c>
      <c r="J963" t="s">
        <v>385</v>
      </c>
      <c r="K963" t="s">
        <v>495</v>
      </c>
      <c r="L963" t="s">
        <v>41</v>
      </c>
      <c r="M963" t="s">
        <v>405</v>
      </c>
      <c r="N963" t="s">
        <v>405</v>
      </c>
      <c r="O963" t="s">
        <v>486</v>
      </c>
      <c r="P963" t="s">
        <v>44</v>
      </c>
      <c r="Q963">
        <v>75</v>
      </c>
      <c r="R963">
        <v>75</v>
      </c>
      <c r="S963">
        <v>75</v>
      </c>
      <c r="T963">
        <v>2.7</v>
      </c>
      <c r="U963">
        <v>10.8</v>
      </c>
      <c r="V963">
        <v>54.1</v>
      </c>
      <c r="W963">
        <v>77</v>
      </c>
      <c r="X963">
        <v>86.5</v>
      </c>
      <c r="Y963">
        <v>32.4</v>
      </c>
      <c r="Z963">
        <v>9.5</v>
      </c>
      <c r="AA963">
        <v>40</v>
      </c>
      <c r="AB963">
        <v>8000</v>
      </c>
      <c r="AC963">
        <v>21500</v>
      </c>
      <c r="AD963">
        <v>26300</v>
      </c>
      <c r="AE963">
        <v>31400</v>
      </c>
      <c r="AF963">
        <v>58000</v>
      </c>
      <c r="AG963" t="s">
        <v>479</v>
      </c>
      <c r="AH963" t="s">
        <v>479</v>
      </c>
      <c r="AI963" t="s">
        <v>479</v>
      </c>
      <c r="AJ963" t="s">
        <v>479</v>
      </c>
      <c r="AK963" t="s">
        <v>479</v>
      </c>
      <c r="AL963" t="s">
        <v>481</v>
      </c>
      <c r="AM963" t="s">
        <v>481</v>
      </c>
    </row>
    <row r="964" spans="1:39" x14ac:dyDescent="0.25">
      <c r="A964" t="s">
        <v>472</v>
      </c>
      <c r="B964" t="s">
        <v>582</v>
      </c>
      <c r="C964">
        <v>3</v>
      </c>
      <c r="D964" t="s">
        <v>405</v>
      </c>
      <c r="E964" t="s">
        <v>405</v>
      </c>
      <c r="F964">
        <v>10006566</v>
      </c>
      <c r="G964" t="s">
        <v>574</v>
      </c>
      <c r="H964" t="s">
        <v>482</v>
      </c>
      <c r="I964" t="s">
        <v>476</v>
      </c>
      <c r="J964" t="s">
        <v>385</v>
      </c>
      <c r="K964" t="s">
        <v>495</v>
      </c>
      <c r="L964" t="s">
        <v>41</v>
      </c>
      <c r="M964" t="s">
        <v>405</v>
      </c>
      <c r="N964" t="s">
        <v>405</v>
      </c>
      <c r="O964" t="s">
        <v>478</v>
      </c>
      <c r="P964" t="s">
        <v>3</v>
      </c>
      <c r="Q964">
        <v>80</v>
      </c>
      <c r="R964">
        <v>75</v>
      </c>
      <c r="S964">
        <v>75</v>
      </c>
      <c r="T964">
        <v>11.8</v>
      </c>
      <c r="U964">
        <v>9.1999999999999993</v>
      </c>
      <c r="V964">
        <v>64.5</v>
      </c>
      <c r="W964">
        <v>73.7</v>
      </c>
      <c r="X964">
        <v>78.900000000000006</v>
      </c>
      <c r="Y964">
        <v>14.5</v>
      </c>
      <c r="Z964">
        <v>5.3</v>
      </c>
      <c r="AA964">
        <v>50</v>
      </c>
      <c r="AB964">
        <v>4000</v>
      </c>
      <c r="AC964">
        <v>22600</v>
      </c>
      <c r="AD964">
        <v>29600</v>
      </c>
      <c r="AE964">
        <v>39100</v>
      </c>
      <c r="AF964">
        <v>73700</v>
      </c>
      <c r="AG964" t="s">
        <v>479</v>
      </c>
      <c r="AH964" t="s">
        <v>479</v>
      </c>
      <c r="AI964" t="s">
        <v>479</v>
      </c>
      <c r="AJ964" t="s">
        <v>479</v>
      </c>
      <c r="AK964" t="s">
        <v>479</v>
      </c>
      <c r="AL964" t="s">
        <v>481</v>
      </c>
      <c r="AM964" t="s">
        <v>481</v>
      </c>
    </row>
    <row r="965" spans="1:39" x14ac:dyDescent="0.25">
      <c r="A965" t="s">
        <v>472</v>
      </c>
      <c r="B965" t="s">
        <v>582</v>
      </c>
      <c r="C965">
        <v>3</v>
      </c>
      <c r="D965" t="s">
        <v>405</v>
      </c>
      <c r="E965" t="s">
        <v>405</v>
      </c>
      <c r="F965">
        <v>10006566</v>
      </c>
      <c r="G965" t="s">
        <v>574</v>
      </c>
      <c r="H965" t="s">
        <v>482</v>
      </c>
      <c r="I965" t="s">
        <v>476</v>
      </c>
      <c r="J965" t="s">
        <v>385</v>
      </c>
      <c r="K965" t="s">
        <v>495</v>
      </c>
      <c r="L965" t="s">
        <v>41</v>
      </c>
      <c r="M965" t="s">
        <v>405</v>
      </c>
      <c r="N965" t="s">
        <v>405</v>
      </c>
      <c r="O965" t="s">
        <v>488</v>
      </c>
      <c r="P965" t="s">
        <v>34</v>
      </c>
      <c r="Q965">
        <v>60</v>
      </c>
      <c r="R965">
        <v>60</v>
      </c>
      <c r="S965">
        <v>60</v>
      </c>
      <c r="T965">
        <v>6.9</v>
      </c>
      <c r="U965">
        <v>19</v>
      </c>
      <c r="V965">
        <v>55.2</v>
      </c>
      <c r="W965">
        <v>67.2</v>
      </c>
      <c r="X965">
        <v>74.099999999999994</v>
      </c>
      <c r="Y965">
        <v>19</v>
      </c>
      <c r="Z965">
        <v>6.9</v>
      </c>
      <c r="AA965">
        <v>30</v>
      </c>
      <c r="AB965">
        <v>1800</v>
      </c>
      <c r="AC965">
        <v>12100</v>
      </c>
      <c r="AD965">
        <v>19700</v>
      </c>
      <c r="AE965">
        <v>27600</v>
      </c>
      <c r="AF965">
        <v>35800</v>
      </c>
      <c r="AG965" t="s">
        <v>479</v>
      </c>
      <c r="AH965" t="s">
        <v>479</v>
      </c>
      <c r="AI965" t="s">
        <v>479</v>
      </c>
      <c r="AJ965" t="s">
        <v>479</v>
      </c>
      <c r="AK965" t="s">
        <v>479</v>
      </c>
      <c r="AL965" t="s">
        <v>481</v>
      </c>
      <c r="AM965" t="s">
        <v>481</v>
      </c>
    </row>
    <row r="966" spans="1:39" x14ac:dyDescent="0.25">
      <c r="A966" t="s">
        <v>472</v>
      </c>
      <c r="B966" t="s">
        <v>582</v>
      </c>
      <c r="C966">
        <v>3</v>
      </c>
      <c r="D966" t="s">
        <v>405</v>
      </c>
      <c r="E966" t="s">
        <v>405</v>
      </c>
      <c r="F966">
        <v>10006566</v>
      </c>
      <c r="G966" t="s">
        <v>574</v>
      </c>
      <c r="H966" t="s">
        <v>482</v>
      </c>
      <c r="I966" t="s">
        <v>476</v>
      </c>
      <c r="J966" t="s">
        <v>385</v>
      </c>
      <c r="K966" t="s">
        <v>495</v>
      </c>
      <c r="L966" t="s">
        <v>41</v>
      </c>
      <c r="M966" t="s">
        <v>405</v>
      </c>
      <c r="N966" t="s">
        <v>405</v>
      </c>
      <c r="O966" t="s">
        <v>489</v>
      </c>
      <c r="P966" t="s">
        <v>50</v>
      </c>
      <c r="Q966">
        <v>75</v>
      </c>
      <c r="R966">
        <v>70</v>
      </c>
      <c r="S966">
        <v>65</v>
      </c>
      <c r="T966">
        <v>6</v>
      </c>
      <c r="U966">
        <v>14.9</v>
      </c>
      <c r="V966">
        <v>76.099999999999994</v>
      </c>
      <c r="W966">
        <v>79.099999999999994</v>
      </c>
      <c r="X966">
        <v>79.099999999999994</v>
      </c>
      <c r="Y966">
        <v>3</v>
      </c>
      <c r="Z966" t="s">
        <v>487</v>
      </c>
      <c r="AA966">
        <v>50</v>
      </c>
      <c r="AB966">
        <v>400</v>
      </c>
      <c r="AC966">
        <v>17600</v>
      </c>
      <c r="AD966">
        <v>22800</v>
      </c>
      <c r="AE966">
        <v>29600</v>
      </c>
      <c r="AF966">
        <v>50700</v>
      </c>
      <c r="AG966" t="s">
        <v>479</v>
      </c>
      <c r="AH966" t="s">
        <v>479</v>
      </c>
      <c r="AI966" t="s">
        <v>479</v>
      </c>
      <c r="AJ966" t="s">
        <v>479</v>
      </c>
      <c r="AK966" t="s">
        <v>479</v>
      </c>
      <c r="AL966" t="s">
        <v>481</v>
      </c>
      <c r="AM966" t="s">
        <v>481</v>
      </c>
    </row>
    <row r="967" spans="1:39" x14ac:dyDescent="0.25">
      <c r="A967" t="s">
        <v>472</v>
      </c>
      <c r="B967" t="s">
        <v>582</v>
      </c>
      <c r="C967">
        <v>3</v>
      </c>
      <c r="D967" t="s">
        <v>405</v>
      </c>
      <c r="E967" t="s">
        <v>405</v>
      </c>
      <c r="F967">
        <v>10006570</v>
      </c>
      <c r="G967" t="s">
        <v>638</v>
      </c>
      <c r="H967" t="s">
        <v>475</v>
      </c>
      <c r="I967" t="s">
        <v>476</v>
      </c>
      <c r="J967" t="s">
        <v>385</v>
      </c>
      <c r="K967" t="s">
        <v>499</v>
      </c>
      <c r="L967" t="s">
        <v>43</v>
      </c>
      <c r="M967" t="s">
        <v>405</v>
      </c>
      <c r="N967" t="s">
        <v>405</v>
      </c>
      <c r="O967" t="s">
        <v>489</v>
      </c>
      <c r="P967" t="s">
        <v>50</v>
      </c>
      <c r="Q967">
        <v>5</v>
      </c>
      <c r="R967">
        <v>5</v>
      </c>
      <c r="S967">
        <v>5</v>
      </c>
      <c r="T967" t="s">
        <v>479</v>
      </c>
      <c r="U967" t="s">
        <v>479</v>
      </c>
      <c r="V967" t="s">
        <v>479</v>
      </c>
      <c r="W967" t="s">
        <v>479</v>
      </c>
      <c r="X967" t="s">
        <v>479</v>
      </c>
      <c r="Y967" t="s">
        <v>479</v>
      </c>
      <c r="Z967" t="s">
        <v>479</v>
      </c>
      <c r="AA967">
        <v>5</v>
      </c>
      <c r="AB967" t="s">
        <v>479</v>
      </c>
      <c r="AC967" t="s">
        <v>479</v>
      </c>
      <c r="AD967" t="s">
        <v>479</v>
      </c>
      <c r="AE967" t="s">
        <v>479</v>
      </c>
      <c r="AF967" t="s">
        <v>479</v>
      </c>
      <c r="AG967" t="s">
        <v>479</v>
      </c>
      <c r="AH967" t="s">
        <v>479</v>
      </c>
      <c r="AI967" t="s">
        <v>479</v>
      </c>
      <c r="AJ967" t="s">
        <v>479</v>
      </c>
      <c r="AK967" t="s">
        <v>479</v>
      </c>
      <c r="AL967" t="s">
        <v>481</v>
      </c>
      <c r="AM967" t="s">
        <v>481</v>
      </c>
    </row>
    <row r="968" spans="1:39" x14ac:dyDescent="0.25">
      <c r="A968" t="s">
        <v>472</v>
      </c>
      <c r="B968" t="s">
        <v>582</v>
      </c>
      <c r="C968">
        <v>3</v>
      </c>
      <c r="D968" t="s">
        <v>405</v>
      </c>
      <c r="E968" t="s">
        <v>405</v>
      </c>
      <c r="F968">
        <v>10006770</v>
      </c>
      <c r="G968" t="s">
        <v>575</v>
      </c>
      <c r="H968" t="s">
        <v>475</v>
      </c>
      <c r="I968" t="s">
        <v>476</v>
      </c>
      <c r="J968" t="s">
        <v>385</v>
      </c>
      <c r="K968" t="s">
        <v>477</v>
      </c>
      <c r="L968" t="s">
        <v>65</v>
      </c>
      <c r="M968" t="s">
        <v>405</v>
      </c>
      <c r="N968" t="s">
        <v>405</v>
      </c>
      <c r="O968" t="s">
        <v>486</v>
      </c>
      <c r="P968" t="s">
        <v>44</v>
      </c>
      <c r="Q968">
        <v>15</v>
      </c>
      <c r="R968">
        <v>15</v>
      </c>
      <c r="S968">
        <v>15</v>
      </c>
      <c r="T968" t="s">
        <v>487</v>
      </c>
      <c r="U968">
        <v>5.9</v>
      </c>
      <c r="V968">
        <v>76.5</v>
      </c>
      <c r="W968">
        <v>94.1</v>
      </c>
      <c r="X968">
        <v>94.1</v>
      </c>
      <c r="Y968">
        <v>17.600000000000001</v>
      </c>
      <c r="Z968" t="s">
        <v>487</v>
      </c>
      <c r="AA968">
        <v>10</v>
      </c>
      <c r="AB968">
        <v>13100</v>
      </c>
      <c r="AC968">
        <v>23500</v>
      </c>
      <c r="AD968">
        <v>25200</v>
      </c>
      <c r="AE968">
        <v>27400</v>
      </c>
      <c r="AF968">
        <v>37200</v>
      </c>
      <c r="AG968" t="s">
        <v>479</v>
      </c>
      <c r="AH968" t="s">
        <v>479</v>
      </c>
      <c r="AI968" t="s">
        <v>479</v>
      </c>
      <c r="AJ968" t="s">
        <v>479</v>
      </c>
      <c r="AK968" t="s">
        <v>479</v>
      </c>
      <c r="AL968" t="s">
        <v>481</v>
      </c>
      <c r="AM968" t="s">
        <v>481</v>
      </c>
    </row>
    <row r="969" spans="1:39" x14ac:dyDescent="0.25">
      <c r="A969" t="s">
        <v>472</v>
      </c>
      <c r="B969" t="s">
        <v>582</v>
      </c>
      <c r="C969">
        <v>3</v>
      </c>
      <c r="D969" t="s">
        <v>405</v>
      </c>
      <c r="E969" t="s">
        <v>405</v>
      </c>
      <c r="F969">
        <v>10006770</v>
      </c>
      <c r="G969" t="s">
        <v>575</v>
      </c>
      <c r="H969" t="s">
        <v>475</v>
      </c>
      <c r="I969" t="s">
        <v>476</v>
      </c>
      <c r="J969" t="s">
        <v>385</v>
      </c>
      <c r="K969" t="s">
        <v>477</v>
      </c>
      <c r="L969" t="s">
        <v>65</v>
      </c>
      <c r="M969" t="s">
        <v>405</v>
      </c>
      <c r="N969" t="s">
        <v>405</v>
      </c>
      <c r="O969" t="s">
        <v>489</v>
      </c>
      <c r="P969" t="s">
        <v>50</v>
      </c>
      <c r="Q969">
        <v>40</v>
      </c>
      <c r="R969">
        <v>40</v>
      </c>
      <c r="S969">
        <v>40</v>
      </c>
      <c r="T969">
        <v>5.3</v>
      </c>
      <c r="U969">
        <v>36.799999999999997</v>
      </c>
      <c r="V969">
        <v>52.6</v>
      </c>
      <c r="W969">
        <v>55.3</v>
      </c>
      <c r="X969">
        <v>57.9</v>
      </c>
      <c r="Y969">
        <v>5.3</v>
      </c>
      <c r="Z969">
        <v>2.6</v>
      </c>
      <c r="AA969">
        <v>20</v>
      </c>
      <c r="AB969">
        <v>2900</v>
      </c>
      <c r="AC969">
        <v>16600</v>
      </c>
      <c r="AD969">
        <v>20600</v>
      </c>
      <c r="AE969">
        <v>23900</v>
      </c>
      <c r="AF969">
        <v>27400</v>
      </c>
      <c r="AG969" t="s">
        <v>479</v>
      </c>
      <c r="AH969" t="s">
        <v>479</v>
      </c>
      <c r="AI969" t="s">
        <v>479</v>
      </c>
      <c r="AJ969" t="s">
        <v>479</v>
      </c>
      <c r="AK969" t="s">
        <v>479</v>
      </c>
      <c r="AL969" t="s">
        <v>481</v>
      </c>
      <c r="AM969" t="s">
        <v>481</v>
      </c>
    </row>
    <row r="970" spans="1:39" x14ac:dyDescent="0.25">
      <c r="A970" t="s">
        <v>472</v>
      </c>
      <c r="B970" t="s">
        <v>582</v>
      </c>
      <c r="C970">
        <v>3</v>
      </c>
      <c r="D970" t="s">
        <v>405</v>
      </c>
      <c r="E970" t="s">
        <v>405</v>
      </c>
      <c r="F970">
        <v>10006840</v>
      </c>
      <c r="G970" t="s">
        <v>123</v>
      </c>
      <c r="H970" t="s">
        <v>482</v>
      </c>
      <c r="I970" t="s">
        <v>476</v>
      </c>
      <c r="J970" t="s">
        <v>385</v>
      </c>
      <c r="K970" t="s">
        <v>521</v>
      </c>
      <c r="L970" t="s">
        <v>58</v>
      </c>
      <c r="M970" t="s">
        <v>405</v>
      </c>
      <c r="N970" t="s">
        <v>405</v>
      </c>
      <c r="O970" t="s">
        <v>485</v>
      </c>
      <c r="P970" t="s">
        <v>47</v>
      </c>
      <c r="Q970">
        <v>240</v>
      </c>
      <c r="R970">
        <v>230</v>
      </c>
      <c r="S970">
        <v>230</v>
      </c>
      <c r="T970">
        <v>3</v>
      </c>
      <c r="U970">
        <v>3.3</v>
      </c>
      <c r="V970">
        <v>63.2</v>
      </c>
      <c r="W970">
        <v>84.2</v>
      </c>
      <c r="X970">
        <v>93.6</v>
      </c>
      <c r="Y970">
        <v>30.4</v>
      </c>
      <c r="Z970">
        <v>9.5</v>
      </c>
      <c r="AA970">
        <v>145</v>
      </c>
      <c r="AB970">
        <v>400</v>
      </c>
      <c r="AC970">
        <v>24800</v>
      </c>
      <c r="AD970">
        <v>29900</v>
      </c>
      <c r="AE970">
        <v>38700</v>
      </c>
      <c r="AF970">
        <v>79200</v>
      </c>
      <c r="AG970" t="s">
        <v>479</v>
      </c>
      <c r="AH970" t="s">
        <v>479</v>
      </c>
      <c r="AI970" t="s">
        <v>479</v>
      </c>
      <c r="AJ970" t="s">
        <v>479</v>
      </c>
      <c r="AK970" t="s">
        <v>479</v>
      </c>
      <c r="AL970" t="s">
        <v>481</v>
      </c>
      <c r="AM970" t="s">
        <v>481</v>
      </c>
    </row>
    <row r="971" spans="1:39" x14ac:dyDescent="0.25">
      <c r="A971" t="s">
        <v>472</v>
      </c>
      <c r="B971" t="s">
        <v>582</v>
      </c>
      <c r="C971">
        <v>3</v>
      </c>
      <c r="D971" t="s">
        <v>405</v>
      </c>
      <c r="E971" t="s">
        <v>405</v>
      </c>
      <c r="F971">
        <v>10006840</v>
      </c>
      <c r="G971" t="s">
        <v>123</v>
      </c>
      <c r="H971" t="s">
        <v>482</v>
      </c>
      <c r="I971" t="s">
        <v>476</v>
      </c>
      <c r="J971" t="s">
        <v>385</v>
      </c>
      <c r="K971" t="s">
        <v>521</v>
      </c>
      <c r="L971" t="s">
        <v>58</v>
      </c>
      <c r="M971" t="s">
        <v>405</v>
      </c>
      <c r="N971" t="s">
        <v>405</v>
      </c>
      <c r="O971" t="s">
        <v>486</v>
      </c>
      <c r="P971" t="s">
        <v>44</v>
      </c>
      <c r="Q971">
        <v>250</v>
      </c>
      <c r="R971">
        <v>240</v>
      </c>
      <c r="S971">
        <v>240</v>
      </c>
      <c r="T971">
        <v>0.8</v>
      </c>
      <c r="U971">
        <v>2.5</v>
      </c>
      <c r="V971">
        <v>65.400000000000006</v>
      </c>
      <c r="W971">
        <v>91.7</v>
      </c>
      <c r="X971">
        <v>96.7</v>
      </c>
      <c r="Y971">
        <v>31.3</v>
      </c>
      <c r="Z971">
        <v>5</v>
      </c>
      <c r="AA971">
        <v>155</v>
      </c>
      <c r="AB971">
        <v>5800</v>
      </c>
      <c r="AC971">
        <v>22600</v>
      </c>
      <c r="AD971">
        <v>27700</v>
      </c>
      <c r="AE971">
        <v>33200</v>
      </c>
      <c r="AF971">
        <v>178500</v>
      </c>
      <c r="AG971" t="s">
        <v>479</v>
      </c>
      <c r="AH971" t="s">
        <v>479</v>
      </c>
      <c r="AI971" t="s">
        <v>479</v>
      </c>
      <c r="AJ971" t="s">
        <v>479</v>
      </c>
      <c r="AK971" t="s">
        <v>479</v>
      </c>
      <c r="AL971" t="s">
        <v>481</v>
      </c>
      <c r="AM971" t="s">
        <v>481</v>
      </c>
    </row>
    <row r="972" spans="1:39" x14ac:dyDescent="0.25">
      <c r="A972" t="s">
        <v>472</v>
      </c>
      <c r="B972" t="s">
        <v>582</v>
      </c>
      <c r="C972">
        <v>3</v>
      </c>
      <c r="D972" t="s">
        <v>405</v>
      </c>
      <c r="E972" t="s">
        <v>405</v>
      </c>
      <c r="F972">
        <v>10006840</v>
      </c>
      <c r="G972" t="s">
        <v>123</v>
      </c>
      <c r="H972" t="s">
        <v>482</v>
      </c>
      <c r="I972" t="s">
        <v>476</v>
      </c>
      <c r="J972" t="s">
        <v>385</v>
      </c>
      <c r="K972" t="s">
        <v>521</v>
      </c>
      <c r="L972" t="s">
        <v>58</v>
      </c>
      <c r="M972" t="s">
        <v>405</v>
      </c>
      <c r="N972" t="s">
        <v>405</v>
      </c>
      <c r="O972" t="s">
        <v>478</v>
      </c>
      <c r="P972" t="s">
        <v>3</v>
      </c>
      <c r="Q972">
        <v>85</v>
      </c>
      <c r="R972">
        <v>85</v>
      </c>
      <c r="S972">
        <v>85</v>
      </c>
      <c r="T972">
        <v>7.7</v>
      </c>
      <c r="U972">
        <v>6.2</v>
      </c>
      <c r="V972">
        <v>79.3</v>
      </c>
      <c r="W972">
        <v>83.2</v>
      </c>
      <c r="X972">
        <v>86.1</v>
      </c>
      <c r="Y972">
        <v>6.8</v>
      </c>
      <c r="Z972">
        <v>2.9</v>
      </c>
      <c r="AA972">
        <v>65</v>
      </c>
      <c r="AB972">
        <v>18200</v>
      </c>
      <c r="AC972">
        <v>37600</v>
      </c>
      <c r="AD972">
        <v>48200</v>
      </c>
      <c r="AE972">
        <v>58800</v>
      </c>
      <c r="AF972">
        <v>118300</v>
      </c>
      <c r="AG972" t="s">
        <v>479</v>
      </c>
      <c r="AH972" t="s">
        <v>479</v>
      </c>
      <c r="AI972" t="s">
        <v>479</v>
      </c>
      <c r="AJ972" t="s">
        <v>479</v>
      </c>
      <c r="AK972" t="s">
        <v>479</v>
      </c>
      <c r="AL972" t="s">
        <v>481</v>
      </c>
      <c r="AM972" t="s">
        <v>481</v>
      </c>
    </row>
    <row r="973" spans="1:39" x14ac:dyDescent="0.25">
      <c r="A973" t="s">
        <v>472</v>
      </c>
      <c r="B973" t="s">
        <v>582</v>
      </c>
      <c r="C973">
        <v>3</v>
      </c>
      <c r="D973" t="s">
        <v>405</v>
      </c>
      <c r="E973" t="s">
        <v>405</v>
      </c>
      <c r="F973">
        <v>10006840</v>
      </c>
      <c r="G973" t="s">
        <v>123</v>
      </c>
      <c r="H973" t="s">
        <v>482</v>
      </c>
      <c r="I973" t="s">
        <v>476</v>
      </c>
      <c r="J973" t="s">
        <v>385</v>
      </c>
      <c r="K973" t="s">
        <v>521</v>
      </c>
      <c r="L973" t="s">
        <v>58</v>
      </c>
      <c r="M973" t="s">
        <v>405</v>
      </c>
      <c r="N973" t="s">
        <v>405</v>
      </c>
      <c r="O973" t="s">
        <v>488</v>
      </c>
      <c r="P973" t="s">
        <v>34</v>
      </c>
      <c r="Q973">
        <v>230</v>
      </c>
      <c r="R973">
        <v>230</v>
      </c>
      <c r="S973">
        <v>225</v>
      </c>
      <c r="T973">
        <v>2.1</v>
      </c>
      <c r="U973">
        <v>4.5</v>
      </c>
      <c r="V973">
        <v>69.900000000000006</v>
      </c>
      <c r="W973">
        <v>86.8</v>
      </c>
      <c r="X973">
        <v>93.5</v>
      </c>
      <c r="Y973">
        <v>23.6</v>
      </c>
      <c r="Z973">
        <v>6.7</v>
      </c>
      <c r="AA973">
        <v>155</v>
      </c>
      <c r="AB973">
        <v>400</v>
      </c>
      <c r="AC973">
        <v>25900</v>
      </c>
      <c r="AD973">
        <v>31400</v>
      </c>
      <c r="AE973">
        <v>41600</v>
      </c>
      <c r="AF973">
        <v>185800</v>
      </c>
      <c r="AG973" t="s">
        <v>479</v>
      </c>
      <c r="AH973" t="s">
        <v>479</v>
      </c>
      <c r="AI973" t="s">
        <v>479</v>
      </c>
      <c r="AJ973" t="s">
        <v>479</v>
      </c>
      <c r="AK973" t="s">
        <v>479</v>
      </c>
      <c r="AL973" t="s">
        <v>481</v>
      </c>
      <c r="AM973" t="s">
        <v>481</v>
      </c>
    </row>
    <row r="974" spans="1:39" x14ac:dyDescent="0.25">
      <c r="A974" t="s">
        <v>472</v>
      </c>
      <c r="B974" t="s">
        <v>582</v>
      </c>
      <c r="C974">
        <v>3</v>
      </c>
      <c r="D974" t="s">
        <v>405</v>
      </c>
      <c r="E974" t="s">
        <v>405</v>
      </c>
      <c r="F974">
        <v>10006841</v>
      </c>
      <c r="G974" t="s">
        <v>91</v>
      </c>
      <c r="H974" t="s">
        <v>482</v>
      </c>
      <c r="I974" t="s">
        <v>476</v>
      </c>
      <c r="J974" t="s">
        <v>385</v>
      </c>
      <c r="K974" t="s">
        <v>477</v>
      </c>
      <c r="L974" t="s">
        <v>65</v>
      </c>
      <c r="M974" t="s">
        <v>405</v>
      </c>
      <c r="N974" t="s">
        <v>405</v>
      </c>
      <c r="O974" t="s">
        <v>485</v>
      </c>
      <c r="P974" t="s">
        <v>47</v>
      </c>
      <c r="Q974">
        <v>5</v>
      </c>
      <c r="R974">
        <v>5</v>
      </c>
      <c r="S974">
        <v>5</v>
      </c>
      <c r="T974" t="s">
        <v>479</v>
      </c>
      <c r="U974" t="s">
        <v>479</v>
      </c>
      <c r="V974" t="s">
        <v>479</v>
      </c>
      <c r="W974" t="s">
        <v>479</v>
      </c>
      <c r="X974" t="s">
        <v>479</v>
      </c>
      <c r="Y974" t="s">
        <v>479</v>
      </c>
      <c r="Z974" t="s">
        <v>479</v>
      </c>
      <c r="AA974" t="s">
        <v>480</v>
      </c>
      <c r="AB974" t="s">
        <v>479</v>
      </c>
      <c r="AC974" t="s">
        <v>479</v>
      </c>
      <c r="AD974" t="s">
        <v>479</v>
      </c>
      <c r="AE974" t="s">
        <v>479</v>
      </c>
      <c r="AF974" t="s">
        <v>479</v>
      </c>
      <c r="AG974" t="s">
        <v>479</v>
      </c>
      <c r="AH974" t="s">
        <v>479</v>
      </c>
      <c r="AI974" t="s">
        <v>479</v>
      </c>
      <c r="AJ974" t="s">
        <v>479</v>
      </c>
      <c r="AK974" t="s">
        <v>479</v>
      </c>
      <c r="AL974" t="s">
        <v>481</v>
      </c>
      <c r="AM974" t="s">
        <v>481</v>
      </c>
    </row>
    <row r="975" spans="1:39" x14ac:dyDescent="0.25">
      <c r="A975" t="s">
        <v>472</v>
      </c>
      <c r="B975" t="s">
        <v>582</v>
      </c>
      <c r="C975">
        <v>3</v>
      </c>
      <c r="D975" t="s">
        <v>405</v>
      </c>
      <c r="E975" t="s">
        <v>405</v>
      </c>
      <c r="F975">
        <v>10006841</v>
      </c>
      <c r="G975" t="s">
        <v>91</v>
      </c>
      <c r="H975" t="s">
        <v>482</v>
      </c>
      <c r="I975" t="s">
        <v>476</v>
      </c>
      <c r="J975" t="s">
        <v>385</v>
      </c>
      <c r="K975" t="s">
        <v>477</v>
      </c>
      <c r="L975" t="s">
        <v>65</v>
      </c>
      <c r="M975" t="s">
        <v>405</v>
      </c>
      <c r="N975" t="s">
        <v>405</v>
      </c>
      <c r="O975" t="s">
        <v>486</v>
      </c>
      <c r="P975" t="s">
        <v>44</v>
      </c>
      <c r="Q975">
        <v>60</v>
      </c>
      <c r="R975">
        <v>60</v>
      </c>
      <c r="S975">
        <v>60</v>
      </c>
      <c r="T975">
        <v>4.3</v>
      </c>
      <c r="U975">
        <v>10.7</v>
      </c>
      <c r="V975">
        <v>53.4</v>
      </c>
      <c r="W975">
        <v>74.8</v>
      </c>
      <c r="X975">
        <v>84.9</v>
      </c>
      <c r="Y975">
        <v>31.6</v>
      </c>
      <c r="Z975">
        <v>10.1</v>
      </c>
      <c r="AA975">
        <v>30</v>
      </c>
      <c r="AB975">
        <v>2900</v>
      </c>
      <c r="AC975">
        <v>17200</v>
      </c>
      <c r="AD975">
        <v>20800</v>
      </c>
      <c r="AE975">
        <v>27000</v>
      </c>
      <c r="AF975">
        <v>50400</v>
      </c>
      <c r="AG975" t="s">
        <v>479</v>
      </c>
      <c r="AH975" t="s">
        <v>479</v>
      </c>
      <c r="AI975" t="s">
        <v>479</v>
      </c>
      <c r="AJ975" t="s">
        <v>479</v>
      </c>
      <c r="AK975" t="s">
        <v>479</v>
      </c>
      <c r="AL975" t="s">
        <v>481</v>
      </c>
      <c r="AM975" t="s">
        <v>481</v>
      </c>
    </row>
    <row r="976" spans="1:39" x14ac:dyDescent="0.25">
      <c r="A976" t="s">
        <v>472</v>
      </c>
      <c r="B976" t="s">
        <v>582</v>
      </c>
      <c r="C976">
        <v>3</v>
      </c>
      <c r="D976" t="s">
        <v>405</v>
      </c>
      <c r="E976" t="s">
        <v>405</v>
      </c>
      <c r="F976">
        <v>10006841</v>
      </c>
      <c r="G976" t="s">
        <v>91</v>
      </c>
      <c r="H976" t="s">
        <v>482</v>
      </c>
      <c r="I976" t="s">
        <v>476</v>
      </c>
      <c r="J976" t="s">
        <v>385</v>
      </c>
      <c r="K976" t="s">
        <v>477</v>
      </c>
      <c r="L976" t="s">
        <v>65</v>
      </c>
      <c r="M976" t="s">
        <v>405</v>
      </c>
      <c r="N976" t="s">
        <v>405</v>
      </c>
      <c r="O976" t="s">
        <v>478</v>
      </c>
      <c r="P976" t="s">
        <v>3</v>
      </c>
      <c r="Q976">
        <v>85</v>
      </c>
      <c r="R976">
        <v>85</v>
      </c>
      <c r="S976">
        <v>85</v>
      </c>
      <c r="T976">
        <v>4.8</v>
      </c>
      <c r="U976">
        <v>9</v>
      </c>
      <c r="V976">
        <v>79.599999999999994</v>
      </c>
      <c r="W976">
        <v>85</v>
      </c>
      <c r="X976">
        <v>86.2</v>
      </c>
      <c r="Y976">
        <v>6.6</v>
      </c>
      <c r="Z976">
        <v>1.2</v>
      </c>
      <c r="AA976">
        <v>65</v>
      </c>
      <c r="AB976">
        <v>5500</v>
      </c>
      <c r="AC976">
        <v>18200</v>
      </c>
      <c r="AD976">
        <v>23700</v>
      </c>
      <c r="AE976">
        <v>29200</v>
      </c>
      <c r="AF976">
        <v>108000</v>
      </c>
      <c r="AG976" t="s">
        <v>479</v>
      </c>
      <c r="AH976" t="s">
        <v>479</v>
      </c>
      <c r="AI976" t="s">
        <v>479</v>
      </c>
      <c r="AJ976" t="s">
        <v>479</v>
      </c>
      <c r="AK976" t="s">
        <v>479</v>
      </c>
      <c r="AL976" t="s">
        <v>481</v>
      </c>
      <c r="AM976" t="s">
        <v>481</v>
      </c>
    </row>
    <row r="977" spans="1:39" x14ac:dyDescent="0.25">
      <c r="A977" t="s">
        <v>472</v>
      </c>
      <c r="B977" t="s">
        <v>582</v>
      </c>
      <c r="C977">
        <v>3</v>
      </c>
      <c r="D977" t="s">
        <v>405</v>
      </c>
      <c r="E977" t="s">
        <v>405</v>
      </c>
      <c r="F977">
        <v>10006841</v>
      </c>
      <c r="G977" t="s">
        <v>91</v>
      </c>
      <c r="H977" t="s">
        <v>482</v>
      </c>
      <c r="I977" t="s">
        <v>476</v>
      </c>
      <c r="J977" t="s">
        <v>385</v>
      </c>
      <c r="K977" t="s">
        <v>477</v>
      </c>
      <c r="L977" t="s">
        <v>65</v>
      </c>
      <c r="M977" t="s">
        <v>405</v>
      </c>
      <c r="N977" t="s">
        <v>405</v>
      </c>
      <c r="O977" t="s">
        <v>488</v>
      </c>
      <c r="P977" t="s">
        <v>34</v>
      </c>
      <c r="Q977">
        <v>30</v>
      </c>
      <c r="R977">
        <v>30</v>
      </c>
      <c r="S977">
        <v>30</v>
      </c>
      <c r="T977">
        <v>3.4</v>
      </c>
      <c r="U977">
        <v>20.7</v>
      </c>
      <c r="V977">
        <v>51.7</v>
      </c>
      <c r="W977">
        <v>65.5</v>
      </c>
      <c r="X977">
        <v>75.900000000000006</v>
      </c>
      <c r="Y977">
        <v>24.1</v>
      </c>
      <c r="Z977">
        <v>10.3</v>
      </c>
      <c r="AA977">
        <v>15</v>
      </c>
      <c r="AB977">
        <v>7300</v>
      </c>
      <c r="AC977">
        <v>19700</v>
      </c>
      <c r="AD977">
        <v>24100</v>
      </c>
      <c r="AE977">
        <v>27700</v>
      </c>
      <c r="AF977">
        <v>34300</v>
      </c>
      <c r="AG977" t="s">
        <v>479</v>
      </c>
      <c r="AH977" t="s">
        <v>479</v>
      </c>
      <c r="AI977" t="s">
        <v>479</v>
      </c>
      <c r="AJ977" t="s">
        <v>479</v>
      </c>
      <c r="AK977" t="s">
        <v>479</v>
      </c>
      <c r="AL977" t="s">
        <v>481</v>
      </c>
      <c r="AM977" t="s">
        <v>481</v>
      </c>
    </row>
    <row r="978" spans="1:39" x14ac:dyDescent="0.25">
      <c r="A978" t="s">
        <v>472</v>
      </c>
      <c r="B978" t="s">
        <v>582</v>
      </c>
      <c r="C978">
        <v>3</v>
      </c>
      <c r="D978" t="s">
        <v>405</v>
      </c>
      <c r="E978" t="s">
        <v>405</v>
      </c>
      <c r="F978">
        <v>10006841</v>
      </c>
      <c r="G978" t="s">
        <v>91</v>
      </c>
      <c r="H978" t="s">
        <v>482</v>
      </c>
      <c r="I978" t="s">
        <v>476</v>
      </c>
      <c r="J978" t="s">
        <v>385</v>
      </c>
      <c r="K978" t="s">
        <v>477</v>
      </c>
      <c r="L978" t="s">
        <v>65</v>
      </c>
      <c r="M978" t="s">
        <v>405</v>
      </c>
      <c r="N978" t="s">
        <v>405</v>
      </c>
      <c r="O978" t="s">
        <v>489</v>
      </c>
      <c r="P978" t="s">
        <v>50</v>
      </c>
      <c r="Q978">
        <v>145</v>
      </c>
      <c r="R978">
        <v>145</v>
      </c>
      <c r="S978">
        <v>140</v>
      </c>
      <c r="T978">
        <v>6.4</v>
      </c>
      <c r="U978">
        <v>18.100000000000001</v>
      </c>
      <c r="V978">
        <v>67.7</v>
      </c>
      <c r="W978">
        <v>74.099999999999994</v>
      </c>
      <c r="X978">
        <v>75.5</v>
      </c>
      <c r="Y978">
        <v>7.8</v>
      </c>
      <c r="Z978">
        <v>1.4</v>
      </c>
      <c r="AA978">
        <v>95</v>
      </c>
      <c r="AB978">
        <v>4800</v>
      </c>
      <c r="AC978">
        <v>14200</v>
      </c>
      <c r="AD978">
        <v>20400</v>
      </c>
      <c r="AE978">
        <v>25600</v>
      </c>
      <c r="AF978">
        <v>37200</v>
      </c>
      <c r="AG978" t="s">
        <v>479</v>
      </c>
      <c r="AH978" t="s">
        <v>479</v>
      </c>
      <c r="AI978" t="s">
        <v>479</v>
      </c>
      <c r="AJ978" t="s">
        <v>479</v>
      </c>
      <c r="AK978" t="s">
        <v>479</v>
      </c>
      <c r="AL978" t="s">
        <v>481</v>
      </c>
      <c r="AM978" t="s">
        <v>481</v>
      </c>
    </row>
    <row r="979" spans="1:39" x14ac:dyDescent="0.25">
      <c r="A979" t="s">
        <v>472</v>
      </c>
      <c r="B979" t="s">
        <v>582</v>
      </c>
      <c r="C979">
        <v>3</v>
      </c>
      <c r="D979" t="s">
        <v>405</v>
      </c>
      <c r="E979" t="s">
        <v>405</v>
      </c>
      <c r="F979">
        <v>10006842</v>
      </c>
      <c r="G979" t="s">
        <v>138</v>
      </c>
      <c r="H979" t="s">
        <v>482</v>
      </c>
      <c r="I979" t="s">
        <v>476</v>
      </c>
      <c r="J979" t="s">
        <v>385</v>
      </c>
      <c r="K979" t="s">
        <v>477</v>
      </c>
      <c r="L979" t="s">
        <v>65</v>
      </c>
      <c r="M979" t="s">
        <v>405</v>
      </c>
      <c r="N979" t="s">
        <v>405</v>
      </c>
      <c r="O979" t="s">
        <v>485</v>
      </c>
      <c r="P979" t="s">
        <v>47</v>
      </c>
      <c r="Q979">
        <v>230</v>
      </c>
      <c r="R979">
        <v>220</v>
      </c>
      <c r="S979">
        <v>220</v>
      </c>
      <c r="T979">
        <v>2.7</v>
      </c>
      <c r="U979">
        <v>5.3</v>
      </c>
      <c r="V979">
        <v>54.5</v>
      </c>
      <c r="W979">
        <v>80.2</v>
      </c>
      <c r="X979">
        <v>91.9</v>
      </c>
      <c r="Y979">
        <v>37.5</v>
      </c>
      <c r="Z979">
        <v>11.7</v>
      </c>
      <c r="AA979">
        <v>120</v>
      </c>
      <c r="AB979">
        <v>4400</v>
      </c>
      <c r="AC979">
        <v>22900</v>
      </c>
      <c r="AD979">
        <v>27700</v>
      </c>
      <c r="AE979">
        <v>34700</v>
      </c>
      <c r="AF979">
        <v>81000</v>
      </c>
      <c r="AG979" t="s">
        <v>479</v>
      </c>
      <c r="AH979" t="s">
        <v>479</v>
      </c>
      <c r="AI979" t="s">
        <v>479</v>
      </c>
      <c r="AJ979" t="s">
        <v>479</v>
      </c>
      <c r="AK979" t="s">
        <v>479</v>
      </c>
      <c r="AL979" t="s">
        <v>481</v>
      </c>
      <c r="AM979" t="s">
        <v>481</v>
      </c>
    </row>
    <row r="980" spans="1:39" x14ac:dyDescent="0.25">
      <c r="A980" t="s">
        <v>472</v>
      </c>
      <c r="B980" t="s">
        <v>582</v>
      </c>
      <c r="C980">
        <v>3</v>
      </c>
      <c r="D980" t="s">
        <v>405</v>
      </c>
      <c r="E980" t="s">
        <v>405</v>
      </c>
      <c r="F980">
        <v>10006842</v>
      </c>
      <c r="G980" t="s">
        <v>138</v>
      </c>
      <c r="H980" t="s">
        <v>482</v>
      </c>
      <c r="I980" t="s">
        <v>476</v>
      </c>
      <c r="J980" t="s">
        <v>385</v>
      </c>
      <c r="K980" t="s">
        <v>477</v>
      </c>
      <c r="L980" t="s">
        <v>65</v>
      </c>
      <c r="M980" t="s">
        <v>405</v>
      </c>
      <c r="N980" t="s">
        <v>405</v>
      </c>
      <c r="O980" t="s">
        <v>486</v>
      </c>
      <c r="P980" t="s">
        <v>44</v>
      </c>
      <c r="Q980">
        <v>335</v>
      </c>
      <c r="R980">
        <v>325</v>
      </c>
      <c r="S980">
        <v>325</v>
      </c>
      <c r="T980">
        <v>2.8</v>
      </c>
      <c r="U980">
        <v>2.8</v>
      </c>
      <c r="V980">
        <v>66.400000000000006</v>
      </c>
      <c r="W980">
        <v>91.4</v>
      </c>
      <c r="X980">
        <v>94.5</v>
      </c>
      <c r="Y980">
        <v>28.1</v>
      </c>
      <c r="Z980">
        <v>3.1</v>
      </c>
      <c r="AA980">
        <v>210</v>
      </c>
      <c r="AB980">
        <v>1100</v>
      </c>
      <c r="AC980">
        <v>21500</v>
      </c>
      <c r="AD980">
        <v>25200</v>
      </c>
      <c r="AE980">
        <v>29200</v>
      </c>
      <c r="AF980">
        <v>61000</v>
      </c>
      <c r="AG980" t="s">
        <v>479</v>
      </c>
      <c r="AH980" t="s">
        <v>479</v>
      </c>
      <c r="AI980" t="s">
        <v>479</v>
      </c>
      <c r="AJ980" t="s">
        <v>479</v>
      </c>
      <c r="AK980" t="s">
        <v>479</v>
      </c>
      <c r="AL980" t="s">
        <v>481</v>
      </c>
      <c r="AM980" t="s">
        <v>481</v>
      </c>
    </row>
    <row r="981" spans="1:39" x14ac:dyDescent="0.25">
      <c r="A981" t="s">
        <v>472</v>
      </c>
      <c r="B981" t="s">
        <v>582</v>
      </c>
      <c r="C981">
        <v>3</v>
      </c>
      <c r="D981" t="s">
        <v>405</v>
      </c>
      <c r="E981" t="s">
        <v>405</v>
      </c>
      <c r="F981">
        <v>10006842</v>
      </c>
      <c r="G981" t="s">
        <v>138</v>
      </c>
      <c r="H981" t="s">
        <v>482</v>
      </c>
      <c r="I981" t="s">
        <v>476</v>
      </c>
      <c r="J981" t="s">
        <v>385</v>
      </c>
      <c r="K981" t="s">
        <v>477</v>
      </c>
      <c r="L981" t="s">
        <v>65</v>
      </c>
      <c r="M981" t="s">
        <v>405</v>
      </c>
      <c r="N981" t="s">
        <v>405</v>
      </c>
      <c r="O981" t="s">
        <v>478</v>
      </c>
      <c r="P981" t="s">
        <v>3</v>
      </c>
      <c r="Q981">
        <v>100</v>
      </c>
      <c r="R981">
        <v>95</v>
      </c>
      <c r="S981">
        <v>95</v>
      </c>
      <c r="T981">
        <v>5.9</v>
      </c>
      <c r="U981">
        <v>7.4</v>
      </c>
      <c r="V981">
        <v>81.900000000000006</v>
      </c>
      <c r="W981">
        <v>85.1</v>
      </c>
      <c r="X981">
        <v>86.7</v>
      </c>
      <c r="Y981">
        <v>4.8</v>
      </c>
      <c r="Z981">
        <v>1.6</v>
      </c>
      <c r="AA981">
        <v>75</v>
      </c>
      <c r="AB981">
        <v>11700</v>
      </c>
      <c r="AC981">
        <v>30300</v>
      </c>
      <c r="AD981">
        <v>37600</v>
      </c>
      <c r="AE981">
        <v>48900</v>
      </c>
      <c r="AF981">
        <v>157300</v>
      </c>
      <c r="AG981" t="s">
        <v>479</v>
      </c>
      <c r="AH981" t="s">
        <v>479</v>
      </c>
      <c r="AI981" t="s">
        <v>479</v>
      </c>
      <c r="AJ981" t="s">
        <v>479</v>
      </c>
      <c r="AK981" t="s">
        <v>479</v>
      </c>
      <c r="AL981" t="s">
        <v>481</v>
      </c>
      <c r="AM981" t="s">
        <v>481</v>
      </c>
    </row>
    <row r="982" spans="1:39" x14ac:dyDescent="0.25">
      <c r="A982" t="s">
        <v>472</v>
      </c>
      <c r="B982" t="s">
        <v>582</v>
      </c>
      <c r="C982">
        <v>3</v>
      </c>
      <c r="D982" t="s">
        <v>405</v>
      </c>
      <c r="E982" t="s">
        <v>405</v>
      </c>
      <c r="F982">
        <v>10006842</v>
      </c>
      <c r="G982" t="s">
        <v>138</v>
      </c>
      <c r="H982" t="s">
        <v>482</v>
      </c>
      <c r="I982" t="s">
        <v>476</v>
      </c>
      <c r="J982" t="s">
        <v>385</v>
      </c>
      <c r="K982" t="s">
        <v>477</v>
      </c>
      <c r="L982" t="s">
        <v>65</v>
      </c>
      <c r="M982" t="s">
        <v>405</v>
      </c>
      <c r="N982" t="s">
        <v>405</v>
      </c>
      <c r="O982" t="s">
        <v>488</v>
      </c>
      <c r="P982" t="s">
        <v>34</v>
      </c>
      <c r="Q982">
        <v>340</v>
      </c>
      <c r="R982">
        <v>335</v>
      </c>
      <c r="S982">
        <v>330</v>
      </c>
      <c r="T982">
        <v>1.6</v>
      </c>
      <c r="U982">
        <v>2.1</v>
      </c>
      <c r="V982">
        <v>77</v>
      </c>
      <c r="W982">
        <v>94.5</v>
      </c>
      <c r="X982">
        <v>96.3</v>
      </c>
      <c r="Y982">
        <v>19.3</v>
      </c>
      <c r="Z982">
        <v>1.8</v>
      </c>
      <c r="AA982">
        <v>250</v>
      </c>
      <c r="AB982">
        <v>2600</v>
      </c>
      <c r="AC982">
        <v>22300</v>
      </c>
      <c r="AD982">
        <v>26300</v>
      </c>
      <c r="AE982">
        <v>32800</v>
      </c>
      <c r="AF982">
        <v>98900</v>
      </c>
      <c r="AG982" t="s">
        <v>479</v>
      </c>
      <c r="AH982" t="s">
        <v>479</v>
      </c>
      <c r="AI982" t="s">
        <v>479</v>
      </c>
      <c r="AJ982" t="s">
        <v>479</v>
      </c>
      <c r="AK982" t="s">
        <v>479</v>
      </c>
      <c r="AL982" t="s">
        <v>481</v>
      </c>
      <c r="AM982" t="s">
        <v>481</v>
      </c>
    </row>
    <row r="983" spans="1:39" x14ac:dyDescent="0.25">
      <c r="A983" t="s">
        <v>472</v>
      </c>
      <c r="B983" t="s">
        <v>582</v>
      </c>
      <c r="C983">
        <v>3</v>
      </c>
      <c r="D983" t="s">
        <v>405</v>
      </c>
      <c r="E983" t="s">
        <v>405</v>
      </c>
      <c r="F983">
        <v>10006842</v>
      </c>
      <c r="G983" t="s">
        <v>138</v>
      </c>
      <c r="H983" t="s">
        <v>482</v>
      </c>
      <c r="I983" t="s">
        <v>476</v>
      </c>
      <c r="J983" t="s">
        <v>385</v>
      </c>
      <c r="K983" t="s">
        <v>477</v>
      </c>
      <c r="L983" t="s">
        <v>65</v>
      </c>
      <c r="M983" t="s">
        <v>405</v>
      </c>
      <c r="N983" t="s">
        <v>405</v>
      </c>
      <c r="O983" t="s">
        <v>489</v>
      </c>
      <c r="P983" t="s">
        <v>50</v>
      </c>
      <c r="Q983" t="s">
        <v>480</v>
      </c>
      <c r="R983" t="s">
        <v>480</v>
      </c>
      <c r="S983" t="s">
        <v>480</v>
      </c>
      <c r="T983" t="s">
        <v>479</v>
      </c>
      <c r="U983" t="s">
        <v>479</v>
      </c>
      <c r="V983" t="s">
        <v>479</v>
      </c>
      <c r="W983" t="s">
        <v>479</v>
      </c>
      <c r="X983" t="s">
        <v>479</v>
      </c>
      <c r="Y983" t="s">
        <v>479</v>
      </c>
      <c r="Z983" t="s">
        <v>479</v>
      </c>
      <c r="AA983" t="s">
        <v>487</v>
      </c>
      <c r="AB983" t="s">
        <v>479</v>
      </c>
      <c r="AC983" t="s">
        <v>479</v>
      </c>
      <c r="AD983" t="s">
        <v>479</v>
      </c>
      <c r="AE983" t="s">
        <v>479</v>
      </c>
      <c r="AF983" t="s">
        <v>479</v>
      </c>
      <c r="AG983" t="s">
        <v>479</v>
      </c>
      <c r="AH983" t="s">
        <v>479</v>
      </c>
      <c r="AI983" t="s">
        <v>479</v>
      </c>
      <c r="AJ983" t="s">
        <v>479</v>
      </c>
      <c r="AK983" t="s">
        <v>479</v>
      </c>
      <c r="AL983" t="s">
        <v>481</v>
      </c>
      <c r="AM983" t="s">
        <v>481</v>
      </c>
    </row>
    <row r="984" spans="1:39" x14ac:dyDescent="0.25">
      <c r="A984" t="s">
        <v>472</v>
      </c>
      <c r="B984" t="s">
        <v>582</v>
      </c>
      <c r="C984">
        <v>3</v>
      </c>
      <c r="D984" t="s">
        <v>405</v>
      </c>
      <c r="E984" t="s">
        <v>405</v>
      </c>
      <c r="F984">
        <v>10007063</v>
      </c>
      <c r="G984" t="s">
        <v>576</v>
      </c>
      <c r="H984" t="s">
        <v>475</v>
      </c>
      <c r="I984" t="s">
        <v>476</v>
      </c>
      <c r="J984" t="s">
        <v>385</v>
      </c>
      <c r="K984" t="s">
        <v>491</v>
      </c>
      <c r="L984" t="s">
        <v>61</v>
      </c>
      <c r="M984" t="s">
        <v>405</v>
      </c>
      <c r="N984" t="s">
        <v>405</v>
      </c>
      <c r="O984" t="s">
        <v>486</v>
      </c>
      <c r="P984" t="s">
        <v>44</v>
      </c>
      <c r="Q984">
        <v>40</v>
      </c>
      <c r="R984">
        <v>40</v>
      </c>
      <c r="S984">
        <v>35</v>
      </c>
      <c r="T984">
        <v>2.7</v>
      </c>
      <c r="U984">
        <v>8.1</v>
      </c>
      <c r="V984">
        <v>70.3</v>
      </c>
      <c r="W984">
        <v>89.2</v>
      </c>
      <c r="X984">
        <v>89.2</v>
      </c>
      <c r="Y984">
        <v>18.899999999999999</v>
      </c>
      <c r="Z984" t="s">
        <v>487</v>
      </c>
      <c r="AA984">
        <v>25</v>
      </c>
      <c r="AB984">
        <v>6200</v>
      </c>
      <c r="AC984">
        <v>10600</v>
      </c>
      <c r="AD984">
        <v>16100</v>
      </c>
      <c r="AE984">
        <v>21200</v>
      </c>
      <c r="AF984">
        <v>32500</v>
      </c>
      <c r="AG984" t="s">
        <v>479</v>
      </c>
      <c r="AH984" t="s">
        <v>479</v>
      </c>
      <c r="AI984" t="s">
        <v>479</v>
      </c>
      <c r="AJ984" t="s">
        <v>479</v>
      </c>
      <c r="AK984" t="s">
        <v>479</v>
      </c>
      <c r="AL984" t="s">
        <v>481</v>
      </c>
      <c r="AM984" t="s">
        <v>481</v>
      </c>
    </row>
    <row r="985" spans="1:39" x14ac:dyDescent="0.25">
      <c r="A985" t="s">
        <v>472</v>
      </c>
      <c r="B985" t="s">
        <v>582</v>
      </c>
      <c r="C985">
        <v>3</v>
      </c>
      <c r="D985" t="s">
        <v>405</v>
      </c>
      <c r="E985" t="s">
        <v>405</v>
      </c>
      <c r="F985">
        <v>10007063</v>
      </c>
      <c r="G985" t="s">
        <v>576</v>
      </c>
      <c r="H985" t="s">
        <v>475</v>
      </c>
      <c r="I985" t="s">
        <v>476</v>
      </c>
      <c r="J985" t="s">
        <v>385</v>
      </c>
      <c r="K985" t="s">
        <v>491</v>
      </c>
      <c r="L985" t="s">
        <v>61</v>
      </c>
      <c r="M985" t="s">
        <v>405</v>
      </c>
      <c r="N985" t="s">
        <v>405</v>
      </c>
      <c r="O985" t="s">
        <v>478</v>
      </c>
      <c r="P985" t="s">
        <v>3</v>
      </c>
      <c r="Q985">
        <v>5</v>
      </c>
      <c r="R985">
        <v>5</v>
      </c>
      <c r="S985">
        <v>5</v>
      </c>
      <c r="T985" t="s">
        <v>479</v>
      </c>
      <c r="U985" t="s">
        <v>479</v>
      </c>
      <c r="V985" t="s">
        <v>479</v>
      </c>
      <c r="W985" t="s">
        <v>479</v>
      </c>
      <c r="X985" t="s">
        <v>479</v>
      </c>
      <c r="Y985" t="s">
        <v>479</v>
      </c>
      <c r="Z985" t="s">
        <v>479</v>
      </c>
      <c r="AA985">
        <v>5</v>
      </c>
      <c r="AB985" t="s">
        <v>479</v>
      </c>
      <c r="AC985" t="s">
        <v>479</v>
      </c>
      <c r="AD985" t="s">
        <v>479</v>
      </c>
      <c r="AE985" t="s">
        <v>479</v>
      </c>
      <c r="AF985" t="s">
        <v>479</v>
      </c>
      <c r="AG985" t="s">
        <v>479</v>
      </c>
      <c r="AH985" t="s">
        <v>479</v>
      </c>
      <c r="AI985" t="s">
        <v>479</v>
      </c>
      <c r="AJ985" t="s">
        <v>479</v>
      </c>
      <c r="AK985" t="s">
        <v>479</v>
      </c>
      <c r="AL985" t="s">
        <v>481</v>
      </c>
      <c r="AM985" t="s">
        <v>481</v>
      </c>
    </row>
    <row r="986" spans="1:39" x14ac:dyDescent="0.25">
      <c r="A986" t="s">
        <v>472</v>
      </c>
      <c r="B986" t="s">
        <v>582</v>
      </c>
      <c r="C986">
        <v>3</v>
      </c>
      <c r="D986" t="s">
        <v>405</v>
      </c>
      <c r="E986" t="s">
        <v>405</v>
      </c>
      <c r="F986">
        <v>10007063</v>
      </c>
      <c r="G986" t="s">
        <v>576</v>
      </c>
      <c r="H986" t="s">
        <v>475</v>
      </c>
      <c r="I986" t="s">
        <v>476</v>
      </c>
      <c r="J986" t="s">
        <v>385</v>
      </c>
      <c r="K986" t="s">
        <v>491</v>
      </c>
      <c r="L986" t="s">
        <v>61</v>
      </c>
      <c r="M986" t="s">
        <v>405</v>
      </c>
      <c r="N986" t="s">
        <v>405</v>
      </c>
      <c r="O986" t="s">
        <v>489</v>
      </c>
      <c r="P986" t="s">
        <v>50</v>
      </c>
      <c r="Q986">
        <v>5</v>
      </c>
      <c r="R986">
        <v>5</v>
      </c>
      <c r="S986">
        <v>5</v>
      </c>
      <c r="T986" t="s">
        <v>479</v>
      </c>
      <c r="U986" t="s">
        <v>479</v>
      </c>
      <c r="V986" t="s">
        <v>479</v>
      </c>
      <c r="W986" t="s">
        <v>479</v>
      </c>
      <c r="X986" t="s">
        <v>479</v>
      </c>
      <c r="Y986" t="s">
        <v>479</v>
      </c>
      <c r="Z986" t="s">
        <v>479</v>
      </c>
      <c r="AA986" t="s">
        <v>480</v>
      </c>
      <c r="AB986" t="s">
        <v>479</v>
      </c>
      <c r="AC986" t="s">
        <v>479</v>
      </c>
      <c r="AD986" t="s">
        <v>479</v>
      </c>
      <c r="AE986" t="s">
        <v>479</v>
      </c>
      <c r="AF986" t="s">
        <v>479</v>
      </c>
      <c r="AG986" t="s">
        <v>479</v>
      </c>
      <c r="AH986" t="s">
        <v>479</v>
      </c>
      <c r="AI986" t="s">
        <v>479</v>
      </c>
      <c r="AJ986" t="s">
        <v>479</v>
      </c>
      <c r="AK986" t="s">
        <v>479</v>
      </c>
      <c r="AL986" t="s">
        <v>481</v>
      </c>
      <c r="AM986" t="s">
        <v>481</v>
      </c>
    </row>
    <row r="987" spans="1:39" x14ac:dyDescent="0.25">
      <c r="A987" t="s">
        <v>472</v>
      </c>
      <c r="B987" t="s">
        <v>582</v>
      </c>
      <c r="C987">
        <v>3</v>
      </c>
      <c r="D987" t="s">
        <v>405</v>
      </c>
      <c r="E987" t="s">
        <v>405</v>
      </c>
      <c r="F987">
        <v>10007114</v>
      </c>
      <c r="G987" t="s">
        <v>577</v>
      </c>
      <c r="H987" t="s">
        <v>482</v>
      </c>
      <c r="I987" t="s">
        <v>529</v>
      </c>
      <c r="J987" t="s">
        <v>53</v>
      </c>
      <c r="K987" t="s">
        <v>530</v>
      </c>
      <c r="L987" t="s">
        <v>405</v>
      </c>
      <c r="M987" t="s">
        <v>405</v>
      </c>
      <c r="N987" t="s">
        <v>405</v>
      </c>
      <c r="O987" t="s">
        <v>485</v>
      </c>
      <c r="P987" t="s">
        <v>47</v>
      </c>
      <c r="Q987">
        <v>15</v>
      </c>
      <c r="R987">
        <v>15</v>
      </c>
      <c r="S987">
        <v>15</v>
      </c>
      <c r="T987" t="s">
        <v>487</v>
      </c>
      <c r="U987">
        <v>12.5</v>
      </c>
      <c r="V987">
        <v>68.8</v>
      </c>
      <c r="W987">
        <v>75</v>
      </c>
      <c r="X987">
        <v>87.5</v>
      </c>
      <c r="Y987">
        <v>18.8</v>
      </c>
      <c r="Z987">
        <v>12.5</v>
      </c>
      <c r="AA987">
        <v>10</v>
      </c>
      <c r="AB987" t="s">
        <v>479</v>
      </c>
      <c r="AC987" t="s">
        <v>479</v>
      </c>
      <c r="AD987" t="s">
        <v>479</v>
      </c>
      <c r="AE987" t="s">
        <v>479</v>
      </c>
      <c r="AF987" t="s">
        <v>479</v>
      </c>
      <c r="AG987" t="s">
        <v>479</v>
      </c>
      <c r="AH987" t="s">
        <v>479</v>
      </c>
      <c r="AI987" t="s">
        <v>479</v>
      </c>
      <c r="AJ987" t="s">
        <v>479</v>
      </c>
      <c r="AK987" t="s">
        <v>479</v>
      </c>
      <c r="AL987" t="s">
        <v>481</v>
      </c>
      <c r="AM987" t="s">
        <v>481</v>
      </c>
    </row>
    <row r="988" spans="1:39" x14ac:dyDescent="0.25">
      <c r="A988" t="s">
        <v>472</v>
      </c>
      <c r="B988" t="s">
        <v>582</v>
      </c>
      <c r="C988">
        <v>3</v>
      </c>
      <c r="D988" t="s">
        <v>405</v>
      </c>
      <c r="E988" t="s">
        <v>405</v>
      </c>
      <c r="F988">
        <v>10007114</v>
      </c>
      <c r="G988" t="s">
        <v>577</v>
      </c>
      <c r="H988" t="s">
        <v>482</v>
      </c>
      <c r="I988" t="s">
        <v>529</v>
      </c>
      <c r="J988" t="s">
        <v>53</v>
      </c>
      <c r="K988" t="s">
        <v>530</v>
      </c>
      <c r="L988" t="s">
        <v>405</v>
      </c>
      <c r="M988" t="s">
        <v>405</v>
      </c>
      <c r="N988" t="s">
        <v>405</v>
      </c>
      <c r="O988" t="s">
        <v>486</v>
      </c>
      <c r="P988" t="s">
        <v>44</v>
      </c>
      <c r="Q988">
        <v>25</v>
      </c>
      <c r="R988">
        <v>25</v>
      </c>
      <c r="S988">
        <v>25</v>
      </c>
      <c r="T988">
        <v>8</v>
      </c>
      <c r="U988" t="s">
        <v>487</v>
      </c>
      <c r="V988">
        <v>68</v>
      </c>
      <c r="W988">
        <v>88</v>
      </c>
      <c r="X988">
        <v>92</v>
      </c>
      <c r="Y988">
        <v>24</v>
      </c>
      <c r="Z988">
        <v>4</v>
      </c>
      <c r="AA988">
        <v>15</v>
      </c>
      <c r="AB988">
        <v>6600</v>
      </c>
      <c r="AC988">
        <v>22300</v>
      </c>
      <c r="AD988">
        <v>25900</v>
      </c>
      <c r="AE988">
        <v>30700</v>
      </c>
      <c r="AF988">
        <v>68300</v>
      </c>
      <c r="AG988" t="s">
        <v>479</v>
      </c>
      <c r="AH988" t="s">
        <v>479</v>
      </c>
      <c r="AI988" t="s">
        <v>479</v>
      </c>
      <c r="AJ988" t="s">
        <v>479</v>
      </c>
      <c r="AK988" t="s">
        <v>479</v>
      </c>
      <c r="AL988" t="s">
        <v>481</v>
      </c>
      <c r="AM988" t="s">
        <v>481</v>
      </c>
    </row>
    <row r="989" spans="1:39" x14ac:dyDescent="0.25">
      <c r="A989" t="s">
        <v>472</v>
      </c>
      <c r="B989" t="s">
        <v>582</v>
      </c>
      <c r="C989">
        <v>3</v>
      </c>
      <c r="D989" t="s">
        <v>405</v>
      </c>
      <c r="E989" t="s">
        <v>405</v>
      </c>
      <c r="F989">
        <v>10007114</v>
      </c>
      <c r="G989" t="s">
        <v>577</v>
      </c>
      <c r="H989" t="s">
        <v>482</v>
      </c>
      <c r="I989" t="s">
        <v>529</v>
      </c>
      <c r="J989" t="s">
        <v>53</v>
      </c>
      <c r="K989" t="s">
        <v>530</v>
      </c>
      <c r="L989" t="s">
        <v>405</v>
      </c>
      <c r="M989" t="s">
        <v>405</v>
      </c>
      <c r="N989" t="s">
        <v>405</v>
      </c>
      <c r="O989" t="s">
        <v>478</v>
      </c>
      <c r="P989" t="s">
        <v>3</v>
      </c>
      <c r="Q989">
        <v>35</v>
      </c>
      <c r="R989">
        <v>35</v>
      </c>
      <c r="S989">
        <v>35</v>
      </c>
      <c r="T989">
        <v>5.9</v>
      </c>
      <c r="U989">
        <v>5.9</v>
      </c>
      <c r="V989">
        <v>73.5</v>
      </c>
      <c r="W989">
        <v>88.2</v>
      </c>
      <c r="X989">
        <v>88.2</v>
      </c>
      <c r="Y989">
        <v>14.7</v>
      </c>
      <c r="Z989" t="s">
        <v>487</v>
      </c>
      <c r="AA989">
        <v>25</v>
      </c>
      <c r="AB989">
        <v>4300</v>
      </c>
      <c r="AC989">
        <v>22600</v>
      </c>
      <c r="AD989">
        <v>28100</v>
      </c>
      <c r="AE989">
        <v>35800</v>
      </c>
      <c r="AF989">
        <v>52900</v>
      </c>
      <c r="AG989" t="s">
        <v>479</v>
      </c>
      <c r="AH989" t="s">
        <v>479</v>
      </c>
      <c r="AI989" t="s">
        <v>479</v>
      </c>
      <c r="AJ989" t="s">
        <v>479</v>
      </c>
      <c r="AK989" t="s">
        <v>479</v>
      </c>
      <c r="AL989" t="s">
        <v>481</v>
      </c>
      <c r="AM989" t="s">
        <v>481</v>
      </c>
    </row>
    <row r="990" spans="1:39" x14ac:dyDescent="0.25">
      <c r="A990" t="s">
        <v>472</v>
      </c>
      <c r="B990" t="s">
        <v>582</v>
      </c>
      <c r="C990">
        <v>3</v>
      </c>
      <c r="D990" t="s">
        <v>405</v>
      </c>
      <c r="E990" t="s">
        <v>405</v>
      </c>
      <c r="F990">
        <v>10007114</v>
      </c>
      <c r="G990" t="s">
        <v>577</v>
      </c>
      <c r="H990" t="s">
        <v>482</v>
      </c>
      <c r="I990" t="s">
        <v>529</v>
      </c>
      <c r="J990" t="s">
        <v>53</v>
      </c>
      <c r="K990" t="s">
        <v>530</v>
      </c>
      <c r="L990" t="s">
        <v>405</v>
      </c>
      <c r="M990" t="s">
        <v>405</v>
      </c>
      <c r="N990" t="s">
        <v>405</v>
      </c>
      <c r="O990" t="s">
        <v>489</v>
      </c>
      <c r="P990" t="s">
        <v>50</v>
      </c>
      <c r="Q990">
        <v>50</v>
      </c>
      <c r="R990">
        <v>50</v>
      </c>
      <c r="S990">
        <v>50</v>
      </c>
      <c r="T990">
        <v>7.8</v>
      </c>
      <c r="U990">
        <v>17.600000000000001</v>
      </c>
      <c r="V990">
        <v>64.7</v>
      </c>
      <c r="W990">
        <v>70.599999999999994</v>
      </c>
      <c r="X990">
        <v>74.5</v>
      </c>
      <c r="Y990">
        <v>9.8000000000000007</v>
      </c>
      <c r="Z990">
        <v>3.9</v>
      </c>
      <c r="AA990">
        <v>30</v>
      </c>
      <c r="AB990">
        <v>1100</v>
      </c>
      <c r="AC990">
        <v>9600</v>
      </c>
      <c r="AD990">
        <v>16600</v>
      </c>
      <c r="AE990">
        <v>24500</v>
      </c>
      <c r="AF990">
        <v>29200</v>
      </c>
      <c r="AG990" t="s">
        <v>479</v>
      </c>
      <c r="AH990" t="s">
        <v>479</v>
      </c>
      <c r="AI990" t="s">
        <v>479</v>
      </c>
      <c r="AJ990" t="s">
        <v>479</v>
      </c>
      <c r="AK990" t="s">
        <v>479</v>
      </c>
      <c r="AL990" t="s">
        <v>481</v>
      </c>
      <c r="AM990" t="s">
        <v>481</v>
      </c>
    </row>
    <row r="991" spans="1:39" x14ac:dyDescent="0.25">
      <c r="A991" t="s">
        <v>472</v>
      </c>
      <c r="B991" t="s">
        <v>582</v>
      </c>
      <c r="C991">
        <v>3</v>
      </c>
      <c r="D991" t="s">
        <v>405</v>
      </c>
      <c r="E991" t="s">
        <v>405</v>
      </c>
      <c r="F991">
        <v>10007137</v>
      </c>
      <c r="G991" t="s">
        <v>100</v>
      </c>
      <c r="H991" t="s">
        <v>482</v>
      </c>
      <c r="I991" t="s">
        <v>476</v>
      </c>
      <c r="J991" t="s">
        <v>385</v>
      </c>
      <c r="K991" t="s">
        <v>499</v>
      </c>
      <c r="L991" t="s">
        <v>43</v>
      </c>
      <c r="M991" t="s">
        <v>405</v>
      </c>
      <c r="N991" t="s">
        <v>405</v>
      </c>
      <c r="O991" t="s">
        <v>486</v>
      </c>
      <c r="P991" t="s">
        <v>44</v>
      </c>
      <c r="Q991">
        <v>30</v>
      </c>
      <c r="R991">
        <v>30</v>
      </c>
      <c r="S991">
        <v>30</v>
      </c>
      <c r="T991">
        <v>3.2</v>
      </c>
      <c r="U991" t="s">
        <v>487</v>
      </c>
      <c r="V991">
        <v>80.599999999999994</v>
      </c>
      <c r="W991">
        <v>93.5</v>
      </c>
      <c r="X991">
        <v>96.8</v>
      </c>
      <c r="Y991">
        <v>16.100000000000001</v>
      </c>
      <c r="Z991">
        <v>3.2</v>
      </c>
      <c r="AA991">
        <v>25</v>
      </c>
      <c r="AB991">
        <v>9100</v>
      </c>
      <c r="AC991">
        <v>22200</v>
      </c>
      <c r="AD991">
        <v>25900</v>
      </c>
      <c r="AE991">
        <v>30900</v>
      </c>
      <c r="AF991">
        <v>136100</v>
      </c>
      <c r="AG991" t="s">
        <v>479</v>
      </c>
      <c r="AH991" t="s">
        <v>479</v>
      </c>
      <c r="AI991" t="s">
        <v>479</v>
      </c>
      <c r="AJ991" t="s">
        <v>479</v>
      </c>
      <c r="AK991" t="s">
        <v>479</v>
      </c>
      <c r="AL991" t="s">
        <v>481</v>
      </c>
      <c r="AM991" t="s">
        <v>481</v>
      </c>
    </row>
    <row r="992" spans="1:39" x14ac:dyDescent="0.25">
      <c r="A992" t="s">
        <v>472</v>
      </c>
      <c r="B992" t="s">
        <v>582</v>
      </c>
      <c r="C992">
        <v>3</v>
      </c>
      <c r="D992" t="s">
        <v>405</v>
      </c>
      <c r="E992" t="s">
        <v>405</v>
      </c>
      <c r="F992">
        <v>10007137</v>
      </c>
      <c r="G992" t="s">
        <v>100</v>
      </c>
      <c r="H992" t="s">
        <v>482</v>
      </c>
      <c r="I992" t="s">
        <v>476</v>
      </c>
      <c r="J992" t="s">
        <v>385</v>
      </c>
      <c r="K992" t="s">
        <v>499</v>
      </c>
      <c r="L992" t="s">
        <v>43</v>
      </c>
      <c r="M992" t="s">
        <v>405</v>
      </c>
      <c r="N992" t="s">
        <v>405</v>
      </c>
      <c r="O992" t="s">
        <v>478</v>
      </c>
      <c r="P992" t="s">
        <v>3</v>
      </c>
      <c r="Q992">
        <v>5</v>
      </c>
      <c r="R992">
        <v>5</v>
      </c>
      <c r="S992">
        <v>5</v>
      </c>
      <c r="T992" t="s">
        <v>479</v>
      </c>
      <c r="U992" t="s">
        <v>479</v>
      </c>
      <c r="V992" t="s">
        <v>479</v>
      </c>
      <c r="W992" t="s">
        <v>479</v>
      </c>
      <c r="X992" t="s">
        <v>479</v>
      </c>
      <c r="Y992" t="s">
        <v>479</v>
      </c>
      <c r="Z992" t="s">
        <v>479</v>
      </c>
      <c r="AA992">
        <v>5</v>
      </c>
      <c r="AB992" t="s">
        <v>479</v>
      </c>
      <c r="AC992" t="s">
        <v>479</v>
      </c>
      <c r="AD992" t="s">
        <v>479</v>
      </c>
      <c r="AE992" t="s">
        <v>479</v>
      </c>
      <c r="AF992" t="s">
        <v>479</v>
      </c>
      <c r="AG992" t="s">
        <v>479</v>
      </c>
      <c r="AH992" t="s">
        <v>479</v>
      </c>
      <c r="AI992" t="s">
        <v>479</v>
      </c>
      <c r="AJ992" t="s">
        <v>479</v>
      </c>
      <c r="AK992" t="s">
        <v>479</v>
      </c>
      <c r="AL992" t="s">
        <v>481</v>
      </c>
      <c r="AM992" t="s">
        <v>481</v>
      </c>
    </row>
    <row r="993" spans="1:39" x14ac:dyDescent="0.25">
      <c r="A993" t="s">
        <v>472</v>
      </c>
      <c r="B993" t="s">
        <v>582</v>
      </c>
      <c r="C993">
        <v>3</v>
      </c>
      <c r="D993" t="s">
        <v>405</v>
      </c>
      <c r="E993" t="s">
        <v>405</v>
      </c>
      <c r="F993">
        <v>10007137</v>
      </c>
      <c r="G993" t="s">
        <v>100</v>
      </c>
      <c r="H993" t="s">
        <v>482</v>
      </c>
      <c r="I993" t="s">
        <v>476</v>
      </c>
      <c r="J993" t="s">
        <v>385</v>
      </c>
      <c r="K993" t="s">
        <v>499</v>
      </c>
      <c r="L993" t="s">
        <v>43</v>
      </c>
      <c r="M993" t="s">
        <v>405</v>
      </c>
      <c r="N993" t="s">
        <v>405</v>
      </c>
      <c r="O993" t="s">
        <v>489</v>
      </c>
      <c r="P993" t="s">
        <v>50</v>
      </c>
      <c r="Q993">
        <v>25</v>
      </c>
      <c r="R993">
        <v>25</v>
      </c>
      <c r="S993">
        <v>25</v>
      </c>
      <c r="T993">
        <v>8.6999999999999993</v>
      </c>
      <c r="U993">
        <v>4.3</v>
      </c>
      <c r="V993">
        <v>69.599999999999994</v>
      </c>
      <c r="W993">
        <v>87</v>
      </c>
      <c r="X993">
        <v>87</v>
      </c>
      <c r="Y993">
        <v>17.399999999999999</v>
      </c>
      <c r="Z993" t="s">
        <v>487</v>
      </c>
      <c r="AA993">
        <v>15</v>
      </c>
      <c r="AB993">
        <v>1100</v>
      </c>
      <c r="AC993">
        <v>13000</v>
      </c>
      <c r="AD993">
        <v>20100</v>
      </c>
      <c r="AE993">
        <v>28100</v>
      </c>
      <c r="AF993">
        <v>35300</v>
      </c>
      <c r="AG993" t="s">
        <v>479</v>
      </c>
      <c r="AH993" t="s">
        <v>479</v>
      </c>
      <c r="AI993" t="s">
        <v>479</v>
      </c>
      <c r="AJ993" t="s">
        <v>479</v>
      </c>
      <c r="AK993" t="s">
        <v>479</v>
      </c>
      <c r="AL993" t="s">
        <v>481</v>
      </c>
      <c r="AM993" t="s">
        <v>481</v>
      </c>
    </row>
    <row r="994" spans="1:39" x14ac:dyDescent="0.25">
      <c r="A994" t="s">
        <v>472</v>
      </c>
      <c r="B994" t="s">
        <v>582</v>
      </c>
      <c r="C994">
        <v>3</v>
      </c>
      <c r="D994" t="s">
        <v>405</v>
      </c>
      <c r="E994" t="s">
        <v>405</v>
      </c>
      <c r="F994">
        <v>10007138</v>
      </c>
      <c r="G994" t="s">
        <v>92</v>
      </c>
      <c r="H994" t="s">
        <v>482</v>
      </c>
      <c r="I994" t="s">
        <v>476</v>
      </c>
      <c r="J994" t="s">
        <v>385</v>
      </c>
      <c r="K994" t="s">
        <v>508</v>
      </c>
      <c r="L994" t="s">
        <v>75</v>
      </c>
      <c r="M994" t="s">
        <v>405</v>
      </c>
      <c r="N994" t="s">
        <v>405</v>
      </c>
      <c r="O994" t="s">
        <v>485</v>
      </c>
      <c r="P994" t="s">
        <v>47</v>
      </c>
      <c r="Q994">
        <v>35</v>
      </c>
      <c r="R994">
        <v>35</v>
      </c>
      <c r="S994">
        <v>35</v>
      </c>
      <c r="T994" t="s">
        <v>487</v>
      </c>
      <c r="U994">
        <v>5.9</v>
      </c>
      <c r="V994">
        <v>64.7</v>
      </c>
      <c r="W994">
        <v>91.2</v>
      </c>
      <c r="X994">
        <v>94.1</v>
      </c>
      <c r="Y994">
        <v>29.4</v>
      </c>
      <c r="Z994">
        <v>2.9</v>
      </c>
      <c r="AA994">
        <v>20</v>
      </c>
      <c r="AB994">
        <v>10600</v>
      </c>
      <c r="AC994">
        <v>21200</v>
      </c>
      <c r="AD994">
        <v>27700</v>
      </c>
      <c r="AE994">
        <v>32800</v>
      </c>
      <c r="AF994">
        <v>41600</v>
      </c>
      <c r="AG994" t="s">
        <v>479</v>
      </c>
      <c r="AH994" t="s">
        <v>479</v>
      </c>
      <c r="AI994" t="s">
        <v>479</v>
      </c>
      <c r="AJ994" t="s">
        <v>479</v>
      </c>
      <c r="AK994" t="s">
        <v>479</v>
      </c>
      <c r="AL994" t="s">
        <v>481</v>
      </c>
      <c r="AM994" t="s">
        <v>481</v>
      </c>
    </row>
    <row r="995" spans="1:39" x14ac:dyDescent="0.25">
      <c r="A995" t="s">
        <v>472</v>
      </c>
      <c r="B995" t="s">
        <v>582</v>
      </c>
      <c r="C995">
        <v>3</v>
      </c>
      <c r="D995" t="s">
        <v>405</v>
      </c>
      <c r="E995" t="s">
        <v>405</v>
      </c>
      <c r="F995">
        <v>10007138</v>
      </c>
      <c r="G995" t="s">
        <v>92</v>
      </c>
      <c r="H995" t="s">
        <v>482</v>
      </c>
      <c r="I995" t="s">
        <v>476</v>
      </c>
      <c r="J995" t="s">
        <v>385</v>
      </c>
      <c r="K995" t="s">
        <v>508</v>
      </c>
      <c r="L995" t="s">
        <v>75</v>
      </c>
      <c r="M995" t="s">
        <v>405</v>
      </c>
      <c r="N995" t="s">
        <v>405</v>
      </c>
      <c r="O995" t="s">
        <v>486</v>
      </c>
      <c r="P995" t="s">
        <v>44</v>
      </c>
      <c r="Q995">
        <v>135</v>
      </c>
      <c r="R995">
        <v>135</v>
      </c>
      <c r="S995">
        <v>130</v>
      </c>
      <c r="T995">
        <v>1.5</v>
      </c>
      <c r="U995">
        <v>5.8</v>
      </c>
      <c r="V995">
        <v>58.5</v>
      </c>
      <c r="W995">
        <v>90.1</v>
      </c>
      <c r="X995">
        <v>92.7</v>
      </c>
      <c r="Y995">
        <v>34.200000000000003</v>
      </c>
      <c r="Z995">
        <v>2.5</v>
      </c>
      <c r="AA995">
        <v>75</v>
      </c>
      <c r="AB995">
        <v>4000</v>
      </c>
      <c r="AC995">
        <v>19700</v>
      </c>
      <c r="AD995">
        <v>23400</v>
      </c>
      <c r="AE995">
        <v>27400</v>
      </c>
      <c r="AF995">
        <v>45300</v>
      </c>
      <c r="AG995" t="s">
        <v>479</v>
      </c>
      <c r="AH995" t="s">
        <v>479</v>
      </c>
      <c r="AI995" t="s">
        <v>479</v>
      </c>
      <c r="AJ995" t="s">
        <v>479</v>
      </c>
      <c r="AK995" t="s">
        <v>479</v>
      </c>
      <c r="AL995" t="s">
        <v>481</v>
      </c>
      <c r="AM995" t="s">
        <v>481</v>
      </c>
    </row>
    <row r="996" spans="1:39" x14ac:dyDescent="0.25">
      <c r="A996" t="s">
        <v>472</v>
      </c>
      <c r="B996" t="s">
        <v>582</v>
      </c>
      <c r="C996">
        <v>3</v>
      </c>
      <c r="D996" t="s">
        <v>405</v>
      </c>
      <c r="E996" t="s">
        <v>405</v>
      </c>
      <c r="F996">
        <v>10007138</v>
      </c>
      <c r="G996" t="s">
        <v>92</v>
      </c>
      <c r="H996" t="s">
        <v>482</v>
      </c>
      <c r="I996" t="s">
        <v>476</v>
      </c>
      <c r="J996" t="s">
        <v>385</v>
      </c>
      <c r="K996" t="s">
        <v>508</v>
      </c>
      <c r="L996" t="s">
        <v>75</v>
      </c>
      <c r="M996" t="s">
        <v>405</v>
      </c>
      <c r="N996" t="s">
        <v>405</v>
      </c>
      <c r="O996" t="s">
        <v>478</v>
      </c>
      <c r="P996" t="s">
        <v>3</v>
      </c>
      <c r="Q996">
        <v>70</v>
      </c>
      <c r="R996">
        <v>70</v>
      </c>
      <c r="S996">
        <v>70</v>
      </c>
      <c r="T996">
        <v>8.6999999999999993</v>
      </c>
      <c r="U996">
        <v>10.1</v>
      </c>
      <c r="V996">
        <v>75.400000000000006</v>
      </c>
      <c r="W996">
        <v>78.3</v>
      </c>
      <c r="X996">
        <v>81.2</v>
      </c>
      <c r="Y996">
        <v>5.8</v>
      </c>
      <c r="Z996">
        <v>2.9</v>
      </c>
      <c r="AA996">
        <v>50</v>
      </c>
      <c r="AB996">
        <v>6800</v>
      </c>
      <c r="AC996">
        <v>22600</v>
      </c>
      <c r="AD996">
        <v>26600</v>
      </c>
      <c r="AE996">
        <v>34300</v>
      </c>
      <c r="AF996">
        <v>68300</v>
      </c>
      <c r="AG996" t="s">
        <v>479</v>
      </c>
      <c r="AH996" t="s">
        <v>479</v>
      </c>
      <c r="AI996" t="s">
        <v>479</v>
      </c>
      <c r="AJ996" t="s">
        <v>479</v>
      </c>
      <c r="AK996" t="s">
        <v>479</v>
      </c>
      <c r="AL996" t="s">
        <v>481</v>
      </c>
      <c r="AM996" t="s">
        <v>481</v>
      </c>
    </row>
    <row r="997" spans="1:39" x14ac:dyDescent="0.25">
      <c r="A997" t="s">
        <v>472</v>
      </c>
      <c r="B997" t="s">
        <v>582</v>
      </c>
      <c r="C997">
        <v>3</v>
      </c>
      <c r="D997" t="s">
        <v>405</v>
      </c>
      <c r="E997" t="s">
        <v>405</v>
      </c>
      <c r="F997">
        <v>10007138</v>
      </c>
      <c r="G997" t="s">
        <v>92</v>
      </c>
      <c r="H997" t="s">
        <v>482</v>
      </c>
      <c r="I997" t="s">
        <v>476</v>
      </c>
      <c r="J997" t="s">
        <v>385</v>
      </c>
      <c r="K997" t="s">
        <v>508</v>
      </c>
      <c r="L997" t="s">
        <v>75</v>
      </c>
      <c r="M997" t="s">
        <v>405</v>
      </c>
      <c r="N997" t="s">
        <v>405</v>
      </c>
      <c r="O997" t="s">
        <v>488</v>
      </c>
      <c r="P997" t="s">
        <v>34</v>
      </c>
      <c r="Q997">
        <v>65</v>
      </c>
      <c r="R997">
        <v>65</v>
      </c>
      <c r="S997">
        <v>60</v>
      </c>
      <c r="T997">
        <v>3.2</v>
      </c>
      <c r="U997">
        <v>14</v>
      </c>
      <c r="V997">
        <v>76.3</v>
      </c>
      <c r="W997">
        <v>81.2</v>
      </c>
      <c r="X997">
        <v>82.8</v>
      </c>
      <c r="Y997">
        <v>6.4</v>
      </c>
      <c r="Z997">
        <v>1.6</v>
      </c>
      <c r="AA997">
        <v>45</v>
      </c>
      <c r="AB997">
        <v>1300</v>
      </c>
      <c r="AC997">
        <v>19300</v>
      </c>
      <c r="AD997">
        <v>22600</v>
      </c>
      <c r="AE997">
        <v>29600</v>
      </c>
      <c r="AF997">
        <v>48500</v>
      </c>
      <c r="AG997" t="s">
        <v>479</v>
      </c>
      <c r="AH997" t="s">
        <v>479</v>
      </c>
      <c r="AI997" t="s">
        <v>479</v>
      </c>
      <c r="AJ997" t="s">
        <v>479</v>
      </c>
      <c r="AK997" t="s">
        <v>479</v>
      </c>
      <c r="AL997" t="s">
        <v>481</v>
      </c>
      <c r="AM997" t="s">
        <v>481</v>
      </c>
    </row>
    <row r="998" spans="1:39" x14ac:dyDescent="0.25">
      <c r="A998" t="s">
        <v>472</v>
      </c>
      <c r="B998" t="s">
        <v>582</v>
      </c>
      <c r="C998">
        <v>3</v>
      </c>
      <c r="D998" t="s">
        <v>405</v>
      </c>
      <c r="E998" t="s">
        <v>405</v>
      </c>
      <c r="F998">
        <v>10007138</v>
      </c>
      <c r="G998" t="s">
        <v>92</v>
      </c>
      <c r="H998" t="s">
        <v>482</v>
      </c>
      <c r="I998" t="s">
        <v>476</v>
      </c>
      <c r="J998" t="s">
        <v>385</v>
      </c>
      <c r="K998" t="s">
        <v>508</v>
      </c>
      <c r="L998" t="s">
        <v>75</v>
      </c>
      <c r="M998" t="s">
        <v>405</v>
      </c>
      <c r="N998" t="s">
        <v>405</v>
      </c>
      <c r="O998" t="s">
        <v>489</v>
      </c>
      <c r="P998" t="s">
        <v>50</v>
      </c>
      <c r="Q998">
        <v>135</v>
      </c>
      <c r="R998">
        <v>130</v>
      </c>
      <c r="S998">
        <v>130</v>
      </c>
      <c r="T998">
        <v>5.3</v>
      </c>
      <c r="U998">
        <v>13</v>
      </c>
      <c r="V998">
        <v>67.900000000000006</v>
      </c>
      <c r="W998">
        <v>77.900000000000006</v>
      </c>
      <c r="X998">
        <v>81.7</v>
      </c>
      <c r="Y998">
        <v>13.7</v>
      </c>
      <c r="Z998">
        <v>3.8</v>
      </c>
      <c r="AA998">
        <v>85</v>
      </c>
      <c r="AB998">
        <v>1500</v>
      </c>
      <c r="AC998">
        <v>17600</v>
      </c>
      <c r="AD998">
        <v>21900</v>
      </c>
      <c r="AE998">
        <v>25200</v>
      </c>
      <c r="AF998">
        <v>53300</v>
      </c>
      <c r="AG998" t="s">
        <v>479</v>
      </c>
      <c r="AH998" t="s">
        <v>479</v>
      </c>
      <c r="AI998" t="s">
        <v>479</v>
      </c>
      <c r="AJ998" t="s">
        <v>479</v>
      </c>
      <c r="AK998" t="s">
        <v>479</v>
      </c>
      <c r="AL998" t="s">
        <v>481</v>
      </c>
      <c r="AM998" t="s">
        <v>481</v>
      </c>
    </row>
    <row r="999" spans="1:39" x14ac:dyDescent="0.25">
      <c r="A999" t="s">
        <v>472</v>
      </c>
      <c r="B999" t="s">
        <v>582</v>
      </c>
      <c r="C999">
        <v>3</v>
      </c>
      <c r="D999" t="s">
        <v>405</v>
      </c>
      <c r="E999" t="s">
        <v>405</v>
      </c>
      <c r="F999">
        <v>10007139</v>
      </c>
      <c r="G999" t="s">
        <v>109</v>
      </c>
      <c r="H999" t="s">
        <v>482</v>
      </c>
      <c r="I999" t="s">
        <v>476</v>
      </c>
      <c r="J999" t="s">
        <v>385</v>
      </c>
      <c r="K999" t="s">
        <v>521</v>
      </c>
      <c r="L999" t="s">
        <v>58</v>
      </c>
      <c r="M999" t="s">
        <v>405</v>
      </c>
      <c r="N999" t="s">
        <v>405</v>
      </c>
      <c r="O999" t="s">
        <v>485</v>
      </c>
      <c r="P999" t="s">
        <v>47</v>
      </c>
      <c r="Q999">
        <v>75</v>
      </c>
      <c r="R999">
        <v>75</v>
      </c>
      <c r="S999">
        <v>75</v>
      </c>
      <c r="T999">
        <v>2.7</v>
      </c>
      <c r="U999">
        <v>5.5</v>
      </c>
      <c r="V999">
        <v>78.099999999999994</v>
      </c>
      <c r="W999">
        <v>89</v>
      </c>
      <c r="X999">
        <v>91.8</v>
      </c>
      <c r="Y999">
        <v>13.7</v>
      </c>
      <c r="Z999">
        <v>2.7</v>
      </c>
      <c r="AA999">
        <v>55</v>
      </c>
      <c r="AB999">
        <v>6600</v>
      </c>
      <c r="AC999">
        <v>20400</v>
      </c>
      <c r="AD999">
        <v>27000</v>
      </c>
      <c r="AE999">
        <v>30300</v>
      </c>
      <c r="AF999">
        <v>54000</v>
      </c>
      <c r="AG999" t="s">
        <v>479</v>
      </c>
      <c r="AH999" t="s">
        <v>479</v>
      </c>
      <c r="AI999" t="s">
        <v>479</v>
      </c>
      <c r="AJ999" t="s">
        <v>479</v>
      </c>
      <c r="AK999" t="s">
        <v>479</v>
      </c>
      <c r="AL999" t="s">
        <v>481</v>
      </c>
      <c r="AM999" t="s">
        <v>481</v>
      </c>
    </row>
    <row r="1000" spans="1:39" x14ac:dyDescent="0.25">
      <c r="A1000" t="s">
        <v>472</v>
      </c>
      <c r="B1000" t="s">
        <v>582</v>
      </c>
      <c r="C1000">
        <v>3</v>
      </c>
      <c r="D1000" t="s">
        <v>405</v>
      </c>
      <c r="E1000" t="s">
        <v>405</v>
      </c>
      <c r="F1000">
        <v>10007139</v>
      </c>
      <c r="G1000" t="s">
        <v>109</v>
      </c>
      <c r="H1000" t="s">
        <v>482</v>
      </c>
      <c r="I1000" t="s">
        <v>476</v>
      </c>
      <c r="J1000" t="s">
        <v>385</v>
      </c>
      <c r="K1000" t="s">
        <v>521</v>
      </c>
      <c r="L1000" t="s">
        <v>58</v>
      </c>
      <c r="M1000" t="s">
        <v>405</v>
      </c>
      <c r="N1000" t="s">
        <v>405</v>
      </c>
      <c r="O1000" t="s">
        <v>486</v>
      </c>
      <c r="P1000" t="s">
        <v>44</v>
      </c>
      <c r="Q1000">
        <v>135</v>
      </c>
      <c r="R1000">
        <v>135</v>
      </c>
      <c r="S1000">
        <v>135</v>
      </c>
      <c r="T1000">
        <v>2.2000000000000002</v>
      </c>
      <c r="U1000">
        <v>7.5</v>
      </c>
      <c r="V1000">
        <v>66.400000000000006</v>
      </c>
      <c r="W1000">
        <v>88.1</v>
      </c>
      <c r="X1000">
        <v>90.3</v>
      </c>
      <c r="Y1000">
        <v>23.9</v>
      </c>
      <c r="Z1000">
        <v>2.2000000000000002</v>
      </c>
      <c r="AA1000">
        <v>85</v>
      </c>
      <c r="AB1000">
        <v>5500</v>
      </c>
      <c r="AC1000">
        <v>17500</v>
      </c>
      <c r="AD1000">
        <v>23700</v>
      </c>
      <c r="AE1000">
        <v>27400</v>
      </c>
      <c r="AF1000">
        <v>43400</v>
      </c>
      <c r="AG1000" t="s">
        <v>479</v>
      </c>
      <c r="AH1000" t="s">
        <v>479</v>
      </c>
      <c r="AI1000" t="s">
        <v>479</v>
      </c>
      <c r="AJ1000" t="s">
        <v>479</v>
      </c>
      <c r="AK1000" t="s">
        <v>479</v>
      </c>
      <c r="AL1000" t="s">
        <v>481</v>
      </c>
      <c r="AM1000" t="s">
        <v>481</v>
      </c>
    </row>
    <row r="1001" spans="1:39" x14ac:dyDescent="0.25">
      <c r="A1001" t="s">
        <v>472</v>
      </c>
      <c r="B1001" t="s">
        <v>582</v>
      </c>
      <c r="C1001">
        <v>3</v>
      </c>
      <c r="D1001" t="s">
        <v>405</v>
      </c>
      <c r="E1001" t="s">
        <v>405</v>
      </c>
      <c r="F1001">
        <v>10007139</v>
      </c>
      <c r="G1001" t="s">
        <v>109</v>
      </c>
      <c r="H1001" t="s">
        <v>482</v>
      </c>
      <c r="I1001" t="s">
        <v>476</v>
      </c>
      <c r="J1001" t="s">
        <v>385</v>
      </c>
      <c r="K1001" t="s">
        <v>521</v>
      </c>
      <c r="L1001" t="s">
        <v>58</v>
      </c>
      <c r="M1001" t="s">
        <v>405</v>
      </c>
      <c r="N1001" t="s">
        <v>405</v>
      </c>
      <c r="O1001" t="s">
        <v>478</v>
      </c>
      <c r="P1001" t="s">
        <v>3</v>
      </c>
      <c r="Q1001">
        <v>70</v>
      </c>
      <c r="R1001">
        <v>70</v>
      </c>
      <c r="S1001">
        <v>70</v>
      </c>
      <c r="T1001">
        <v>4.3</v>
      </c>
      <c r="U1001">
        <v>2.9</v>
      </c>
      <c r="V1001">
        <v>88.4</v>
      </c>
      <c r="W1001">
        <v>92.8</v>
      </c>
      <c r="X1001">
        <v>92.8</v>
      </c>
      <c r="Y1001">
        <v>4.3</v>
      </c>
      <c r="Z1001" t="s">
        <v>487</v>
      </c>
      <c r="AA1001">
        <v>60</v>
      </c>
      <c r="AB1001">
        <v>400</v>
      </c>
      <c r="AC1001">
        <v>20400</v>
      </c>
      <c r="AD1001">
        <v>28100</v>
      </c>
      <c r="AE1001">
        <v>32500</v>
      </c>
      <c r="AF1001">
        <v>90200</v>
      </c>
      <c r="AG1001" t="s">
        <v>479</v>
      </c>
      <c r="AH1001" t="s">
        <v>479</v>
      </c>
      <c r="AI1001" t="s">
        <v>479</v>
      </c>
      <c r="AJ1001" t="s">
        <v>479</v>
      </c>
      <c r="AK1001" t="s">
        <v>479</v>
      </c>
      <c r="AL1001" t="s">
        <v>481</v>
      </c>
      <c r="AM1001" t="s">
        <v>481</v>
      </c>
    </row>
    <row r="1002" spans="1:39" x14ac:dyDescent="0.25">
      <c r="A1002" t="s">
        <v>472</v>
      </c>
      <c r="B1002" t="s">
        <v>582</v>
      </c>
      <c r="C1002">
        <v>3</v>
      </c>
      <c r="D1002" t="s">
        <v>405</v>
      </c>
      <c r="E1002" t="s">
        <v>405</v>
      </c>
      <c r="F1002">
        <v>10007139</v>
      </c>
      <c r="G1002" t="s">
        <v>109</v>
      </c>
      <c r="H1002" t="s">
        <v>482</v>
      </c>
      <c r="I1002" t="s">
        <v>476</v>
      </c>
      <c r="J1002" t="s">
        <v>385</v>
      </c>
      <c r="K1002" t="s">
        <v>521</v>
      </c>
      <c r="L1002" t="s">
        <v>58</v>
      </c>
      <c r="M1002" t="s">
        <v>405</v>
      </c>
      <c r="N1002" t="s">
        <v>405</v>
      </c>
      <c r="O1002" t="s">
        <v>488</v>
      </c>
      <c r="P1002" t="s">
        <v>34</v>
      </c>
      <c r="Q1002">
        <v>30</v>
      </c>
      <c r="R1002">
        <v>30</v>
      </c>
      <c r="S1002">
        <v>30</v>
      </c>
      <c r="T1002">
        <v>3.2</v>
      </c>
      <c r="U1002">
        <v>3.2</v>
      </c>
      <c r="V1002">
        <v>83.9</v>
      </c>
      <c r="W1002">
        <v>93.5</v>
      </c>
      <c r="X1002">
        <v>93.5</v>
      </c>
      <c r="Y1002">
        <v>9.6999999999999993</v>
      </c>
      <c r="Z1002" t="s">
        <v>487</v>
      </c>
      <c r="AA1002">
        <v>25</v>
      </c>
      <c r="AB1002">
        <v>3300</v>
      </c>
      <c r="AC1002">
        <v>20100</v>
      </c>
      <c r="AD1002">
        <v>24800</v>
      </c>
      <c r="AE1002">
        <v>27400</v>
      </c>
      <c r="AF1002">
        <v>60900</v>
      </c>
      <c r="AG1002" t="s">
        <v>479</v>
      </c>
      <c r="AH1002" t="s">
        <v>479</v>
      </c>
      <c r="AI1002" t="s">
        <v>479</v>
      </c>
      <c r="AJ1002" t="s">
        <v>479</v>
      </c>
      <c r="AK1002" t="s">
        <v>479</v>
      </c>
      <c r="AL1002" t="s">
        <v>481</v>
      </c>
      <c r="AM1002" t="s">
        <v>481</v>
      </c>
    </row>
    <row r="1003" spans="1:39" x14ac:dyDescent="0.25">
      <c r="A1003" t="s">
        <v>472</v>
      </c>
      <c r="B1003" t="s">
        <v>582</v>
      </c>
      <c r="C1003">
        <v>3</v>
      </c>
      <c r="D1003" t="s">
        <v>405</v>
      </c>
      <c r="E1003" t="s">
        <v>405</v>
      </c>
      <c r="F1003">
        <v>10007139</v>
      </c>
      <c r="G1003" t="s">
        <v>109</v>
      </c>
      <c r="H1003" t="s">
        <v>482</v>
      </c>
      <c r="I1003" t="s">
        <v>476</v>
      </c>
      <c r="J1003" t="s">
        <v>385</v>
      </c>
      <c r="K1003" t="s">
        <v>521</v>
      </c>
      <c r="L1003" t="s">
        <v>58</v>
      </c>
      <c r="M1003" t="s">
        <v>405</v>
      </c>
      <c r="N1003" t="s">
        <v>405</v>
      </c>
      <c r="O1003" t="s">
        <v>489</v>
      </c>
      <c r="P1003" t="s">
        <v>50</v>
      </c>
      <c r="Q1003">
        <v>60</v>
      </c>
      <c r="R1003">
        <v>60</v>
      </c>
      <c r="S1003">
        <v>60</v>
      </c>
      <c r="T1003">
        <v>3.3</v>
      </c>
      <c r="U1003">
        <v>18</v>
      </c>
      <c r="V1003">
        <v>77</v>
      </c>
      <c r="W1003">
        <v>78.7</v>
      </c>
      <c r="X1003">
        <v>78.7</v>
      </c>
      <c r="Y1003">
        <v>1.6</v>
      </c>
      <c r="Z1003" t="s">
        <v>487</v>
      </c>
      <c r="AA1003">
        <v>45</v>
      </c>
      <c r="AB1003">
        <v>2800</v>
      </c>
      <c r="AC1003">
        <v>18200</v>
      </c>
      <c r="AD1003">
        <v>21900</v>
      </c>
      <c r="AE1003">
        <v>24500</v>
      </c>
      <c r="AF1003">
        <v>35000</v>
      </c>
      <c r="AG1003" t="s">
        <v>479</v>
      </c>
      <c r="AH1003" t="s">
        <v>479</v>
      </c>
      <c r="AI1003" t="s">
        <v>479</v>
      </c>
      <c r="AJ1003" t="s">
        <v>479</v>
      </c>
      <c r="AK1003" t="s">
        <v>479</v>
      </c>
      <c r="AL1003" t="s">
        <v>481</v>
      </c>
      <c r="AM1003" t="s">
        <v>481</v>
      </c>
    </row>
    <row r="1004" spans="1:39" x14ac:dyDescent="0.25">
      <c r="A1004" t="s">
        <v>472</v>
      </c>
      <c r="B1004" t="s">
        <v>582</v>
      </c>
      <c r="C1004">
        <v>3</v>
      </c>
      <c r="D1004" t="s">
        <v>405</v>
      </c>
      <c r="E1004" t="s">
        <v>405</v>
      </c>
      <c r="F1004">
        <v>10007140</v>
      </c>
      <c r="G1004" t="s">
        <v>89</v>
      </c>
      <c r="H1004" t="s">
        <v>482</v>
      </c>
      <c r="I1004" t="s">
        <v>476</v>
      </c>
      <c r="J1004" t="s">
        <v>385</v>
      </c>
      <c r="K1004" t="s">
        <v>521</v>
      </c>
      <c r="L1004" t="s">
        <v>58</v>
      </c>
      <c r="M1004" t="s">
        <v>405</v>
      </c>
      <c r="N1004" t="s">
        <v>405</v>
      </c>
      <c r="O1004" t="s">
        <v>486</v>
      </c>
      <c r="P1004" t="s">
        <v>44</v>
      </c>
      <c r="Q1004">
        <v>205</v>
      </c>
      <c r="R1004">
        <v>205</v>
      </c>
      <c r="S1004">
        <v>200</v>
      </c>
      <c r="T1004">
        <v>3.5</v>
      </c>
      <c r="U1004">
        <v>4.5</v>
      </c>
      <c r="V1004">
        <v>67.2</v>
      </c>
      <c r="W1004">
        <v>87.6</v>
      </c>
      <c r="X1004">
        <v>92</v>
      </c>
      <c r="Y1004">
        <v>24.9</v>
      </c>
      <c r="Z1004">
        <v>4.5</v>
      </c>
      <c r="AA1004">
        <v>135</v>
      </c>
      <c r="AB1004">
        <v>5100</v>
      </c>
      <c r="AC1004">
        <v>19700</v>
      </c>
      <c r="AD1004">
        <v>24500</v>
      </c>
      <c r="AE1004">
        <v>28500</v>
      </c>
      <c r="AF1004">
        <v>46400</v>
      </c>
      <c r="AG1004" t="s">
        <v>479</v>
      </c>
      <c r="AH1004" t="s">
        <v>479</v>
      </c>
      <c r="AI1004" t="s">
        <v>479</v>
      </c>
      <c r="AJ1004" t="s">
        <v>479</v>
      </c>
      <c r="AK1004" t="s">
        <v>479</v>
      </c>
      <c r="AL1004" t="s">
        <v>481</v>
      </c>
      <c r="AM1004" t="s">
        <v>481</v>
      </c>
    </row>
    <row r="1005" spans="1:39" x14ac:dyDescent="0.25">
      <c r="A1005" t="s">
        <v>472</v>
      </c>
      <c r="B1005" t="s">
        <v>582</v>
      </c>
      <c r="C1005">
        <v>3</v>
      </c>
      <c r="D1005" t="s">
        <v>405</v>
      </c>
      <c r="E1005" t="s">
        <v>405</v>
      </c>
      <c r="F1005">
        <v>10007140</v>
      </c>
      <c r="G1005" t="s">
        <v>89</v>
      </c>
      <c r="H1005" t="s">
        <v>482</v>
      </c>
      <c r="I1005" t="s">
        <v>476</v>
      </c>
      <c r="J1005" t="s">
        <v>385</v>
      </c>
      <c r="K1005" t="s">
        <v>521</v>
      </c>
      <c r="L1005" t="s">
        <v>58</v>
      </c>
      <c r="M1005" t="s">
        <v>405</v>
      </c>
      <c r="N1005" t="s">
        <v>405</v>
      </c>
      <c r="O1005" t="s">
        <v>478</v>
      </c>
      <c r="P1005" t="s">
        <v>3</v>
      </c>
      <c r="Q1005">
        <v>190</v>
      </c>
      <c r="R1005">
        <v>185</v>
      </c>
      <c r="S1005">
        <v>185</v>
      </c>
      <c r="T1005">
        <v>2.7</v>
      </c>
      <c r="U1005">
        <v>14</v>
      </c>
      <c r="V1005">
        <v>79.5</v>
      </c>
      <c r="W1005">
        <v>81.7</v>
      </c>
      <c r="X1005">
        <v>83.3</v>
      </c>
      <c r="Y1005">
        <v>3.8</v>
      </c>
      <c r="Z1005">
        <v>1.6</v>
      </c>
      <c r="AA1005">
        <v>145</v>
      </c>
      <c r="AB1005">
        <v>1100</v>
      </c>
      <c r="AC1005">
        <v>21200</v>
      </c>
      <c r="AD1005">
        <v>27000</v>
      </c>
      <c r="AE1005">
        <v>35000</v>
      </c>
      <c r="AF1005">
        <v>144500</v>
      </c>
      <c r="AG1005" t="s">
        <v>479</v>
      </c>
      <c r="AH1005" t="s">
        <v>479</v>
      </c>
      <c r="AI1005" t="s">
        <v>479</v>
      </c>
      <c r="AJ1005" t="s">
        <v>479</v>
      </c>
      <c r="AK1005" t="s">
        <v>479</v>
      </c>
      <c r="AL1005" t="s">
        <v>481</v>
      </c>
      <c r="AM1005" t="s">
        <v>481</v>
      </c>
    </row>
    <row r="1006" spans="1:39" x14ac:dyDescent="0.25">
      <c r="A1006" t="s">
        <v>472</v>
      </c>
      <c r="B1006" t="s">
        <v>582</v>
      </c>
      <c r="C1006">
        <v>3</v>
      </c>
      <c r="D1006" t="s">
        <v>405</v>
      </c>
      <c r="E1006" t="s">
        <v>405</v>
      </c>
      <c r="F1006">
        <v>10007140</v>
      </c>
      <c r="G1006" t="s">
        <v>89</v>
      </c>
      <c r="H1006" t="s">
        <v>482</v>
      </c>
      <c r="I1006" t="s">
        <v>476</v>
      </c>
      <c r="J1006" t="s">
        <v>385</v>
      </c>
      <c r="K1006" t="s">
        <v>521</v>
      </c>
      <c r="L1006" t="s">
        <v>58</v>
      </c>
      <c r="M1006" t="s">
        <v>405</v>
      </c>
      <c r="N1006" t="s">
        <v>405</v>
      </c>
      <c r="O1006" t="s">
        <v>488</v>
      </c>
      <c r="P1006" t="s">
        <v>34</v>
      </c>
      <c r="Q1006">
        <v>205</v>
      </c>
      <c r="R1006">
        <v>200</v>
      </c>
      <c r="S1006">
        <v>195</v>
      </c>
      <c r="T1006">
        <v>3</v>
      </c>
      <c r="U1006">
        <v>14.2</v>
      </c>
      <c r="V1006">
        <v>71.3</v>
      </c>
      <c r="W1006">
        <v>80.2</v>
      </c>
      <c r="X1006">
        <v>82.7</v>
      </c>
      <c r="Y1006">
        <v>11.4</v>
      </c>
      <c r="Z1006">
        <v>2.5</v>
      </c>
      <c r="AA1006">
        <v>135</v>
      </c>
      <c r="AB1006">
        <v>4400</v>
      </c>
      <c r="AC1006">
        <v>19600</v>
      </c>
      <c r="AD1006">
        <v>22600</v>
      </c>
      <c r="AE1006">
        <v>25900</v>
      </c>
      <c r="AF1006">
        <v>77000</v>
      </c>
      <c r="AG1006" t="s">
        <v>479</v>
      </c>
      <c r="AH1006" t="s">
        <v>479</v>
      </c>
      <c r="AI1006" t="s">
        <v>479</v>
      </c>
      <c r="AJ1006" t="s">
        <v>479</v>
      </c>
      <c r="AK1006" t="s">
        <v>479</v>
      </c>
      <c r="AL1006" t="s">
        <v>481</v>
      </c>
      <c r="AM1006" t="s">
        <v>481</v>
      </c>
    </row>
    <row r="1007" spans="1:39" x14ac:dyDescent="0.25">
      <c r="A1007" t="s">
        <v>472</v>
      </c>
      <c r="B1007" t="s">
        <v>582</v>
      </c>
      <c r="C1007">
        <v>3</v>
      </c>
      <c r="D1007" t="s">
        <v>405</v>
      </c>
      <c r="E1007" t="s">
        <v>405</v>
      </c>
      <c r="F1007">
        <v>10007140</v>
      </c>
      <c r="G1007" t="s">
        <v>89</v>
      </c>
      <c r="H1007" t="s">
        <v>482</v>
      </c>
      <c r="I1007" t="s">
        <v>476</v>
      </c>
      <c r="J1007" t="s">
        <v>385</v>
      </c>
      <c r="K1007" t="s">
        <v>521</v>
      </c>
      <c r="L1007" t="s">
        <v>58</v>
      </c>
      <c r="M1007" t="s">
        <v>405</v>
      </c>
      <c r="N1007" t="s">
        <v>405</v>
      </c>
      <c r="O1007" t="s">
        <v>489</v>
      </c>
      <c r="P1007" t="s">
        <v>50</v>
      </c>
      <c r="Q1007">
        <v>590</v>
      </c>
      <c r="R1007">
        <v>585</v>
      </c>
      <c r="S1007">
        <v>580</v>
      </c>
      <c r="T1007">
        <v>4.5</v>
      </c>
      <c r="U1007">
        <v>8.9</v>
      </c>
      <c r="V1007">
        <v>80.599999999999994</v>
      </c>
      <c r="W1007">
        <v>85.1</v>
      </c>
      <c r="X1007">
        <v>86.6</v>
      </c>
      <c r="Y1007">
        <v>6</v>
      </c>
      <c r="Z1007">
        <v>1.5</v>
      </c>
      <c r="AA1007">
        <v>445</v>
      </c>
      <c r="AB1007" t="s">
        <v>480</v>
      </c>
      <c r="AC1007">
        <v>18200</v>
      </c>
      <c r="AD1007">
        <v>22600</v>
      </c>
      <c r="AE1007">
        <v>26600</v>
      </c>
      <c r="AF1007">
        <v>62000</v>
      </c>
      <c r="AG1007" t="s">
        <v>479</v>
      </c>
      <c r="AH1007" t="s">
        <v>479</v>
      </c>
      <c r="AI1007" t="s">
        <v>479</v>
      </c>
      <c r="AJ1007" t="s">
        <v>479</v>
      </c>
      <c r="AK1007" t="s">
        <v>479</v>
      </c>
      <c r="AL1007" t="s">
        <v>481</v>
      </c>
      <c r="AM1007" t="s">
        <v>481</v>
      </c>
    </row>
    <row r="1008" spans="1:39" x14ac:dyDescent="0.25">
      <c r="A1008" t="s">
        <v>472</v>
      </c>
      <c r="B1008" t="s">
        <v>582</v>
      </c>
      <c r="C1008">
        <v>3</v>
      </c>
      <c r="D1008" t="s">
        <v>405</v>
      </c>
      <c r="E1008" t="s">
        <v>405</v>
      </c>
      <c r="F1008">
        <v>10007141</v>
      </c>
      <c r="G1008" t="s">
        <v>133</v>
      </c>
      <c r="H1008" t="s">
        <v>482</v>
      </c>
      <c r="I1008" t="s">
        <v>476</v>
      </c>
      <c r="J1008" t="s">
        <v>385</v>
      </c>
      <c r="K1008" t="s">
        <v>477</v>
      </c>
      <c r="L1008" t="s">
        <v>65</v>
      </c>
      <c r="M1008" t="s">
        <v>405</v>
      </c>
      <c r="N1008" t="s">
        <v>405</v>
      </c>
      <c r="O1008" t="s">
        <v>485</v>
      </c>
      <c r="P1008" t="s">
        <v>47</v>
      </c>
      <c r="Q1008">
        <v>60</v>
      </c>
      <c r="R1008">
        <v>60</v>
      </c>
      <c r="S1008">
        <v>60</v>
      </c>
      <c r="T1008">
        <v>5</v>
      </c>
      <c r="U1008">
        <v>3.3</v>
      </c>
      <c r="V1008">
        <v>66.7</v>
      </c>
      <c r="W1008">
        <v>83.3</v>
      </c>
      <c r="X1008">
        <v>91.7</v>
      </c>
      <c r="Y1008">
        <v>25</v>
      </c>
      <c r="Z1008">
        <v>8.3000000000000007</v>
      </c>
      <c r="AA1008">
        <v>40</v>
      </c>
      <c r="AB1008">
        <v>8000</v>
      </c>
      <c r="AC1008">
        <v>20800</v>
      </c>
      <c r="AD1008">
        <v>24500</v>
      </c>
      <c r="AE1008">
        <v>29600</v>
      </c>
      <c r="AF1008">
        <v>44900</v>
      </c>
      <c r="AG1008" t="s">
        <v>479</v>
      </c>
      <c r="AH1008" t="s">
        <v>479</v>
      </c>
      <c r="AI1008" t="s">
        <v>479</v>
      </c>
      <c r="AJ1008" t="s">
        <v>479</v>
      </c>
      <c r="AK1008" t="s">
        <v>479</v>
      </c>
      <c r="AL1008" t="s">
        <v>481</v>
      </c>
      <c r="AM1008" t="s">
        <v>481</v>
      </c>
    </row>
    <row r="1009" spans="1:39" x14ac:dyDescent="0.25">
      <c r="A1009" t="s">
        <v>472</v>
      </c>
      <c r="B1009" t="s">
        <v>582</v>
      </c>
      <c r="C1009">
        <v>3</v>
      </c>
      <c r="D1009" t="s">
        <v>405</v>
      </c>
      <c r="E1009" t="s">
        <v>405</v>
      </c>
      <c r="F1009">
        <v>10007141</v>
      </c>
      <c r="G1009" t="s">
        <v>133</v>
      </c>
      <c r="H1009" t="s">
        <v>482</v>
      </c>
      <c r="I1009" t="s">
        <v>476</v>
      </c>
      <c r="J1009" t="s">
        <v>385</v>
      </c>
      <c r="K1009" t="s">
        <v>477</v>
      </c>
      <c r="L1009" t="s">
        <v>65</v>
      </c>
      <c r="M1009" t="s">
        <v>405</v>
      </c>
      <c r="N1009" t="s">
        <v>405</v>
      </c>
      <c r="O1009" t="s">
        <v>486</v>
      </c>
      <c r="P1009" t="s">
        <v>44</v>
      </c>
      <c r="Q1009">
        <v>205</v>
      </c>
      <c r="R1009">
        <v>205</v>
      </c>
      <c r="S1009">
        <v>205</v>
      </c>
      <c r="T1009">
        <v>2.7</v>
      </c>
      <c r="U1009">
        <v>6.4</v>
      </c>
      <c r="V1009">
        <v>60.2</v>
      </c>
      <c r="W1009">
        <v>87</v>
      </c>
      <c r="X1009">
        <v>90.9</v>
      </c>
      <c r="Y1009">
        <v>30.7</v>
      </c>
      <c r="Z1009">
        <v>3.9</v>
      </c>
      <c r="AA1009">
        <v>120</v>
      </c>
      <c r="AB1009">
        <v>1100</v>
      </c>
      <c r="AC1009">
        <v>18600</v>
      </c>
      <c r="AD1009">
        <v>23400</v>
      </c>
      <c r="AE1009">
        <v>27000</v>
      </c>
      <c r="AF1009">
        <v>54400</v>
      </c>
      <c r="AG1009" t="s">
        <v>479</v>
      </c>
      <c r="AH1009" t="s">
        <v>479</v>
      </c>
      <c r="AI1009" t="s">
        <v>479</v>
      </c>
      <c r="AJ1009" t="s">
        <v>479</v>
      </c>
      <c r="AK1009" t="s">
        <v>479</v>
      </c>
      <c r="AL1009" t="s">
        <v>481</v>
      </c>
      <c r="AM1009" t="s">
        <v>481</v>
      </c>
    </row>
    <row r="1010" spans="1:39" x14ac:dyDescent="0.25">
      <c r="A1010" t="s">
        <v>472</v>
      </c>
      <c r="B1010" t="s">
        <v>582</v>
      </c>
      <c r="C1010">
        <v>3</v>
      </c>
      <c r="D1010" t="s">
        <v>405</v>
      </c>
      <c r="E1010" t="s">
        <v>405</v>
      </c>
      <c r="F1010">
        <v>10007141</v>
      </c>
      <c r="G1010" t="s">
        <v>133</v>
      </c>
      <c r="H1010" t="s">
        <v>482</v>
      </c>
      <c r="I1010" t="s">
        <v>476</v>
      </c>
      <c r="J1010" t="s">
        <v>385</v>
      </c>
      <c r="K1010" t="s">
        <v>477</v>
      </c>
      <c r="L1010" t="s">
        <v>65</v>
      </c>
      <c r="M1010" t="s">
        <v>405</v>
      </c>
      <c r="N1010" t="s">
        <v>405</v>
      </c>
      <c r="O1010" t="s">
        <v>478</v>
      </c>
      <c r="P1010" t="s">
        <v>3</v>
      </c>
      <c r="Q1010">
        <v>105</v>
      </c>
      <c r="R1010">
        <v>105</v>
      </c>
      <c r="S1010">
        <v>105</v>
      </c>
      <c r="T1010">
        <v>3.8</v>
      </c>
      <c r="U1010">
        <v>13.5</v>
      </c>
      <c r="V1010">
        <v>79.8</v>
      </c>
      <c r="W1010">
        <v>82.7</v>
      </c>
      <c r="X1010">
        <v>82.7</v>
      </c>
      <c r="Y1010">
        <v>2.9</v>
      </c>
      <c r="Z1010" t="s">
        <v>487</v>
      </c>
      <c r="AA1010">
        <v>80</v>
      </c>
      <c r="AB1010">
        <v>8800</v>
      </c>
      <c r="AC1010">
        <v>22600</v>
      </c>
      <c r="AD1010">
        <v>28800</v>
      </c>
      <c r="AE1010">
        <v>39800</v>
      </c>
      <c r="AF1010">
        <v>105800</v>
      </c>
      <c r="AG1010" t="s">
        <v>479</v>
      </c>
      <c r="AH1010" t="s">
        <v>479</v>
      </c>
      <c r="AI1010" t="s">
        <v>479</v>
      </c>
      <c r="AJ1010" t="s">
        <v>479</v>
      </c>
      <c r="AK1010" t="s">
        <v>479</v>
      </c>
      <c r="AL1010" t="s">
        <v>481</v>
      </c>
      <c r="AM1010" t="s">
        <v>481</v>
      </c>
    </row>
    <row r="1011" spans="1:39" x14ac:dyDescent="0.25">
      <c r="A1011" t="s">
        <v>472</v>
      </c>
      <c r="B1011" t="s">
        <v>582</v>
      </c>
      <c r="C1011">
        <v>3</v>
      </c>
      <c r="D1011" t="s">
        <v>405</v>
      </c>
      <c r="E1011" t="s">
        <v>405</v>
      </c>
      <c r="F1011">
        <v>10007141</v>
      </c>
      <c r="G1011" t="s">
        <v>133</v>
      </c>
      <c r="H1011" t="s">
        <v>482</v>
      </c>
      <c r="I1011" t="s">
        <v>476</v>
      </c>
      <c r="J1011" t="s">
        <v>385</v>
      </c>
      <c r="K1011" t="s">
        <v>477</v>
      </c>
      <c r="L1011" t="s">
        <v>65</v>
      </c>
      <c r="M1011" t="s">
        <v>405</v>
      </c>
      <c r="N1011" t="s">
        <v>405</v>
      </c>
      <c r="O1011" t="s">
        <v>488</v>
      </c>
      <c r="P1011" t="s">
        <v>34</v>
      </c>
      <c r="Q1011">
        <v>140</v>
      </c>
      <c r="R1011">
        <v>135</v>
      </c>
      <c r="S1011">
        <v>135</v>
      </c>
      <c r="T1011">
        <v>3.7</v>
      </c>
      <c r="U1011">
        <v>6.7</v>
      </c>
      <c r="V1011">
        <v>77.3</v>
      </c>
      <c r="W1011">
        <v>88.6</v>
      </c>
      <c r="X1011">
        <v>89.6</v>
      </c>
      <c r="Y1011">
        <v>12.3</v>
      </c>
      <c r="Z1011">
        <v>1</v>
      </c>
      <c r="AA1011">
        <v>105</v>
      </c>
      <c r="AB1011">
        <v>400</v>
      </c>
      <c r="AC1011">
        <v>20100</v>
      </c>
      <c r="AD1011">
        <v>24100</v>
      </c>
      <c r="AE1011">
        <v>28800</v>
      </c>
      <c r="AF1011">
        <v>72600</v>
      </c>
      <c r="AG1011" t="s">
        <v>479</v>
      </c>
      <c r="AH1011" t="s">
        <v>479</v>
      </c>
      <c r="AI1011" t="s">
        <v>479</v>
      </c>
      <c r="AJ1011" t="s">
        <v>479</v>
      </c>
      <c r="AK1011" t="s">
        <v>479</v>
      </c>
      <c r="AL1011" t="s">
        <v>481</v>
      </c>
      <c r="AM1011" t="s">
        <v>481</v>
      </c>
    </row>
    <row r="1012" spans="1:39" x14ac:dyDescent="0.25">
      <c r="A1012" t="s">
        <v>472</v>
      </c>
      <c r="B1012" t="s">
        <v>582</v>
      </c>
      <c r="C1012">
        <v>3</v>
      </c>
      <c r="D1012" t="s">
        <v>405</v>
      </c>
      <c r="E1012" t="s">
        <v>405</v>
      </c>
      <c r="F1012">
        <v>10007141</v>
      </c>
      <c r="G1012" t="s">
        <v>133</v>
      </c>
      <c r="H1012" t="s">
        <v>482</v>
      </c>
      <c r="I1012" t="s">
        <v>476</v>
      </c>
      <c r="J1012" t="s">
        <v>385</v>
      </c>
      <c r="K1012" t="s">
        <v>477</v>
      </c>
      <c r="L1012" t="s">
        <v>65</v>
      </c>
      <c r="M1012" t="s">
        <v>405</v>
      </c>
      <c r="N1012" t="s">
        <v>405</v>
      </c>
      <c r="O1012" t="s">
        <v>489</v>
      </c>
      <c r="P1012" t="s">
        <v>50</v>
      </c>
      <c r="Q1012">
        <v>260</v>
      </c>
      <c r="R1012">
        <v>260</v>
      </c>
      <c r="S1012">
        <v>255</v>
      </c>
      <c r="T1012">
        <v>5.9</v>
      </c>
      <c r="U1012">
        <v>8.1999999999999993</v>
      </c>
      <c r="V1012">
        <v>78.900000000000006</v>
      </c>
      <c r="W1012">
        <v>85.2</v>
      </c>
      <c r="X1012">
        <v>85.9</v>
      </c>
      <c r="Y1012">
        <v>7</v>
      </c>
      <c r="Z1012">
        <v>0.8</v>
      </c>
      <c r="AA1012">
        <v>195</v>
      </c>
      <c r="AB1012">
        <v>1800</v>
      </c>
      <c r="AC1012">
        <v>17900</v>
      </c>
      <c r="AD1012">
        <v>21900</v>
      </c>
      <c r="AE1012">
        <v>25600</v>
      </c>
      <c r="AF1012">
        <v>59900</v>
      </c>
      <c r="AG1012" t="s">
        <v>479</v>
      </c>
      <c r="AH1012" t="s">
        <v>479</v>
      </c>
      <c r="AI1012" t="s">
        <v>479</v>
      </c>
      <c r="AJ1012" t="s">
        <v>479</v>
      </c>
      <c r="AK1012" t="s">
        <v>479</v>
      </c>
      <c r="AL1012" t="s">
        <v>481</v>
      </c>
      <c r="AM1012" t="s">
        <v>481</v>
      </c>
    </row>
    <row r="1013" spans="1:39" x14ac:dyDescent="0.25">
      <c r="A1013" t="s">
        <v>472</v>
      </c>
      <c r="B1013" t="s">
        <v>582</v>
      </c>
      <c r="C1013">
        <v>3</v>
      </c>
      <c r="D1013" t="s">
        <v>405</v>
      </c>
      <c r="E1013" t="s">
        <v>405</v>
      </c>
      <c r="F1013">
        <v>10007143</v>
      </c>
      <c r="G1013" t="s">
        <v>48</v>
      </c>
      <c r="H1013" t="s">
        <v>482</v>
      </c>
      <c r="I1013" t="s">
        <v>476</v>
      </c>
      <c r="J1013" t="s">
        <v>385</v>
      </c>
      <c r="K1013" t="s">
        <v>513</v>
      </c>
      <c r="L1013" t="s">
        <v>49</v>
      </c>
      <c r="M1013" t="s">
        <v>405</v>
      </c>
      <c r="N1013" t="s">
        <v>405</v>
      </c>
      <c r="O1013" t="s">
        <v>485</v>
      </c>
      <c r="P1013" t="s">
        <v>47</v>
      </c>
      <c r="Q1013">
        <v>140</v>
      </c>
      <c r="R1013">
        <v>140</v>
      </c>
      <c r="S1013">
        <v>140</v>
      </c>
      <c r="T1013">
        <v>2.9</v>
      </c>
      <c r="U1013">
        <v>5.3</v>
      </c>
      <c r="V1013">
        <v>62.7</v>
      </c>
      <c r="W1013">
        <v>83.9</v>
      </c>
      <c r="X1013">
        <v>91.8</v>
      </c>
      <c r="Y1013">
        <v>29.2</v>
      </c>
      <c r="Z1013">
        <v>8</v>
      </c>
      <c r="AA1013">
        <v>85</v>
      </c>
      <c r="AB1013">
        <v>400</v>
      </c>
      <c r="AC1013">
        <v>29200</v>
      </c>
      <c r="AD1013">
        <v>35400</v>
      </c>
      <c r="AE1013">
        <v>46700</v>
      </c>
      <c r="AF1013">
        <v>305100</v>
      </c>
      <c r="AG1013" t="s">
        <v>479</v>
      </c>
      <c r="AH1013" t="s">
        <v>479</v>
      </c>
      <c r="AI1013" t="s">
        <v>479</v>
      </c>
      <c r="AJ1013" t="s">
        <v>479</v>
      </c>
      <c r="AK1013" t="s">
        <v>479</v>
      </c>
      <c r="AL1013" t="s">
        <v>481</v>
      </c>
      <c r="AM1013" t="s">
        <v>481</v>
      </c>
    </row>
    <row r="1014" spans="1:39" x14ac:dyDescent="0.25">
      <c r="A1014" t="s">
        <v>472</v>
      </c>
      <c r="B1014" t="s">
        <v>582</v>
      </c>
      <c r="C1014">
        <v>3</v>
      </c>
      <c r="D1014" t="s">
        <v>405</v>
      </c>
      <c r="E1014" t="s">
        <v>405</v>
      </c>
      <c r="F1014">
        <v>10007784</v>
      </c>
      <c r="G1014" t="s">
        <v>40</v>
      </c>
      <c r="H1014" t="s">
        <v>482</v>
      </c>
      <c r="I1014" t="s">
        <v>476</v>
      </c>
      <c r="J1014" t="s">
        <v>385</v>
      </c>
      <c r="K1014" t="s">
        <v>495</v>
      </c>
      <c r="L1014" t="s">
        <v>41</v>
      </c>
      <c r="M1014" t="s">
        <v>405</v>
      </c>
      <c r="N1014" t="s">
        <v>405</v>
      </c>
      <c r="O1014" t="s">
        <v>488</v>
      </c>
      <c r="P1014" t="s">
        <v>34</v>
      </c>
      <c r="Q1014">
        <v>75</v>
      </c>
      <c r="R1014">
        <v>70</v>
      </c>
      <c r="S1014">
        <v>70</v>
      </c>
      <c r="T1014">
        <v>4.2</v>
      </c>
      <c r="U1014">
        <v>5.6</v>
      </c>
      <c r="V1014">
        <v>69</v>
      </c>
      <c r="W1014">
        <v>87.3</v>
      </c>
      <c r="X1014">
        <v>90.1</v>
      </c>
      <c r="Y1014">
        <v>21.1</v>
      </c>
      <c r="Z1014">
        <v>2.8</v>
      </c>
      <c r="AA1014">
        <v>45</v>
      </c>
      <c r="AB1014">
        <v>8800</v>
      </c>
      <c r="AC1014">
        <v>31800</v>
      </c>
      <c r="AD1014">
        <v>46700</v>
      </c>
      <c r="AE1014">
        <v>59100</v>
      </c>
      <c r="AF1014">
        <v>143400</v>
      </c>
      <c r="AG1014" t="s">
        <v>479</v>
      </c>
      <c r="AH1014" t="s">
        <v>479</v>
      </c>
      <c r="AI1014" t="s">
        <v>479</v>
      </c>
      <c r="AJ1014" t="s">
        <v>479</v>
      </c>
      <c r="AK1014" t="s">
        <v>479</v>
      </c>
      <c r="AL1014" t="s">
        <v>481</v>
      </c>
      <c r="AM1014" t="s">
        <v>481</v>
      </c>
    </row>
    <row r="1015" spans="1:39" x14ac:dyDescent="0.25">
      <c r="A1015" t="s">
        <v>472</v>
      </c>
      <c r="B1015" t="s">
        <v>582</v>
      </c>
      <c r="C1015">
        <v>3</v>
      </c>
      <c r="D1015" t="s">
        <v>405</v>
      </c>
      <c r="E1015" t="s">
        <v>405</v>
      </c>
      <c r="F1015">
        <v>10007786</v>
      </c>
      <c r="G1015" t="s">
        <v>67</v>
      </c>
      <c r="H1015" t="s">
        <v>482</v>
      </c>
      <c r="I1015" t="s">
        <v>476</v>
      </c>
      <c r="J1015" t="s">
        <v>385</v>
      </c>
      <c r="K1015" t="s">
        <v>491</v>
      </c>
      <c r="L1015" t="s">
        <v>61</v>
      </c>
      <c r="M1015" t="s">
        <v>405</v>
      </c>
      <c r="N1015" t="s">
        <v>405</v>
      </c>
      <c r="O1015" t="s">
        <v>488</v>
      </c>
      <c r="P1015" t="s">
        <v>34</v>
      </c>
      <c r="Q1015">
        <v>235</v>
      </c>
      <c r="R1015">
        <v>230</v>
      </c>
      <c r="S1015">
        <v>230</v>
      </c>
      <c r="T1015">
        <v>2.8</v>
      </c>
      <c r="U1015">
        <v>3.9</v>
      </c>
      <c r="V1015">
        <v>71.400000000000006</v>
      </c>
      <c r="W1015">
        <v>89.9</v>
      </c>
      <c r="X1015">
        <v>93.3</v>
      </c>
      <c r="Y1015">
        <v>21.9</v>
      </c>
      <c r="Z1015">
        <v>3.4</v>
      </c>
      <c r="AA1015">
        <v>160</v>
      </c>
      <c r="AB1015">
        <v>8700</v>
      </c>
      <c r="AC1015">
        <v>30700</v>
      </c>
      <c r="AD1015">
        <v>38700</v>
      </c>
      <c r="AE1015">
        <v>55100</v>
      </c>
      <c r="AF1015">
        <v>131400</v>
      </c>
      <c r="AG1015" t="s">
        <v>479</v>
      </c>
      <c r="AH1015" t="s">
        <v>479</v>
      </c>
      <c r="AI1015" t="s">
        <v>479</v>
      </c>
      <c r="AJ1015" t="s">
        <v>479</v>
      </c>
      <c r="AK1015" t="s">
        <v>479</v>
      </c>
      <c r="AL1015" t="s">
        <v>481</v>
      </c>
      <c r="AM1015" t="s">
        <v>481</v>
      </c>
    </row>
    <row r="1016" spans="1:39" x14ac:dyDescent="0.25">
      <c r="A1016" t="s">
        <v>472</v>
      </c>
      <c r="B1016" t="s">
        <v>582</v>
      </c>
      <c r="C1016">
        <v>3</v>
      </c>
      <c r="D1016" t="s">
        <v>405</v>
      </c>
      <c r="E1016" t="s">
        <v>405</v>
      </c>
      <c r="F1016">
        <v>10007788</v>
      </c>
      <c r="G1016" t="s">
        <v>33</v>
      </c>
      <c r="H1016" t="s">
        <v>482</v>
      </c>
      <c r="I1016" t="s">
        <v>476</v>
      </c>
      <c r="J1016" t="s">
        <v>385</v>
      </c>
      <c r="K1016" t="s">
        <v>483</v>
      </c>
      <c r="L1016" t="s">
        <v>484</v>
      </c>
      <c r="M1016" t="s">
        <v>405</v>
      </c>
      <c r="N1016" t="s">
        <v>405</v>
      </c>
      <c r="O1016" t="s">
        <v>488</v>
      </c>
      <c r="P1016" t="s">
        <v>34</v>
      </c>
      <c r="Q1016">
        <v>120</v>
      </c>
      <c r="R1016">
        <v>115</v>
      </c>
      <c r="S1016">
        <v>115</v>
      </c>
      <c r="T1016">
        <v>1.7</v>
      </c>
      <c r="U1016">
        <v>2.6</v>
      </c>
      <c r="V1016">
        <v>73.900000000000006</v>
      </c>
      <c r="W1016">
        <v>90.4</v>
      </c>
      <c r="X1016">
        <v>95.7</v>
      </c>
      <c r="Y1016">
        <v>21.7</v>
      </c>
      <c r="Z1016">
        <v>5.2</v>
      </c>
      <c r="AA1016">
        <v>85</v>
      </c>
      <c r="AB1016">
        <v>5500</v>
      </c>
      <c r="AC1016">
        <v>42000</v>
      </c>
      <c r="AD1016">
        <v>65300</v>
      </c>
      <c r="AE1016">
        <v>88300</v>
      </c>
      <c r="AF1016">
        <v>184000</v>
      </c>
      <c r="AG1016" t="s">
        <v>479</v>
      </c>
      <c r="AH1016" t="s">
        <v>479</v>
      </c>
      <c r="AI1016" t="s">
        <v>479</v>
      </c>
      <c r="AJ1016" t="s">
        <v>479</v>
      </c>
      <c r="AK1016" t="s">
        <v>479</v>
      </c>
      <c r="AL1016" t="s">
        <v>481</v>
      </c>
      <c r="AM1016" t="s">
        <v>481</v>
      </c>
    </row>
    <row r="1017" spans="1:39" x14ac:dyDescent="0.25">
      <c r="A1017" t="s">
        <v>472</v>
      </c>
      <c r="B1017" t="s">
        <v>582</v>
      </c>
      <c r="C1017">
        <v>3</v>
      </c>
      <c r="D1017" t="s">
        <v>405</v>
      </c>
      <c r="E1017" t="s">
        <v>405</v>
      </c>
      <c r="F1017">
        <v>10007790</v>
      </c>
      <c r="G1017" t="s">
        <v>56</v>
      </c>
      <c r="H1017" t="s">
        <v>482</v>
      </c>
      <c r="I1017" t="s">
        <v>529</v>
      </c>
      <c r="J1017" t="s">
        <v>53</v>
      </c>
      <c r="K1017" t="s">
        <v>530</v>
      </c>
      <c r="L1017" t="s">
        <v>405</v>
      </c>
      <c r="M1017" t="s">
        <v>405</v>
      </c>
      <c r="N1017" t="s">
        <v>405</v>
      </c>
      <c r="O1017" t="s">
        <v>488</v>
      </c>
      <c r="P1017" t="s">
        <v>34</v>
      </c>
      <c r="Q1017">
        <v>170</v>
      </c>
      <c r="R1017">
        <v>170</v>
      </c>
      <c r="S1017">
        <v>165</v>
      </c>
      <c r="T1017">
        <v>4.2</v>
      </c>
      <c r="U1017">
        <v>8.1</v>
      </c>
      <c r="V1017">
        <v>77.5</v>
      </c>
      <c r="W1017">
        <v>86.5</v>
      </c>
      <c r="X1017">
        <v>87.7</v>
      </c>
      <c r="Y1017">
        <v>10.199999999999999</v>
      </c>
      <c r="Z1017">
        <v>1.2</v>
      </c>
      <c r="AA1017">
        <v>130</v>
      </c>
      <c r="AB1017">
        <v>11000</v>
      </c>
      <c r="AC1017">
        <v>25600</v>
      </c>
      <c r="AD1017">
        <v>32500</v>
      </c>
      <c r="AE1017">
        <v>40900</v>
      </c>
      <c r="AF1017">
        <v>105100</v>
      </c>
      <c r="AG1017" t="s">
        <v>479</v>
      </c>
      <c r="AH1017" t="s">
        <v>479</v>
      </c>
      <c r="AI1017" t="s">
        <v>479</v>
      </c>
      <c r="AJ1017" t="s">
        <v>479</v>
      </c>
      <c r="AK1017" t="s">
        <v>479</v>
      </c>
      <c r="AL1017" t="s">
        <v>481</v>
      </c>
      <c r="AM1017" t="s">
        <v>481</v>
      </c>
    </row>
    <row r="1018" spans="1:39" x14ac:dyDescent="0.25">
      <c r="A1018" t="s">
        <v>472</v>
      </c>
      <c r="B1018" t="s">
        <v>582</v>
      </c>
      <c r="C1018">
        <v>3</v>
      </c>
      <c r="D1018" t="s">
        <v>405</v>
      </c>
      <c r="E1018" t="s">
        <v>405</v>
      </c>
      <c r="F1018">
        <v>10007791</v>
      </c>
      <c r="G1018" t="s">
        <v>136</v>
      </c>
      <c r="H1018" t="s">
        <v>482</v>
      </c>
      <c r="I1018" t="s">
        <v>476</v>
      </c>
      <c r="J1018" t="s">
        <v>385</v>
      </c>
      <c r="K1018" t="s">
        <v>483</v>
      </c>
      <c r="L1018" t="s">
        <v>484</v>
      </c>
      <c r="M1018" t="s">
        <v>405</v>
      </c>
      <c r="N1018" t="s">
        <v>405</v>
      </c>
      <c r="O1018" t="s">
        <v>488</v>
      </c>
      <c r="P1018" t="s">
        <v>34</v>
      </c>
      <c r="Q1018">
        <v>160</v>
      </c>
      <c r="R1018">
        <v>155</v>
      </c>
      <c r="S1018">
        <v>155</v>
      </c>
      <c r="T1018">
        <v>5.7</v>
      </c>
      <c r="U1018">
        <v>5.8</v>
      </c>
      <c r="V1018">
        <v>68.7</v>
      </c>
      <c r="W1018">
        <v>84</v>
      </c>
      <c r="X1018">
        <v>88.5</v>
      </c>
      <c r="Y1018">
        <v>19.8</v>
      </c>
      <c r="Z1018">
        <v>4.5</v>
      </c>
      <c r="AA1018">
        <v>110</v>
      </c>
      <c r="AB1018">
        <v>2600</v>
      </c>
      <c r="AC1018">
        <v>22300</v>
      </c>
      <c r="AD1018">
        <v>28100</v>
      </c>
      <c r="AE1018">
        <v>34300</v>
      </c>
      <c r="AF1018">
        <v>100700</v>
      </c>
      <c r="AG1018" t="s">
        <v>479</v>
      </c>
      <c r="AH1018" t="s">
        <v>479</v>
      </c>
      <c r="AI1018" t="s">
        <v>479</v>
      </c>
      <c r="AJ1018" t="s">
        <v>479</v>
      </c>
      <c r="AK1018" t="s">
        <v>479</v>
      </c>
      <c r="AL1018" t="s">
        <v>481</v>
      </c>
      <c r="AM1018" t="s">
        <v>481</v>
      </c>
    </row>
    <row r="1019" spans="1:39" x14ac:dyDescent="0.25">
      <c r="A1019" t="s">
        <v>472</v>
      </c>
      <c r="B1019" t="s">
        <v>582</v>
      </c>
      <c r="C1019">
        <v>3</v>
      </c>
      <c r="D1019" t="s">
        <v>405</v>
      </c>
      <c r="E1019" t="s">
        <v>405</v>
      </c>
      <c r="F1019">
        <v>10007144</v>
      </c>
      <c r="G1019" t="s">
        <v>71</v>
      </c>
      <c r="H1019" t="s">
        <v>482</v>
      </c>
      <c r="I1019" t="s">
        <v>476</v>
      </c>
      <c r="J1019" t="s">
        <v>385</v>
      </c>
      <c r="K1019" t="s">
        <v>495</v>
      </c>
      <c r="L1019" t="s">
        <v>41</v>
      </c>
      <c r="M1019" t="s">
        <v>405</v>
      </c>
      <c r="N1019" t="s">
        <v>405</v>
      </c>
      <c r="O1019" t="s">
        <v>485</v>
      </c>
      <c r="P1019" t="s">
        <v>47</v>
      </c>
      <c r="Q1019">
        <v>10</v>
      </c>
      <c r="R1019">
        <v>10</v>
      </c>
      <c r="S1019">
        <v>10</v>
      </c>
      <c r="T1019" t="s">
        <v>479</v>
      </c>
      <c r="U1019" t="s">
        <v>479</v>
      </c>
      <c r="V1019" t="s">
        <v>479</v>
      </c>
      <c r="W1019" t="s">
        <v>479</v>
      </c>
      <c r="X1019" t="s">
        <v>479</v>
      </c>
      <c r="Y1019" t="s">
        <v>479</v>
      </c>
      <c r="Z1019" t="s">
        <v>479</v>
      </c>
      <c r="AA1019">
        <v>5</v>
      </c>
      <c r="AB1019" t="s">
        <v>479</v>
      </c>
      <c r="AC1019" t="s">
        <v>479</v>
      </c>
      <c r="AD1019" t="s">
        <v>479</v>
      </c>
      <c r="AE1019" t="s">
        <v>479</v>
      </c>
      <c r="AF1019" t="s">
        <v>479</v>
      </c>
      <c r="AG1019" t="s">
        <v>479</v>
      </c>
      <c r="AH1019" t="s">
        <v>479</v>
      </c>
      <c r="AI1019" t="s">
        <v>479</v>
      </c>
      <c r="AJ1019" t="s">
        <v>479</v>
      </c>
      <c r="AK1019" t="s">
        <v>479</v>
      </c>
      <c r="AL1019" t="s">
        <v>481</v>
      </c>
      <c r="AM1019" t="s">
        <v>481</v>
      </c>
    </row>
    <row r="1020" spans="1:39" x14ac:dyDescent="0.25">
      <c r="A1020" t="s">
        <v>472</v>
      </c>
      <c r="B1020" t="s">
        <v>582</v>
      </c>
      <c r="C1020">
        <v>3</v>
      </c>
      <c r="D1020" t="s">
        <v>405</v>
      </c>
      <c r="E1020" t="s">
        <v>405</v>
      </c>
      <c r="F1020">
        <v>10007144</v>
      </c>
      <c r="G1020" t="s">
        <v>71</v>
      </c>
      <c r="H1020" t="s">
        <v>482</v>
      </c>
      <c r="I1020" t="s">
        <v>476</v>
      </c>
      <c r="J1020" t="s">
        <v>385</v>
      </c>
      <c r="K1020" t="s">
        <v>495</v>
      </c>
      <c r="L1020" t="s">
        <v>41</v>
      </c>
      <c r="M1020" t="s">
        <v>405</v>
      </c>
      <c r="N1020" t="s">
        <v>405</v>
      </c>
      <c r="O1020" t="s">
        <v>486</v>
      </c>
      <c r="P1020" t="s">
        <v>44</v>
      </c>
      <c r="Q1020">
        <v>190</v>
      </c>
      <c r="R1020">
        <v>190</v>
      </c>
      <c r="S1020">
        <v>185</v>
      </c>
      <c r="T1020">
        <v>3.7</v>
      </c>
      <c r="U1020">
        <v>16.600000000000001</v>
      </c>
      <c r="V1020">
        <v>58.2</v>
      </c>
      <c r="W1020">
        <v>73.2</v>
      </c>
      <c r="X1020">
        <v>79.599999999999994</v>
      </c>
      <c r="Y1020">
        <v>21.4</v>
      </c>
      <c r="Z1020">
        <v>6.4</v>
      </c>
      <c r="AA1020">
        <v>105</v>
      </c>
      <c r="AB1020">
        <v>400</v>
      </c>
      <c r="AC1020">
        <v>15700</v>
      </c>
      <c r="AD1020">
        <v>23400</v>
      </c>
      <c r="AE1020">
        <v>29900</v>
      </c>
      <c r="AF1020">
        <v>67900</v>
      </c>
      <c r="AG1020" t="s">
        <v>479</v>
      </c>
      <c r="AH1020" t="s">
        <v>479</v>
      </c>
      <c r="AI1020" t="s">
        <v>479</v>
      </c>
      <c r="AJ1020" t="s">
        <v>479</v>
      </c>
      <c r="AK1020" t="s">
        <v>479</v>
      </c>
      <c r="AL1020" t="s">
        <v>481</v>
      </c>
      <c r="AM1020" t="s">
        <v>481</v>
      </c>
    </row>
    <row r="1021" spans="1:39" x14ac:dyDescent="0.25">
      <c r="A1021" t="s">
        <v>472</v>
      </c>
      <c r="B1021" t="s">
        <v>582</v>
      </c>
      <c r="C1021">
        <v>3</v>
      </c>
      <c r="D1021" t="s">
        <v>405</v>
      </c>
      <c r="E1021" t="s">
        <v>405</v>
      </c>
      <c r="F1021">
        <v>10007144</v>
      </c>
      <c r="G1021" t="s">
        <v>71</v>
      </c>
      <c r="H1021" t="s">
        <v>482</v>
      </c>
      <c r="I1021" t="s">
        <v>476</v>
      </c>
      <c r="J1021" t="s">
        <v>385</v>
      </c>
      <c r="K1021" t="s">
        <v>495</v>
      </c>
      <c r="L1021" t="s">
        <v>41</v>
      </c>
      <c r="M1021" t="s">
        <v>405</v>
      </c>
      <c r="N1021" t="s">
        <v>405</v>
      </c>
      <c r="O1021" t="s">
        <v>478</v>
      </c>
      <c r="P1021" t="s">
        <v>3</v>
      </c>
      <c r="Q1021">
        <v>115</v>
      </c>
      <c r="R1021">
        <v>115</v>
      </c>
      <c r="S1021">
        <v>115</v>
      </c>
      <c r="T1021">
        <v>7</v>
      </c>
      <c r="U1021">
        <v>15.7</v>
      </c>
      <c r="V1021">
        <v>70.400000000000006</v>
      </c>
      <c r="W1021">
        <v>74.8</v>
      </c>
      <c r="X1021">
        <v>77.400000000000006</v>
      </c>
      <c r="Y1021">
        <v>7</v>
      </c>
      <c r="Z1021">
        <v>2.6</v>
      </c>
      <c r="AA1021">
        <v>80</v>
      </c>
      <c r="AB1021">
        <v>2200</v>
      </c>
      <c r="AC1021">
        <v>20800</v>
      </c>
      <c r="AD1021">
        <v>28300</v>
      </c>
      <c r="AE1021">
        <v>35400</v>
      </c>
      <c r="AF1021">
        <v>56200</v>
      </c>
      <c r="AG1021" t="s">
        <v>479</v>
      </c>
      <c r="AH1021" t="s">
        <v>479</v>
      </c>
      <c r="AI1021" t="s">
        <v>479</v>
      </c>
      <c r="AJ1021" t="s">
        <v>479</v>
      </c>
      <c r="AK1021" t="s">
        <v>479</v>
      </c>
      <c r="AL1021" t="s">
        <v>481</v>
      </c>
      <c r="AM1021" t="s">
        <v>481</v>
      </c>
    </row>
    <row r="1022" spans="1:39" x14ac:dyDescent="0.25">
      <c r="A1022" t="s">
        <v>472</v>
      </c>
      <c r="B1022" t="s">
        <v>582</v>
      </c>
      <c r="C1022">
        <v>3</v>
      </c>
      <c r="D1022" t="s">
        <v>405</v>
      </c>
      <c r="E1022" t="s">
        <v>405</v>
      </c>
      <c r="F1022">
        <v>10007144</v>
      </c>
      <c r="G1022" t="s">
        <v>71</v>
      </c>
      <c r="H1022" t="s">
        <v>482</v>
      </c>
      <c r="I1022" t="s">
        <v>476</v>
      </c>
      <c r="J1022" t="s">
        <v>385</v>
      </c>
      <c r="K1022" t="s">
        <v>495</v>
      </c>
      <c r="L1022" t="s">
        <v>41</v>
      </c>
      <c r="M1022" t="s">
        <v>405</v>
      </c>
      <c r="N1022" t="s">
        <v>405</v>
      </c>
      <c r="O1022" t="s">
        <v>488</v>
      </c>
      <c r="P1022" t="s">
        <v>34</v>
      </c>
      <c r="Q1022">
        <v>100</v>
      </c>
      <c r="R1022">
        <v>100</v>
      </c>
      <c r="S1022">
        <v>100</v>
      </c>
      <c r="T1022">
        <v>5.0999999999999996</v>
      </c>
      <c r="U1022">
        <v>25.3</v>
      </c>
      <c r="V1022">
        <v>51</v>
      </c>
      <c r="W1022">
        <v>64.099999999999994</v>
      </c>
      <c r="X1022">
        <v>69.7</v>
      </c>
      <c r="Y1022">
        <v>18.7</v>
      </c>
      <c r="Z1022">
        <v>5.6</v>
      </c>
      <c r="AA1022">
        <v>50</v>
      </c>
      <c r="AB1022">
        <v>9100</v>
      </c>
      <c r="AC1022">
        <v>19700</v>
      </c>
      <c r="AD1022">
        <v>25900</v>
      </c>
      <c r="AE1022">
        <v>29900</v>
      </c>
      <c r="AF1022">
        <v>46400</v>
      </c>
      <c r="AG1022" t="s">
        <v>479</v>
      </c>
      <c r="AH1022" t="s">
        <v>479</v>
      </c>
      <c r="AI1022" t="s">
        <v>479</v>
      </c>
      <c r="AJ1022" t="s">
        <v>479</v>
      </c>
      <c r="AK1022" t="s">
        <v>479</v>
      </c>
      <c r="AL1022" t="s">
        <v>481</v>
      </c>
      <c r="AM1022" t="s">
        <v>481</v>
      </c>
    </row>
    <row r="1023" spans="1:39" x14ac:dyDescent="0.25">
      <c r="A1023" t="s">
        <v>472</v>
      </c>
      <c r="B1023" t="s">
        <v>582</v>
      </c>
      <c r="C1023">
        <v>3</v>
      </c>
      <c r="D1023" t="s">
        <v>405</v>
      </c>
      <c r="E1023" t="s">
        <v>405</v>
      </c>
      <c r="F1023">
        <v>10007144</v>
      </c>
      <c r="G1023" t="s">
        <v>71</v>
      </c>
      <c r="H1023" t="s">
        <v>482</v>
      </c>
      <c r="I1023" t="s">
        <v>476</v>
      </c>
      <c r="J1023" t="s">
        <v>385</v>
      </c>
      <c r="K1023" t="s">
        <v>495</v>
      </c>
      <c r="L1023" t="s">
        <v>41</v>
      </c>
      <c r="M1023" t="s">
        <v>405</v>
      </c>
      <c r="N1023" t="s">
        <v>405</v>
      </c>
      <c r="O1023" t="s">
        <v>489</v>
      </c>
      <c r="P1023" t="s">
        <v>50</v>
      </c>
      <c r="Q1023">
        <v>205</v>
      </c>
      <c r="R1023">
        <v>205</v>
      </c>
      <c r="S1023">
        <v>200</v>
      </c>
      <c r="T1023">
        <v>7</v>
      </c>
      <c r="U1023">
        <v>19.399999999999999</v>
      </c>
      <c r="V1023">
        <v>67.7</v>
      </c>
      <c r="W1023">
        <v>72.099999999999994</v>
      </c>
      <c r="X1023">
        <v>73.599999999999994</v>
      </c>
      <c r="Y1023">
        <v>6</v>
      </c>
      <c r="Z1023">
        <v>1.5</v>
      </c>
      <c r="AA1023">
        <v>130</v>
      </c>
      <c r="AB1023">
        <v>2100</v>
      </c>
      <c r="AC1023">
        <v>16700</v>
      </c>
      <c r="AD1023">
        <v>23400</v>
      </c>
      <c r="AE1023">
        <v>28800</v>
      </c>
      <c r="AF1023">
        <v>48200</v>
      </c>
      <c r="AG1023" t="s">
        <v>479</v>
      </c>
      <c r="AH1023" t="s">
        <v>479</v>
      </c>
      <c r="AI1023" t="s">
        <v>479</v>
      </c>
      <c r="AJ1023" t="s">
        <v>479</v>
      </c>
      <c r="AK1023" t="s">
        <v>479</v>
      </c>
      <c r="AL1023" t="s">
        <v>481</v>
      </c>
      <c r="AM1023" t="s">
        <v>481</v>
      </c>
    </row>
    <row r="1024" spans="1:39" x14ac:dyDescent="0.25">
      <c r="A1024" t="s">
        <v>472</v>
      </c>
      <c r="B1024" t="s">
        <v>582</v>
      </c>
      <c r="C1024">
        <v>3</v>
      </c>
      <c r="D1024" t="s">
        <v>405</v>
      </c>
      <c r="E1024" t="s">
        <v>405</v>
      </c>
      <c r="F1024">
        <v>10007145</v>
      </c>
      <c r="G1024" t="s">
        <v>60</v>
      </c>
      <c r="H1024" t="s">
        <v>482</v>
      </c>
      <c r="I1024" t="s">
        <v>476</v>
      </c>
      <c r="J1024" t="s">
        <v>385</v>
      </c>
      <c r="K1024" t="s">
        <v>491</v>
      </c>
      <c r="L1024" t="s">
        <v>61</v>
      </c>
      <c r="M1024" t="s">
        <v>405</v>
      </c>
      <c r="N1024" t="s">
        <v>405</v>
      </c>
      <c r="O1024" t="s">
        <v>485</v>
      </c>
      <c r="P1024" t="s">
        <v>47</v>
      </c>
      <c r="Q1024">
        <v>35</v>
      </c>
      <c r="R1024">
        <v>35</v>
      </c>
      <c r="S1024">
        <v>35</v>
      </c>
      <c r="T1024">
        <v>3</v>
      </c>
      <c r="U1024">
        <v>9</v>
      </c>
      <c r="V1024">
        <v>62.7</v>
      </c>
      <c r="W1024">
        <v>77.599999999999994</v>
      </c>
      <c r="X1024">
        <v>88.1</v>
      </c>
      <c r="Y1024">
        <v>25.4</v>
      </c>
      <c r="Z1024">
        <v>10.4</v>
      </c>
      <c r="AA1024">
        <v>20</v>
      </c>
      <c r="AB1024">
        <v>12800</v>
      </c>
      <c r="AC1024">
        <v>21900</v>
      </c>
      <c r="AD1024">
        <v>24100</v>
      </c>
      <c r="AE1024">
        <v>29200</v>
      </c>
      <c r="AF1024">
        <v>55100</v>
      </c>
      <c r="AG1024" t="s">
        <v>479</v>
      </c>
      <c r="AH1024" t="s">
        <v>479</v>
      </c>
      <c r="AI1024" t="s">
        <v>479</v>
      </c>
      <c r="AJ1024" t="s">
        <v>479</v>
      </c>
      <c r="AK1024" t="s">
        <v>479</v>
      </c>
      <c r="AL1024" t="s">
        <v>481</v>
      </c>
      <c r="AM1024" t="s">
        <v>481</v>
      </c>
    </row>
    <row r="1025" spans="1:39" x14ac:dyDescent="0.25">
      <c r="A1025" t="s">
        <v>472</v>
      </c>
      <c r="B1025" t="s">
        <v>582</v>
      </c>
      <c r="C1025">
        <v>3</v>
      </c>
      <c r="D1025" t="s">
        <v>405</v>
      </c>
      <c r="E1025" t="s">
        <v>405</v>
      </c>
      <c r="F1025">
        <v>10007145</v>
      </c>
      <c r="G1025" t="s">
        <v>60</v>
      </c>
      <c r="H1025" t="s">
        <v>482</v>
      </c>
      <c r="I1025" t="s">
        <v>476</v>
      </c>
      <c r="J1025" t="s">
        <v>385</v>
      </c>
      <c r="K1025" t="s">
        <v>491</v>
      </c>
      <c r="L1025" t="s">
        <v>61</v>
      </c>
      <c r="M1025" t="s">
        <v>405</v>
      </c>
      <c r="N1025" t="s">
        <v>405</v>
      </c>
      <c r="O1025" t="s">
        <v>486</v>
      </c>
      <c r="P1025" t="s">
        <v>44</v>
      </c>
      <c r="Q1025">
        <v>45</v>
      </c>
      <c r="R1025">
        <v>45</v>
      </c>
      <c r="S1025">
        <v>45</v>
      </c>
      <c r="T1025" t="s">
        <v>487</v>
      </c>
      <c r="U1025">
        <v>13.8</v>
      </c>
      <c r="V1025">
        <v>67.8</v>
      </c>
      <c r="W1025">
        <v>83.9</v>
      </c>
      <c r="X1025">
        <v>86.2</v>
      </c>
      <c r="Y1025">
        <v>18.399999999999999</v>
      </c>
      <c r="Z1025">
        <v>2.2999999999999998</v>
      </c>
      <c r="AA1025">
        <v>30</v>
      </c>
      <c r="AB1025">
        <v>13100</v>
      </c>
      <c r="AC1025">
        <v>20100</v>
      </c>
      <c r="AD1025">
        <v>23000</v>
      </c>
      <c r="AE1025">
        <v>26600</v>
      </c>
      <c r="AF1025">
        <v>45600</v>
      </c>
      <c r="AG1025" t="s">
        <v>479</v>
      </c>
      <c r="AH1025" t="s">
        <v>479</v>
      </c>
      <c r="AI1025" t="s">
        <v>479</v>
      </c>
      <c r="AJ1025" t="s">
        <v>479</v>
      </c>
      <c r="AK1025" t="s">
        <v>479</v>
      </c>
      <c r="AL1025" t="s">
        <v>481</v>
      </c>
      <c r="AM1025" t="s">
        <v>481</v>
      </c>
    </row>
    <row r="1026" spans="1:39" x14ac:dyDescent="0.25">
      <c r="A1026" t="s">
        <v>472</v>
      </c>
      <c r="B1026" t="s">
        <v>582</v>
      </c>
      <c r="C1026">
        <v>3</v>
      </c>
      <c r="D1026" t="s">
        <v>405</v>
      </c>
      <c r="E1026" t="s">
        <v>405</v>
      </c>
      <c r="F1026">
        <v>10007145</v>
      </c>
      <c r="G1026" t="s">
        <v>60</v>
      </c>
      <c r="H1026" t="s">
        <v>482</v>
      </c>
      <c r="I1026" t="s">
        <v>476</v>
      </c>
      <c r="J1026" t="s">
        <v>385</v>
      </c>
      <c r="K1026" t="s">
        <v>491</v>
      </c>
      <c r="L1026" t="s">
        <v>61</v>
      </c>
      <c r="M1026" t="s">
        <v>405</v>
      </c>
      <c r="N1026" t="s">
        <v>405</v>
      </c>
      <c r="O1026" t="s">
        <v>478</v>
      </c>
      <c r="P1026" t="s">
        <v>3</v>
      </c>
      <c r="Q1026">
        <v>125</v>
      </c>
      <c r="R1026">
        <v>120</v>
      </c>
      <c r="S1026">
        <v>120</v>
      </c>
      <c r="T1026">
        <v>3.4</v>
      </c>
      <c r="U1026">
        <v>5</v>
      </c>
      <c r="V1026">
        <v>85.7</v>
      </c>
      <c r="W1026">
        <v>91.6</v>
      </c>
      <c r="X1026">
        <v>91.6</v>
      </c>
      <c r="Y1026">
        <v>5.9</v>
      </c>
      <c r="Z1026" t="s">
        <v>487</v>
      </c>
      <c r="AA1026">
        <v>100</v>
      </c>
      <c r="AB1026">
        <v>8400</v>
      </c>
      <c r="AC1026">
        <v>22500</v>
      </c>
      <c r="AD1026">
        <v>27900</v>
      </c>
      <c r="AE1026">
        <v>37500</v>
      </c>
      <c r="AF1026">
        <v>88700</v>
      </c>
      <c r="AG1026" t="s">
        <v>479</v>
      </c>
      <c r="AH1026" t="s">
        <v>479</v>
      </c>
      <c r="AI1026" t="s">
        <v>479</v>
      </c>
      <c r="AJ1026" t="s">
        <v>479</v>
      </c>
      <c r="AK1026" t="s">
        <v>479</v>
      </c>
      <c r="AL1026" t="s">
        <v>481</v>
      </c>
      <c r="AM1026" t="s">
        <v>481</v>
      </c>
    </row>
    <row r="1027" spans="1:39" x14ac:dyDescent="0.25">
      <c r="A1027" t="s">
        <v>472</v>
      </c>
      <c r="B1027" t="s">
        <v>582</v>
      </c>
      <c r="C1027">
        <v>3</v>
      </c>
      <c r="D1027" t="s">
        <v>405</v>
      </c>
      <c r="E1027" t="s">
        <v>405</v>
      </c>
      <c r="F1027">
        <v>10007145</v>
      </c>
      <c r="G1027" t="s">
        <v>60</v>
      </c>
      <c r="H1027" t="s">
        <v>482</v>
      </c>
      <c r="I1027" t="s">
        <v>476</v>
      </c>
      <c r="J1027" t="s">
        <v>385</v>
      </c>
      <c r="K1027" t="s">
        <v>491</v>
      </c>
      <c r="L1027" t="s">
        <v>61</v>
      </c>
      <c r="M1027" t="s">
        <v>405</v>
      </c>
      <c r="N1027" t="s">
        <v>405</v>
      </c>
      <c r="O1027" t="s">
        <v>488</v>
      </c>
      <c r="P1027" t="s">
        <v>34</v>
      </c>
      <c r="Q1027">
        <v>40</v>
      </c>
      <c r="R1027">
        <v>40</v>
      </c>
      <c r="S1027">
        <v>40</v>
      </c>
      <c r="T1027" t="s">
        <v>487</v>
      </c>
      <c r="U1027">
        <v>4.9000000000000004</v>
      </c>
      <c r="V1027">
        <v>68.3</v>
      </c>
      <c r="W1027">
        <v>92.7</v>
      </c>
      <c r="X1027">
        <v>95.1</v>
      </c>
      <c r="Y1027">
        <v>26.8</v>
      </c>
      <c r="Z1027">
        <v>2.4</v>
      </c>
      <c r="AA1027">
        <v>30</v>
      </c>
      <c r="AB1027">
        <v>7300</v>
      </c>
      <c r="AC1027">
        <v>21500</v>
      </c>
      <c r="AD1027">
        <v>25900</v>
      </c>
      <c r="AE1027">
        <v>28200</v>
      </c>
      <c r="AF1027">
        <v>59100</v>
      </c>
      <c r="AG1027" t="s">
        <v>479</v>
      </c>
      <c r="AH1027" t="s">
        <v>479</v>
      </c>
      <c r="AI1027" t="s">
        <v>479</v>
      </c>
      <c r="AJ1027" t="s">
        <v>479</v>
      </c>
      <c r="AK1027" t="s">
        <v>479</v>
      </c>
      <c r="AL1027" t="s">
        <v>481</v>
      </c>
      <c r="AM1027" t="s">
        <v>481</v>
      </c>
    </row>
    <row r="1028" spans="1:39" x14ac:dyDescent="0.25">
      <c r="A1028" t="s">
        <v>472</v>
      </c>
      <c r="B1028" t="s">
        <v>582</v>
      </c>
      <c r="C1028">
        <v>3</v>
      </c>
      <c r="D1028" t="s">
        <v>405</v>
      </c>
      <c r="E1028" t="s">
        <v>405</v>
      </c>
      <c r="F1028">
        <v>10007145</v>
      </c>
      <c r="G1028" t="s">
        <v>60</v>
      </c>
      <c r="H1028" t="s">
        <v>482</v>
      </c>
      <c r="I1028" t="s">
        <v>476</v>
      </c>
      <c r="J1028" t="s">
        <v>385</v>
      </c>
      <c r="K1028" t="s">
        <v>491</v>
      </c>
      <c r="L1028" t="s">
        <v>61</v>
      </c>
      <c r="M1028" t="s">
        <v>405</v>
      </c>
      <c r="N1028" t="s">
        <v>405</v>
      </c>
      <c r="O1028" t="s">
        <v>489</v>
      </c>
      <c r="P1028" t="s">
        <v>50</v>
      </c>
      <c r="Q1028">
        <v>275</v>
      </c>
      <c r="R1028">
        <v>270</v>
      </c>
      <c r="S1028">
        <v>270</v>
      </c>
      <c r="T1028">
        <v>4.0999999999999996</v>
      </c>
      <c r="U1028">
        <v>7.8</v>
      </c>
      <c r="V1028">
        <v>80.8</v>
      </c>
      <c r="W1028">
        <v>85.2</v>
      </c>
      <c r="X1028">
        <v>88.2</v>
      </c>
      <c r="Y1028">
        <v>7.4</v>
      </c>
      <c r="Z1028">
        <v>3</v>
      </c>
      <c r="AA1028">
        <v>215</v>
      </c>
      <c r="AB1028">
        <v>1100</v>
      </c>
      <c r="AC1028">
        <v>17700</v>
      </c>
      <c r="AD1028">
        <v>21500</v>
      </c>
      <c r="AE1028">
        <v>26600</v>
      </c>
      <c r="AF1028">
        <v>55500</v>
      </c>
      <c r="AG1028" t="s">
        <v>479</v>
      </c>
      <c r="AH1028" t="s">
        <v>479</v>
      </c>
      <c r="AI1028" t="s">
        <v>479</v>
      </c>
      <c r="AJ1028" t="s">
        <v>479</v>
      </c>
      <c r="AK1028" t="s">
        <v>479</v>
      </c>
      <c r="AL1028" t="s">
        <v>481</v>
      </c>
      <c r="AM1028" t="s">
        <v>481</v>
      </c>
    </row>
    <row r="1029" spans="1:39" x14ac:dyDescent="0.25">
      <c r="A1029" t="s">
        <v>472</v>
      </c>
      <c r="B1029" t="s">
        <v>582</v>
      </c>
      <c r="C1029">
        <v>3</v>
      </c>
      <c r="D1029" t="s">
        <v>405</v>
      </c>
      <c r="E1029" t="s">
        <v>405</v>
      </c>
      <c r="F1029">
        <v>10007146</v>
      </c>
      <c r="G1029" t="s">
        <v>112</v>
      </c>
      <c r="H1029" t="s">
        <v>482</v>
      </c>
      <c r="I1029" t="s">
        <v>476</v>
      </c>
      <c r="J1029" t="s">
        <v>385</v>
      </c>
      <c r="K1029" t="s">
        <v>495</v>
      </c>
      <c r="L1029" t="s">
        <v>41</v>
      </c>
      <c r="M1029" t="s">
        <v>405</v>
      </c>
      <c r="N1029" t="s">
        <v>405</v>
      </c>
      <c r="O1029" t="s">
        <v>485</v>
      </c>
      <c r="P1029" t="s">
        <v>47</v>
      </c>
      <c r="Q1029">
        <v>60</v>
      </c>
      <c r="R1029">
        <v>60</v>
      </c>
      <c r="S1029">
        <v>60</v>
      </c>
      <c r="T1029">
        <v>5.2</v>
      </c>
      <c r="U1029">
        <v>15.5</v>
      </c>
      <c r="V1029">
        <v>60.3</v>
      </c>
      <c r="W1029">
        <v>74.099999999999994</v>
      </c>
      <c r="X1029">
        <v>79.3</v>
      </c>
      <c r="Y1029">
        <v>19</v>
      </c>
      <c r="Z1029">
        <v>5.2</v>
      </c>
      <c r="AA1029">
        <v>35</v>
      </c>
      <c r="AB1029">
        <v>400</v>
      </c>
      <c r="AC1029">
        <v>23700</v>
      </c>
      <c r="AD1029">
        <v>27400</v>
      </c>
      <c r="AE1029">
        <v>33200</v>
      </c>
      <c r="AF1029">
        <v>77000</v>
      </c>
      <c r="AG1029" t="s">
        <v>479</v>
      </c>
      <c r="AH1029" t="s">
        <v>479</v>
      </c>
      <c r="AI1029" t="s">
        <v>479</v>
      </c>
      <c r="AJ1029" t="s">
        <v>479</v>
      </c>
      <c r="AK1029" t="s">
        <v>479</v>
      </c>
      <c r="AL1029" t="s">
        <v>481</v>
      </c>
      <c r="AM1029" t="s">
        <v>481</v>
      </c>
    </row>
    <row r="1030" spans="1:39" x14ac:dyDescent="0.25">
      <c r="A1030" t="s">
        <v>472</v>
      </c>
      <c r="B1030" t="s">
        <v>582</v>
      </c>
      <c r="C1030">
        <v>3</v>
      </c>
      <c r="D1030" t="s">
        <v>405</v>
      </c>
      <c r="E1030" t="s">
        <v>405</v>
      </c>
      <c r="F1030">
        <v>10007146</v>
      </c>
      <c r="G1030" t="s">
        <v>112</v>
      </c>
      <c r="H1030" t="s">
        <v>482</v>
      </c>
      <c r="I1030" t="s">
        <v>476</v>
      </c>
      <c r="J1030" t="s">
        <v>385</v>
      </c>
      <c r="K1030" t="s">
        <v>495</v>
      </c>
      <c r="L1030" t="s">
        <v>41</v>
      </c>
      <c r="M1030" t="s">
        <v>405</v>
      </c>
      <c r="N1030" t="s">
        <v>405</v>
      </c>
      <c r="O1030" t="s">
        <v>486</v>
      </c>
      <c r="P1030" t="s">
        <v>44</v>
      </c>
      <c r="Q1030">
        <v>75</v>
      </c>
      <c r="R1030">
        <v>75</v>
      </c>
      <c r="S1030">
        <v>75</v>
      </c>
      <c r="T1030">
        <v>1</v>
      </c>
      <c r="U1030">
        <v>13.5</v>
      </c>
      <c r="V1030">
        <v>65.3</v>
      </c>
      <c r="W1030">
        <v>82.2</v>
      </c>
      <c r="X1030">
        <v>85.5</v>
      </c>
      <c r="Y1030">
        <v>20.2</v>
      </c>
      <c r="Z1030">
        <v>3.4</v>
      </c>
      <c r="AA1030">
        <v>50</v>
      </c>
      <c r="AB1030">
        <v>5800</v>
      </c>
      <c r="AC1030">
        <v>18600</v>
      </c>
      <c r="AD1030">
        <v>24800</v>
      </c>
      <c r="AE1030">
        <v>30700</v>
      </c>
      <c r="AF1030">
        <v>55100</v>
      </c>
      <c r="AG1030" t="s">
        <v>479</v>
      </c>
      <c r="AH1030" t="s">
        <v>479</v>
      </c>
      <c r="AI1030" t="s">
        <v>479</v>
      </c>
      <c r="AJ1030" t="s">
        <v>479</v>
      </c>
      <c r="AK1030" t="s">
        <v>479</v>
      </c>
      <c r="AL1030" t="s">
        <v>481</v>
      </c>
      <c r="AM1030" t="s">
        <v>481</v>
      </c>
    </row>
    <row r="1031" spans="1:39" x14ac:dyDescent="0.25">
      <c r="A1031" t="s">
        <v>472</v>
      </c>
      <c r="B1031" t="s">
        <v>582</v>
      </c>
      <c r="C1031">
        <v>3</v>
      </c>
      <c r="D1031" t="s">
        <v>405</v>
      </c>
      <c r="E1031" t="s">
        <v>405</v>
      </c>
      <c r="F1031">
        <v>10007146</v>
      </c>
      <c r="G1031" t="s">
        <v>112</v>
      </c>
      <c r="H1031" t="s">
        <v>482</v>
      </c>
      <c r="I1031" t="s">
        <v>476</v>
      </c>
      <c r="J1031" t="s">
        <v>385</v>
      </c>
      <c r="K1031" t="s">
        <v>495</v>
      </c>
      <c r="L1031" t="s">
        <v>41</v>
      </c>
      <c r="M1031" t="s">
        <v>405</v>
      </c>
      <c r="N1031" t="s">
        <v>405</v>
      </c>
      <c r="O1031" t="s">
        <v>478</v>
      </c>
      <c r="P1031" t="s">
        <v>3</v>
      </c>
      <c r="Q1031">
        <v>215</v>
      </c>
      <c r="R1031">
        <v>215</v>
      </c>
      <c r="S1031">
        <v>210</v>
      </c>
      <c r="T1031">
        <v>5.7</v>
      </c>
      <c r="U1031">
        <v>12.6</v>
      </c>
      <c r="V1031">
        <v>77.7</v>
      </c>
      <c r="W1031">
        <v>80.8</v>
      </c>
      <c r="X1031">
        <v>81.7</v>
      </c>
      <c r="Y1031">
        <v>4</v>
      </c>
      <c r="Z1031">
        <v>1</v>
      </c>
      <c r="AA1031">
        <v>160</v>
      </c>
      <c r="AB1031">
        <v>2600</v>
      </c>
      <c r="AC1031">
        <v>24500</v>
      </c>
      <c r="AD1031">
        <v>32100</v>
      </c>
      <c r="AE1031">
        <v>37200</v>
      </c>
      <c r="AF1031">
        <v>107300</v>
      </c>
      <c r="AG1031" t="s">
        <v>479</v>
      </c>
      <c r="AH1031" t="s">
        <v>479</v>
      </c>
      <c r="AI1031" t="s">
        <v>479</v>
      </c>
      <c r="AJ1031" t="s">
        <v>479</v>
      </c>
      <c r="AK1031" t="s">
        <v>479</v>
      </c>
      <c r="AL1031" t="s">
        <v>481</v>
      </c>
      <c r="AM1031" t="s">
        <v>481</v>
      </c>
    </row>
    <row r="1032" spans="1:39" x14ac:dyDescent="0.25">
      <c r="A1032" t="s">
        <v>472</v>
      </c>
      <c r="B1032" t="s">
        <v>582</v>
      </c>
      <c r="C1032">
        <v>3</v>
      </c>
      <c r="D1032" t="s">
        <v>405</v>
      </c>
      <c r="E1032" t="s">
        <v>405</v>
      </c>
      <c r="F1032">
        <v>10007146</v>
      </c>
      <c r="G1032" t="s">
        <v>112</v>
      </c>
      <c r="H1032" t="s">
        <v>482</v>
      </c>
      <c r="I1032" t="s">
        <v>476</v>
      </c>
      <c r="J1032" t="s">
        <v>385</v>
      </c>
      <c r="K1032" t="s">
        <v>495</v>
      </c>
      <c r="L1032" t="s">
        <v>41</v>
      </c>
      <c r="M1032" t="s">
        <v>405</v>
      </c>
      <c r="N1032" t="s">
        <v>405</v>
      </c>
      <c r="O1032" t="s">
        <v>488</v>
      </c>
      <c r="P1032" t="s">
        <v>34</v>
      </c>
      <c r="Q1032">
        <v>60</v>
      </c>
      <c r="R1032">
        <v>60</v>
      </c>
      <c r="S1032">
        <v>55</v>
      </c>
      <c r="T1032">
        <v>5.3</v>
      </c>
      <c r="U1032">
        <v>11.4</v>
      </c>
      <c r="V1032">
        <v>70.599999999999994</v>
      </c>
      <c r="W1032">
        <v>81.599999999999994</v>
      </c>
      <c r="X1032">
        <v>83.3</v>
      </c>
      <c r="Y1032">
        <v>12.7</v>
      </c>
      <c r="Z1032">
        <v>1.8</v>
      </c>
      <c r="AA1032">
        <v>35</v>
      </c>
      <c r="AB1032">
        <v>6900</v>
      </c>
      <c r="AC1032">
        <v>23000</v>
      </c>
      <c r="AD1032">
        <v>29200</v>
      </c>
      <c r="AE1032">
        <v>38700</v>
      </c>
      <c r="AF1032">
        <v>171200</v>
      </c>
      <c r="AG1032" t="s">
        <v>479</v>
      </c>
      <c r="AH1032" t="s">
        <v>479</v>
      </c>
      <c r="AI1032" t="s">
        <v>479</v>
      </c>
      <c r="AJ1032" t="s">
        <v>479</v>
      </c>
      <c r="AK1032" t="s">
        <v>479</v>
      </c>
      <c r="AL1032" t="s">
        <v>481</v>
      </c>
      <c r="AM1032" t="s">
        <v>481</v>
      </c>
    </row>
    <row r="1033" spans="1:39" x14ac:dyDescent="0.25">
      <c r="A1033" t="s">
        <v>472</v>
      </c>
      <c r="B1033" t="s">
        <v>582</v>
      </c>
      <c r="C1033">
        <v>3</v>
      </c>
      <c r="D1033" t="s">
        <v>405</v>
      </c>
      <c r="E1033" t="s">
        <v>405</v>
      </c>
      <c r="F1033">
        <v>10007146</v>
      </c>
      <c r="G1033" t="s">
        <v>112</v>
      </c>
      <c r="H1033" t="s">
        <v>482</v>
      </c>
      <c r="I1033" t="s">
        <v>476</v>
      </c>
      <c r="J1033" t="s">
        <v>385</v>
      </c>
      <c r="K1033" t="s">
        <v>495</v>
      </c>
      <c r="L1033" t="s">
        <v>41</v>
      </c>
      <c r="M1033" t="s">
        <v>405</v>
      </c>
      <c r="N1033" t="s">
        <v>405</v>
      </c>
      <c r="O1033" t="s">
        <v>489</v>
      </c>
      <c r="P1033" t="s">
        <v>50</v>
      </c>
      <c r="Q1033">
        <v>115</v>
      </c>
      <c r="R1033">
        <v>110</v>
      </c>
      <c r="S1033">
        <v>110</v>
      </c>
      <c r="T1033">
        <v>7.3</v>
      </c>
      <c r="U1033">
        <v>19.3</v>
      </c>
      <c r="V1033">
        <v>68.8</v>
      </c>
      <c r="W1033">
        <v>71.599999999999994</v>
      </c>
      <c r="X1033">
        <v>73.400000000000006</v>
      </c>
      <c r="Y1033">
        <v>4.5999999999999996</v>
      </c>
      <c r="Z1033">
        <v>1.8</v>
      </c>
      <c r="AA1033">
        <v>75</v>
      </c>
      <c r="AB1033">
        <v>2900</v>
      </c>
      <c r="AC1033">
        <v>19700</v>
      </c>
      <c r="AD1033">
        <v>26800</v>
      </c>
      <c r="AE1033">
        <v>33200</v>
      </c>
      <c r="AF1033">
        <v>61700</v>
      </c>
      <c r="AG1033" t="s">
        <v>479</v>
      </c>
      <c r="AH1033" t="s">
        <v>479</v>
      </c>
      <c r="AI1033" t="s">
        <v>479</v>
      </c>
      <c r="AJ1033" t="s">
        <v>479</v>
      </c>
      <c r="AK1033" t="s">
        <v>479</v>
      </c>
      <c r="AL1033" t="s">
        <v>481</v>
      </c>
      <c r="AM1033" t="s">
        <v>481</v>
      </c>
    </row>
    <row r="1034" spans="1:39" x14ac:dyDescent="0.25">
      <c r="A1034" t="s">
        <v>472</v>
      </c>
      <c r="B1034" t="s">
        <v>582</v>
      </c>
      <c r="C1034">
        <v>3</v>
      </c>
      <c r="D1034" t="s">
        <v>405</v>
      </c>
      <c r="E1034" t="s">
        <v>405</v>
      </c>
      <c r="F1034">
        <v>10007147</v>
      </c>
      <c r="G1034" t="s">
        <v>128</v>
      </c>
      <c r="H1034" t="s">
        <v>482</v>
      </c>
      <c r="I1034" t="s">
        <v>476</v>
      </c>
      <c r="J1034" t="s">
        <v>385</v>
      </c>
      <c r="K1034" t="s">
        <v>483</v>
      </c>
      <c r="L1034" t="s">
        <v>484</v>
      </c>
      <c r="M1034" t="s">
        <v>405</v>
      </c>
      <c r="N1034" t="s">
        <v>405</v>
      </c>
      <c r="O1034" t="s">
        <v>485</v>
      </c>
      <c r="P1034" t="s">
        <v>47</v>
      </c>
      <c r="Q1034">
        <v>30</v>
      </c>
      <c r="R1034">
        <v>30</v>
      </c>
      <c r="S1034">
        <v>30</v>
      </c>
      <c r="T1034">
        <v>7</v>
      </c>
      <c r="U1034">
        <v>1.8</v>
      </c>
      <c r="V1034">
        <v>70.2</v>
      </c>
      <c r="W1034">
        <v>84.2</v>
      </c>
      <c r="X1034">
        <v>91.2</v>
      </c>
      <c r="Y1034">
        <v>21.1</v>
      </c>
      <c r="Z1034">
        <v>7</v>
      </c>
      <c r="AA1034">
        <v>20</v>
      </c>
      <c r="AB1034">
        <v>13900</v>
      </c>
      <c r="AC1034">
        <v>23000</v>
      </c>
      <c r="AD1034">
        <v>28500</v>
      </c>
      <c r="AE1034">
        <v>31400</v>
      </c>
      <c r="AF1034">
        <v>43400</v>
      </c>
      <c r="AG1034" t="s">
        <v>479</v>
      </c>
      <c r="AH1034" t="s">
        <v>479</v>
      </c>
      <c r="AI1034" t="s">
        <v>479</v>
      </c>
      <c r="AJ1034" t="s">
        <v>479</v>
      </c>
      <c r="AK1034" t="s">
        <v>479</v>
      </c>
      <c r="AL1034" t="s">
        <v>481</v>
      </c>
      <c r="AM1034" t="s">
        <v>481</v>
      </c>
    </row>
    <row r="1035" spans="1:39" x14ac:dyDescent="0.25">
      <c r="A1035" t="s">
        <v>472</v>
      </c>
      <c r="B1035" t="s">
        <v>582</v>
      </c>
      <c r="C1035">
        <v>3</v>
      </c>
      <c r="D1035" t="s">
        <v>405</v>
      </c>
      <c r="E1035" t="s">
        <v>405</v>
      </c>
      <c r="F1035">
        <v>10007147</v>
      </c>
      <c r="G1035" t="s">
        <v>128</v>
      </c>
      <c r="H1035" t="s">
        <v>482</v>
      </c>
      <c r="I1035" t="s">
        <v>476</v>
      </c>
      <c r="J1035" t="s">
        <v>385</v>
      </c>
      <c r="K1035" t="s">
        <v>483</v>
      </c>
      <c r="L1035" t="s">
        <v>484</v>
      </c>
      <c r="M1035" t="s">
        <v>405</v>
      </c>
      <c r="N1035" t="s">
        <v>405</v>
      </c>
      <c r="O1035" t="s">
        <v>486</v>
      </c>
      <c r="P1035" t="s">
        <v>44</v>
      </c>
      <c r="Q1035">
        <v>140</v>
      </c>
      <c r="R1035">
        <v>135</v>
      </c>
      <c r="S1035">
        <v>135</v>
      </c>
      <c r="T1035">
        <v>3</v>
      </c>
      <c r="U1035">
        <v>4.8</v>
      </c>
      <c r="V1035">
        <v>69.7</v>
      </c>
      <c r="W1035">
        <v>90</v>
      </c>
      <c r="X1035">
        <v>92.3</v>
      </c>
      <c r="Y1035">
        <v>22.5</v>
      </c>
      <c r="Z1035">
        <v>2.2000000000000002</v>
      </c>
      <c r="AA1035">
        <v>95</v>
      </c>
      <c r="AB1035">
        <v>5500</v>
      </c>
      <c r="AC1035">
        <v>21900</v>
      </c>
      <c r="AD1035">
        <v>25600</v>
      </c>
      <c r="AE1035">
        <v>31500</v>
      </c>
      <c r="AF1035">
        <v>74500</v>
      </c>
      <c r="AG1035" t="s">
        <v>479</v>
      </c>
      <c r="AH1035" t="s">
        <v>479</v>
      </c>
      <c r="AI1035" t="s">
        <v>479</v>
      </c>
      <c r="AJ1035" t="s">
        <v>479</v>
      </c>
      <c r="AK1035" t="s">
        <v>479</v>
      </c>
      <c r="AL1035" t="s">
        <v>481</v>
      </c>
      <c r="AM1035" t="s">
        <v>481</v>
      </c>
    </row>
    <row r="1036" spans="1:39" x14ac:dyDescent="0.25">
      <c r="A1036" t="s">
        <v>472</v>
      </c>
      <c r="B1036" t="s">
        <v>582</v>
      </c>
      <c r="C1036">
        <v>3</v>
      </c>
      <c r="D1036" t="s">
        <v>405</v>
      </c>
      <c r="E1036" t="s">
        <v>405</v>
      </c>
      <c r="F1036">
        <v>10007147</v>
      </c>
      <c r="G1036" t="s">
        <v>128</v>
      </c>
      <c r="H1036" t="s">
        <v>482</v>
      </c>
      <c r="I1036" t="s">
        <v>476</v>
      </c>
      <c r="J1036" t="s">
        <v>385</v>
      </c>
      <c r="K1036" t="s">
        <v>483</v>
      </c>
      <c r="L1036" t="s">
        <v>484</v>
      </c>
      <c r="M1036" t="s">
        <v>405</v>
      </c>
      <c r="N1036" t="s">
        <v>405</v>
      </c>
      <c r="O1036" t="s">
        <v>478</v>
      </c>
      <c r="P1036" t="s">
        <v>3</v>
      </c>
      <c r="Q1036">
        <v>215</v>
      </c>
      <c r="R1036">
        <v>210</v>
      </c>
      <c r="S1036">
        <v>210</v>
      </c>
      <c r="T1036">
        <v>7.2</v>
      </c>
      <c r="U1036">
        <v>8.1</v>
      </c>
      <c r="V1036">
        <v>81.3</v>
      </c>
      <c r="W1036">
        <v>83.5</v>
      </c>
      <c r="X1036">
        <v>84.7</v>
      </c>
      <c r="Y1036">
        <v>3.3</v>
      </c>
      <c r="Z1036">
        <v>1.2</v>
      </c>
      <c r="AA1036">
        <v>165</v>
      </c>
      <c r="AB1036">
        <v>1500</v>
      </c>
      <c r="AC1036">
        <v>25200</v>
      </c>
      <c r="AD1036">
        <v>35400</v>
      </c>
      <c r="AE1036">
        <v>43800</v>
      </c>
      <c r="AF1036">
        <v>151500</v>
      </c>
      <c r="AG1036" t="s">
        <v>479</v>
      </c>
      <c r="AH1036" t="s">
        <v>479</v>
      </c>
      <c r="AI1036" t="s">
        <v>479</v>
      </c>
      <c r="AJ1036" t="s">
        <v>479</v>
      </c>
      <c r="AK1036" t="s">
        <v>479</v>
      </c>
      <c r="AL1036" t="s">
        <v>481</v>
      </c>
      <c r="AM1036" t="s">
        <v>481</v>
      </c>
    </row>
    <row r="1037" spans="1:39" x14ac:dyDescent="0.25">
      <c r="A1037" t="s">
        <v>472</v>
      </c>
      <c r="B1037" t="s">
        <v>582</v>
      </c>
      <c r="C1037">
        <v>3</v>
      </c>
      <c r="D1037" t="s">
        <v>405</v>
      </c>
      <c r="E1037" t="s">
        <v>405</v>
      </c>
      <c r="F1037">
        <v>10007147</v>
      </c>
      <c r="G1037" t="s">
        <v>128</v>
      </c>
      <c r="H1037" t="s">
        <v>482</v>
      </c>
      <c r="I1037" t="s">
        <v>476</v>
      </c>
      <c r="J1037" t="s">
        <v>385</v>
      </c>
      <c r="K1037" t="s">
        <v>483</v>
      </c>
      <c r="L1037" t="s">
        <v>484</v>
      </c>
      <c r="M1037" t="s">
        <v>405</v>
      </c>
      <c r="N1037" t="s">
        <v>405</v>
      </c>
      <c r="O1037" t="s">
        <v>488</v>
      </c>
      <c r="P1037" t="s">
        <v>34</v>
      </c>
      <c r="Q1037">
        <v>240</v>
      </c>
      <c r="R1037">
        <v>240</v>
      </c>
      <c r="S1037">
        <v>240</v>
      </c>
      <c r="T1037">
        <v>3.4</v>
      </c>
      <c r="U1037">
        <v>7.5</v>
      </c>
      <c r="V1037">
        <v>71.5</v>
      </c>
      <c r="W1037">
        <v>85.3</v>
      </c>
      <c r="X1037">
        <v>89.1</v>
      </c>
      <c r="Y1037">
        <v>17.600000000000001</v>
      </c>
      <c r="Z1037">
        <v>3.8</v>
      </c>
      <c r="AA1037">
        <v>170</v>
      </c>
      <c r="AB1037">
        <v>400</v>
      </c>
      <c r="AC1037">
        <v>21500</v>
      </c>
      <c r="AD1037">
        <v>25600</v>
      </c>
      <c r="AE1037">
        <v>29900</v>
      </c>
      <c r="AF1037">
        <v>66400</v>
      </c>
      <c r="AG1037" t="s">
        <v>479</v>
      </c>
      <c r="AH1037" t="s">
        <v>479</v>
      </c>
      <c r="AI1037" t="s">
        <v>479</v>
      </c>
      <c r="AJ1037" t="s">
        <v>479</v>
      </c>
      <c r="AK1037" t="s">
        <v>479</v>
      </c>
      <c r="AL1037" t="s">
        <v>481</v>
      </c>
      <c r="AM1037" t="s">
        <v>481</v>
      </c>
    </row>
    <row r="1038" spans="1:39" x14ac:dyDescent="0.25">
      <c r="A1038" t="s">
        <v>472</v>
      </c>
      <c r="B1038" t="s">
        <v>582</v>
      </c>
      <c r="C1038">
        <v>3</v>
      </c>
      <c r="D1038" t="s">
        <v>405</v>
      </c>
      <c r="E1038" t="s">
        <v>405</v>
      </c>
      <c r="F1038">
        <v>10007147</v>
      </c>
      <c r="G1038" t="s">
        <v>128</v>
      </c>
      <c r="H1038" t="s">
        <v>482</v>
      </c>
      <c r="I1038" t="s">
        <v>476</v>
      </c>
      <c r="J1038" t="s">
        <v>385</v>
      </c>
      <c r="K1038" t="s">
        <v>483</v>
      </c>
      <c r="L1038" t="s">
        <v>484</v>
      </c>
      <c r="M1038" t="s">
        <v>405</v>
      </c>
      <c r="N1038" t="s">
        <v>405</v>
      </c>
      <c r="O1038" t="s">
        <v>489</v>
      </c>
      <c r="P1038" t="s">
        <v>50</v>
      </c>
      <c r="Q1038">
        <v>440</v>
      </c>
      <c r="R1038">
        <v>430</v>
      </c>
      <c r="S1038">
        <v>425</v>
      </c>
      <c r="T1038">
        <v>5.9</v>
      </c>
      <c r="U1038">
        <v>9.3000000000000007</v>
      </c>
      <c r="V1038">
        <v>80</v>
      </c>
      <c r="W1038">
        <v>83.9</v>
      </c>
      <c r="X1038">
        <v>84.9</v>
      </c>
      <c r="Y1038">
        <v>4.9000000000000004</v>
      </c>
      <c r="Z1038">
        <v>0.9</v>
      </c>
      <c r="AA1038">
        <v>325</v>
      </c>
      <c r="AB1038">
        <v>700</v>
      </c>
      <c r="AC1038">
        <v>20400</v>
      </c>
      <c r="AD1038">
        <v>26600</v>
      </c>
      <c r="AE1038">
        <v>32900</v>
      </c>
      <c r="AF1038">
        <v>139100</v>
      </c>
      <c r="AG1038" t="s">
        <v>479</v>
      </c>
      <c r="AH1038" t="s">
        <v>479</v>
      </c>
      <c r="AI1038" t="s">
        <v>479</v>
      </c>
      <c r="AJ1038" t="s">
        <v>479</v>
      </c>
      <c r="AK1038" t="s">
        <v>479</v>
      </c>
      <c r="AL1038" t="s">
        <v>481</v>
      </c>
      <c r="AM1038" t="s">
        <v>481</v>
      </c>
    </row>
    <row r="1039" spans="1:39" x14ac:dyDescent="0.25">
      <c r="A1039" t="s">
        <v>472</v>
      </c>
      <c r="B1039" t="s">
        <v>582</v>
      </c>
      <c r="C1039">
        <v>3</v>
      </c>
      <c r="D1039" t="s">
        <v>405</v>
      </c>
      <c r="E1039" t="s">
        <v>405</v>
      </c>
      <c r="F1039">
        <v>10007148</v>
      </c>
      <c r="G1039" t="s">
        <v>87</v>
      </c>
      <c r="H1039" t="s">
        <v>482</v>
      </c>
      <c r="I1039" t="s">
        <v>476</v>
      </c>
      <c r="J1039" t="s">
        <v>385</v>
      </c>
      <c r="K1039" t="s">
        <v>493</v>
      </c>
      <c r="L1039" t="s">
        <v>55</v>
      </c>
      <c r="M1039" t="s">
        <v>405</v>
      </c>
      <c r="N1039" t="s">
        <v>405</v>
      </c>
      <c r="O1039" t="s">
        <v>485</v>
      </c>
      <c r="P1039" t="s">
        <v>47</v>
      </c>
      <c r="Q1039">
        <v>80</v>
      </c>
      <c r="R1039">
        <v>75</v>
      </c>
      <c r="S1039">
        <v>75</v>
      </c>
      <c r="T1039">
        <v>3</v>
      </c>
      <c r="U1039">
        <v>7.8</v>
      </c>
      <c r="V1039">
        <v>65</v>
      </c>
      <c r="W1039">
        <v>79.900000000000006</v>
      </c>
      <c r="X1039">
        <v>89.2</v>
      </c>
      <c r="Y1039">
        <v>24.2</v>
      </c>
      <c r="Z1039">
        <v>9.3000000000000007</v>
      </c>
      <c r="AA1039">
        <v>50</v>
      </c>
      <c r="AB1039">
        <v>7300</v>
      </c>
      <c r="AC1039">
        <v>19700</v>
      </c>
      <c r="AD1039">
        <v>24500</v>
      </c>
      <c r="AE1039">
        <v>28500</v>
      </c>
      <c r="AF1039">
        <v>59900</v>
      </c>
      <c r="AG1039" t="s">
        <v>479</v>
      </c>
      <c r="AH1039" t="s">
        <v>479</v>
      </c>
      <c r="AI1039" t="s">
        <v>479</v>
      </c>
      <c r="AJ1039" t="s">
        <v>479</v>
      </c>
      <c r="AK1039" t="s">
        <v>479</v>
      </c>
      <c r="AL1039" t="s">
        <v>481</v>
      </c>
      <c r="AM1039" t="s">
        <v>481</v>
      </c>
    </row>
    <row r="1040" spans="1:39" x14ac:dyDescent="0.25">
      <c r="A1040" t="s">
        <v>472</v>
      </c>
      <c r="B1040" t="s">
        <v>582</v>
      </c>
      <c r="C1040">
        <v>3</v>
      </c>
      <c r="D1040" t="s">
        <v>405</v>
      </c>
      <c r="E1040" t="s">
        <v>405</v>
      </c>
      <c r="F1040">
        <v>10007148</v>
      </c>
      <c r="G1040" t="s">
        <v>87</v>
      </c>
      <c r="H1040" t="s">
        <v>482</v>
      </c>
      <c r="I1040" t="s">
        <v>476</v>
      </c>
      <c r="J1040" t="s">
        <v>385</v>
      </c>
      <c r="K1040" t="s">
        <v>493</v>
      </c>
      <c r="L1040" t="s">
        <v>55</v>
      </c>
      <c r="M1040" t="s">
        <v>405</v>
      </c>
      <c r="N1040" t="s">
        <v>405</v>
      </c>
      <c r="O1040" t="s">
        <v>486</v>
      </c>
      <c r="P1040" t="s">
        <v>44</v>
      </c>
      <c r="Q1040">
        <v>170</v>
      </c>
      <c r="R1040">
        <v>170</v>
      </c>
      <c r="S1040">
        <v>170</v>
      </c>
      <c r="T1040">
        <v>2.7</v>
      </c>
      <c r="U1040">
        <v>7.2</v>
      </c>
      <c r="V1040">
        <v>59.9</v>
      </c>
      <c r="W1040">
        <v>84.3</v>
      </c>
      <c r="X1040">
        <v>90.2</v>
      </c>
      <c r="Y1040">
        <v>30.3</v>
      </c>
      <c r="Z1040">
        <v>5.8</v>
      </c>
      <c r="AA1040">
        <v>100</v>
      </c>
      <c r="AB1040">
        <v>3600</v>
      </c>
      <c r="AC1040">
        <v>18600</v>
      </c>
      <c r="AD1040">
        <v>24100</v>
      </c>
      <c r="AE1040">
        <v>27000</v>
      </c>
      <c r="AF1040">
        <v>46000</v>
      </c>
      <c r="AG1040" t="s">
        <v>479</v>
      </c>
      <c r="AH1040" t="s">
        <v>479</v>
      </c>
      <c r="AI1040" t="s">
        <v>479</v>
      </c>
      <c r="AJ1040" t="s">
        <v>479</v>
      </c>
      <c r="AK1040" t="s">
        <v>479</v>
      </c>
      <c r="AL1040" t="s">
        <v>481</v>
      </c>
      <c r="AM1040" t="s">
        <v>481</v>
      </c>
    </row>
    <row r="1041" spans="1:39" x14ac:dyDescent="0.25">
      <c r="A1041" t="s">
        <v>472</v>
      </c>
      <c r="B1041" t="s">
        <v>582</v>
      </c>
      <c r="C1041">
        <v>3</v>
      </c>
      <c r="D1041" t="s">
        <v>405</v>
      </c>
      <c r="E1041" t="s">
        <v>405</v>
      </c>
      <c r="F1041">
        <v>10007148</v>
      </c>
      <c r="G1041" t="s">
        <v>87</v>
      </c>
      <c r="H1041" t="s">
        <v>482</v>
      </c>
      <c r="I1041" t="s">
        <v>476</v>
      </c>
      <c r="J1041" t="s">
        <v>385</v>
      </c>
      <c r="K1041" t="s">
        <v>493</v>
      </c>
      <c r="L1041" t="s">
        <v>55</v>
      </c>
      <c r="M1041" t="s">
        <v>405</v>
      </c>
      <c r="N1041" t="s">
        <v>405</v>
      </c>
      <c r="O1041" t="s">
        <v>478</v>
      </c>
      <c r="P1041" t="s">
        <v>3</v>
      </c>
      <c r="Q1041">
        <v>170</v>
      </c>
      <c r="R1041">
        <v>165</v>
      </c>
      <c r="S1041">
        <v>165</v>
      </c>
      <c r="T1041">
        <v>3.6</v>
      </c>
      <c r="U1041">
        <v>12.6</v>
      </c>
      <c r="V1041">
        <v>79.599999999999994</v>
      </c>
      <c r="W1041">
        <v>83.2</v>
      </c>
      <c r="X1041">
        <v>83.8</v>
      </c>
      <c r="Y1041">
        <v>4.2</v>
      </c>
      <c r="Z1041">
        <v>0.6</v>
      </c>
      <c r="AA1041">
        <v>130</v>
      </c>
      <c r="AB1041">
        <v>2600</v>
      </c>
      <c r="AC1041">
        <v>22600</v>
      </c>
      <c r="AD1041">
        <v>28100</v>
      </c>
      <c r="AE1041">
        <v>37600</v>
      </c>
      <c r="AF1041">
        <v>67200</v>
      </c>
      <c r="AG1041" t="s">
        <v>479</v>
      </c>
      <c r="AH1041" t="s">
        <v>479</v>
      </c>
      <c r="AI1041" t="s">
        <v>479</v>
      </c>
      <c r="AJ1041" t="s">
        <v>479</v>
      </c>
      <c r="AK1041" t="s">
        <v>479</v>
      </c>
      <c r="AL1041" t="s">
        <v>481</v>
      </c>
      <c r="AM1041" t="s">
        <v>481</v>
      </c>
    </row>
    <row r="1042" spans="1:39" x14ac:dyDescent="0.25">
      <c r="A1042" t="s">
        <v>472</v>
      </c>
      <c r="B1042" t="s">
        <v>582</v>
      </c>
      <c r="C1042">
        <v>3</v>
      </c>
      <c r="D1042" t="s">
        <v>405</v>
      </c>
      <c r="E1042" t="s">
        <v>405</v>
      </c>
      <c r="F1042">
        <v>10007148</v>
      </c>
      <c r="G1042" t="s">
        <v>87</v>
      </c>
      <c r="H1042" t="s">
        <v>482</v>
      </c>
      <c r="I1042" t="s">
        <v>476</v>
      </c>
      <c r="J1042" t="s">
        <v>385</v>
      </c>
      <c r="K1042" t="s">
        <v>493</v>
      </c>
      <c r="L1042" t="s">
        <v>55</v>
      </c>
      <c r="M1042" t="s">
        <v>405</v>
      </c>
      <c r="N1042" t="s">
        <v>405</v>
      </c>
      <c r="O1042" t="s">
        <v>488</v>
      </c>
      <c r="P1042" t="s">
        <v>34</v>
      </c>
      <c r="Q1042">
        <v>130</v>
      </c>
      <c r="R1042">
        <v>130</v>
      </c>
      <c r="S1042">
        <v>125</v>
      </c>
      <c r="T1042">
        <v>2.4</v>
      </c>
      <c r="U1042">
        <v>10.199999999999999</v>
      </c>
      <c r="V1042">
        <v>77.2</v>
      </c>
      <c r="W1042">
        <v>86.6</v>
      </c>
      <c r="X1042">
        <v>87.4</v>
      </c>
      <c r="Y1042">
        <v>10.199999999999999</v>
      </c>
      <c r="Z1042">
        <v>0.8</v>
      </c>
      <c r="AA1042">
        <v>95</v>
      </c>
      <c r="AB1042">
        <v>2600</v>
      </c>
      <c r="AC1042">
        <v>19000</v>
      </c>
      <c r="AD1042">
        <v>23700</v>
      </c>
      <c r="AE1042">
        <v>27000</v>
      </c>
      <c r="AF1042">
        <v>46400</v>
      </c>
      <c r="AG1042" t="s">
        <v>479</v>
      </c>
      <c r="AH1042" t="s">
        <v>479</v>
      </c>
      <c r="AI1042" t="s">
        <v>479</v>
      </c>
      <c r="AJ1042" t="s">
        <v>479</v>
      </c>
      <c r="AK1042" t="s">
        <v>479</v>
      </c>
      <c r="AL1042" t="s">
        <v>481</v>
      </c>
      <c r="AM1042" t="s">
        <v>481</v>
      </c>
    </row>
    <row r="1043" spans="1:39" x14ac:dyDescent="0.25">
      <c r="A1043" t="s">
        <v>472</v>
      </c>
      <c r="B1043" t="s">
        <v>582</v>
      </c>
      <c r="C1043">
        <v>3</v>
      </c>
      <c r="D1043" t="s">
        <v>405</v>
      </c>
      <c r="E1043" t="s">
        <v>405</v>
      </c>
      <c r="F1043">
        <v>10007148</v>
      </c>
      <c r="G1043" t="s">
        <v>87</v>
      </c>
      <c r="H1043" t="s">
        <v>482</v>
      </c>
      <c r="I1043" t="s">
        <v>476</v>
      </c>
      <c r="J1043" t="s">
        <v>385</v>
      </c>
      <c r="K1043" t="s">
        <v>493</v>
      </c>
      <c r="L1043" t="s">
        <v>55</v>
      </c>
      <c r="M1043" t="s">
        <v>405</v>
      </c>
      <c r="N1043" t="s">
        <v>405</v>
      </c>
      <c r="O1043" t="s">
        <v>489</v>
      </c>
      <c r="P1043" t="s">
        <v>50</v>
      </c>
      <c r="Q1043">
        <v>375</v>
      </c>
      <c r="R1043">
        <v>365</v>
      </c>
      <c r="S1043">
        <v>365</v>
      </c>
      <c r="T1043">
        <v>4</v>
      </c>
      <c r="U1043">
        <v>8.8000000000000007</v>
      </c>
      <c r="V1043">
        <v>81.8</v>
      </c>
      <c r="W1043">
        <v>85.6</v>
      </c>
      <c r="X1043">
        <v>87.3</v>
      </c>
      <c r="Y1043">
        <v>5.4</v>
      </c>
      <c r="Z1043">
        <v>1.7</v>
      </c>
      <c r="AA1043">
        <v>285</v>
      </c>
      <c r="AB1043">
        <v>2600</v>
      </c>
      <c r="AC1043">
        <v>18200</v>
      </c>
      <c r="AD1043">
        <v>22600</v>
      </c>
      <c r="AE1043">
        <v>26300</v>
      </c>
      <c r="AF1043">
        <v>81400</v>
      </c>
      <c r="AG1043" t="s">
        <v>479</v>
      </c>
      <c r="AH1043" t="s">
        <v>479</v>
      </c>
      <c r="AI1043" t="s">
        <v>479</v>
      </c>
      <c r="AJ1043" t="s">
        <v>479</v>
      </c>
      <c r="AK1043" t="s">
        <v>479</v>
      </c>
      <c r="AL1043" t="s">
        <v>481</v>
      </c>
      <c r="AM1043" t="s">
        <v>481</v>
      </c>
    </row>
    <row r="1044" spans="1:39" x14ac:dyDescent="0.25">
      <c r="A1044" t="s">
        <v>472</v>
      </c>
      <c r="B1044" t="s">
        <v>582</v>
      </c>
      <c r="C1044">
        <v>3</v>
      </c>
      <c r="D1044" t="s">
        <v>405</v>
      </c>
      <c r="E1044" t="s">
        <v>405</v>
      </c>
      <c r="F1044">
        <v>10007149</v>
      </c>
      <c r="G1044" t="s">
        <v>578</v>
      </c>
      <c r="H1044" t="s">
        <v>482</v>
      </c>
      <c r="I1044" t="s">
        <v>476</v>
      </c>
      <c r="J1044" t="s">
        <v>385</v>
      </c>
      <c r="K1044" t="s">
        <v>493</v>
      </c>
      <c r="L1044" t="s">
        <v>55</v>
      </c>
      <c r="M1044" t="s">
        <v>405</v>
      </c>
      <c r="N1044" t="s">
        <v>405</v>
      </c>
      <c r="O1044" t="s">
        <v>485</v>
      </c>
      <c r="P1044" t="s">
        <v>47</v>
      </c>
      <c r="Q1044">
        <v>240</v>
      </c>
      <c r="R1044">
        <v>230</v>
      </c>
      <c r="S1044">
        <v>230</v>
      </c>
      <c r="T1044">
        <v>2.6</v>
      </c>
      <c r="U1044">
        <v>9.1</v>
      </c>
      <c r="V1044">
        <v>64.2</v>
      </c>
      <c r="W1044">
        <v>79.7</v>
      </c>
      <c r="X1044">
        <v>88.4</v>
      </c>
      <c r="Y1044">
        <v>24.1</v>
      </c>
      <c r="Z1044">
        <v>8.6</v>
      </c>
      <c r="AA1044">
        <v>150</v>
      </c>
      <c r="AB1044">
        <v>3200</v>
      </c>
      <c r="AC1044">
        <v>20100</v>
      </c>
      <c r="AD1044">
        <v>24500</v>
      </c>
      <c r="AE1044">
        <v>28800</v>
      </c>
      <c r="AF1044">
        <v>67200</v>
      </c>
      <c r="AG1044" t="s">
        <v>479</v>
      </c>
      <c r="AH1044" t="s">
        <v>479</v>
      </c>
      <c r="AI1044" t="s">
        <v>479</v>
      </c>
      <c r="AJ1044" t="s">
        <v>479</v>
      </c>
      <c r="AK1044" t="s">
        <v>479</v>
      </c>
      <c r="AL1044" t="s">
        <v>481</v>
      </c>
      <c r="AM1044" t="s">
        <v>481</v>
      </c>
    </row>
    <row r="1045" spans="1:39" x14ac:dyDescent="0.25">
      <c r="A1045" t="s">
        <v>472</v>
      </c>
      <c r="B1045" t="s">
        <v>582</v>
      </c>
      <c r="C1045">
        <v>3</v>
      </c>
      <c r="D1045" t="s">
        <v>405</v>
      </c>
      <c r="E1045" t="s">
        <v>405</v>
      </c>
      <c r="F1045">
        <v>10007149</v>
      </c>
      <c r="G1045" t="s">
        <v>578</v>
      </c>
      <c r="H1045" t="s">
        <v>482</v>
      </c>
      <c r="I1045" t="s">
        <v>476</v>
      </c>
      <c r="J1045" t="s">
        <v>385</v>
      </c>
      <c r="K1045" t="s">
        <v>493</v>
      </c>
      <c r="L1045" t="s">
        <v>55</v>
      </c>
      <c r="M1045" t="s">
        <v>405</v>
      </c>
      <c r="N1045" t="s">
        <v>405</v>
      </c>
      <c r="O1045" t="s">
        <v>486</v>
      </c>
      <c r="P1045" t="s">
        <v>44</v>
      </c>
      <c r="Q1045">
        <v>175</v>
      </c>
      <c r="R1045">
        <v>175</v>
      </c>
      <c r="S1045">
        <v>170</v>
      </c>
      <c r="T1045">
        <v>1.4</v>
      </c>
      <c r="U1045">
        <v>5.2</v>
      </c>
      <c r="V1045">
        <v>64.8</v>
      </c>
      <c r="W1045">
        <v>90.5</v>
      </c>
      <c r="X1045">
        <v>93.4</v>
      </c>
      <c r="Y1045">
        <v>28.6</v>
      </c>
      <c r="Z1045">
        <v>2.9</v>
      </c>
      <c r="AA1045">
        <v>110</v>
      </c>
      <c r="AB1045">
        <v>2600</v>
      </c>
      <c r="AC1045">
        <v>20400</v>
      </c>
      <c r="AD1045">
        <v>23400</v>
      </c>
      <c r="AE1045">
        <v>27000</v>
      </c>
      <c r="AF1045">
        <v>58400</v>
      </c>
      <c r="AG1045" t="s">
        <v>479</v>
      </c>
      <c r="AH1045" t="s">
        <v>479</v>
      </c>
      <c r="AI1045" t="s">
        <v>479</v>
      </c>
      <c r="AJ1045" t="s">
        <v>479</v>
      </c>
      <c r="AK1045" t="s">
        <v>479</v>
      </c>
      <c r="AL1045" t="s">
        <v>481</v>
      </c>
      <c r="AM1045" t="s">
        <v>481</v>
      </c>
    </row>
    <row r="1046" spans="1:39" x14ac:dyDescent="0.25">
      <c r="A1046" t="s">
        <v>472</v>
      </c>
      <c r="B1046" t="s">
        <v>582</v>
      </c>
      <c r="C1046">
        <v>3</v>
      </c>
      <c r="D1046" t="s">
        <v>405</v>
      </c>
      <c r="E1046" t="s">
        <v>405</v>
      </c>
      <c r="F1046">
        <v>10007149</v>
      </c>
      <c r="G1046" t="s">
        <v>578</v>
      </c>
      <c r="H1046" t="s">
        <v>482</v>
      </c>
      <c r="I1046" t="s">
        <v>476</v>
      </c>
      <c r="J1046" t="s">
        <v>385</v>
      </c>
      <c r="K1046" t="s">
        <v>493</v>
      </c>
      <c r="L1046" t="s">
        <v>55</v>
      </c>
      <c r="M1046" t="s">
        <v>405</v>
      </c>
      <c r="N1046" t="s">
        <v>405</v>
      </c>
      <c r="O1046" t="s">
        <v>478</v>
      </c>
      <c r="P1046" t="s">
        <v>3</v>
      </c>
      <c r="Q1046">
        <v>185</v>
      </c>
      <c r="R1046">
        <v>180</v>
      </c>
      <c r="S1046">
        <v>180</v>
      </c>
      <c r="T1046">
        <v>8.4</v>
      </c>
      <c r="U1046">
        <v>5.6</v>
      </c>
      <c r="V1046">
        <v>81.5</v>
      </c>
      <c r="W1046">
        <v>84.8</v>
      </c>
      <c r="X1046">
        <v>86</v>
      </c>
      <c r="Y1046">
        <v>4.5</v>
      </c>
      <c r="Z1046">
        <v>1.1000000000000001</v>
      </c>
      <c r="AA1046">
        <v>145</v>
      </c>
      <c r="AB1046">
        <v>5500</v>
      </c>
      <c r="AC1046">
        <v>25100</v>
      </c>
      <c r="AD1046">
        <v>31400</v>
      </c>
      <c r="AE1046">
        <v>39300</v>
      </c>
      <c r="AF1046">
        <v>69400</v>
      </c>
      <c r="AG1046" t="s">
        <v>479</v>
      </c>
      <c r="AH1046" t="s">
        <v>479</v>
      </c>
      <c r="AI1046" t="s">
        <v>479</v>
      </c>
      <c r="AJ1046" t="s">
        <v>479</v>
      </c>
      <c r="AK1046" t="s">
        <v>479</v>
      </c>
      <c r="AL1046" t="s">
        <v>481</v>
      </c>
      <c r="AM1046" t="s">
        <v>481</v>
      </c>
    </row>
    <row r="1047" spans="1:39" x14ac:dyDescent="0.25">
      <c r="A1047" t="s">
        <v>472</v>
      </c>
      <c r="B1047" t="s">
        <v>582</v>
      </c>
      <c r="C1047">
        <v>3</v>
      </c>
      <c r="D1047" t="s">
        <v>405</v>
      </c>
      <c r="E1047" t="s">
        <v>405</v>
      </c>
      <c r="F1047">
        <v>10007149</v>
      </c>
      <c r="G1047" t="s">
        <v>578</v>
      </c>
      <c r="H1047" t="s">
        <v>482</v>
      </c>
      <c r="I1047" t="s">
        <v>476</v>
      </c>
      <c r="J1047" t="s">
        <v>385</v>
      </c>
      <c r="K1047" t="s">
        <v>493</v>
      </c>
      <c r="L1047" t="s">
        <v>55</v>
      </c>
      <c r="M1047" t="s">
        <v>405</v>
      </c>
      <c r="N1047" t="s">
        <v>405</v>
      </c>
      <c r="O1047" t="s">
        <v>488</v>
      </c>
      <c r="P1047" t="s">
        <v>34</v>
      </c>
      <c r="Q1047">
        <v>110</v>
      </c>
      <c r="R1047">
        <v>105</v>
      </c>
      <c r="S1047">
        <v>105</v>
      </c>
      <c r="T1047">
        <v>3.4</v>
      </c>
      <c r="U1047">
        <v>1.9</v>
      </c>
      <c r="V1047">
        <v>76.2</v>
      </c>
      <c r="W1047">
        <v>92.8</v>
      </c>
      <c r="X1047">
        <v>94.7</v>
      </c>
      <c r="Y1047">
        <v>18.5</v>
      </c>
      <c r="Z1047">
        <v>1.9</v>
      </c>
      <c r="AA1047">
        <v>80</v>
      </c>
      <c r="AB1047">
        <v>2900</v>
      </c>
      <c r="AC1047">
        <v>20400</v>
      </c>
      <c r="AD1047">
        <v>24800</v>
      </c>
      <c r="AE1047">
        <v>28800</v>
      </c>
      <c r="AF1047">
        <v>58800</v>
      </c>
      <c r="AG1047" t="s">
        <v>479</v>
      </c>
      <c r="AH1047" t="s">
        <v>479</v>
      </c>
      <c r="AI1047" t="s">
        <v>479</v>
      </c>
      <c r="AJ1047" t="s">
        <v>479</v>
      </c>
      <c r="AK1047" t="s">
        <v>479</v>
      </c>
      <c r="AL1047" t="s">
        <v>481</v>
      </c>
      <c r="AM1047" t="s">
        <v>481</v>
      </c>
    </row>
    <row r="1048" spans="1:39" x14ac:dyDescent="0.25">
      <c r="A1048" t="s">
        <v>472</v>
      </c>
      <c r="B1048" t="s">
        <v>582</v>
      </c>
      <c r="C1048">
        <v>3</v>
      </c>
      <c r="D1048" t="s">
        <v>405</v>
      </c>
      <c r="E1048" t="s">
        <v>405</v>
      </c>
      <c r="F1048">
        <v>10007149</v>
      </c>
      <c r="G1048" t="s">
        <v>578</v>
      </c>
      <c r="H1048" t="s">
        <v>482</v>
      </c>
      <c r="I1048" t="s">
        <v>476</v>
      </c>
      <c r="J1048" t="s">
        <v>385</v>
      </c>
      <c r="K1048" t="s">
        <v>493</v>
      </c>
      <c r="L1048" t="s">
        <v>55</v>
      </c>
      <c r="M1048" t="s">
        <v>405</v>
      </c>
      <c r="N1048" t="s">
        <v>405</v>
      </c>
      <c r="O1048" t="s">
        <v>489</v>
      </c>
      <c r="P1048" t="s">
        <v>50</v>
      </c>
      <c r="Q1048">
        <v>5</v>
      </c>
      <c r="R1048">
        <v>5</v>
      </c>
      <c r="S1048">
        <v>5</v>
      </c>
      <c r="T1048" t="s">
        <v>479</v>
      </c>
      <c r="U1048" t="s">
        <v>479</v>
      </c>
      <c r="V1048" t="s">
        <v>479</v>
      </c>
      <c r="W1048" t="s">
        <v>479</v>
      </c>
      <c r="X1048" t="s">
        <v>479</v>
      </c>
      <c r="Y1048" t="s">
        <v>479</v>
      </c>
      <c r="Z1048" t="s">
        <v>479</v>
      </c>
      <c r="AA1048">
        <v>5</v>
      </c>
      <c r="AB1048" t="s">
        <v>479</v>
      </c>
      <c r="AC1048" t="s">
        <v>479</v>
      </c>
      <c r="AD1048" t="s">
        <v>479</v>
      </c>
      <c r="AE1048" t="s">
        <v>479</v>
      </c>
      <c r="AF1048" t="s">
        <v>479</v>
      </c>
      <c r="AG1048" t="s">
        <v>479</v>
      </c>
      <c r="AH1048" t="s">
        <v>479</v>
      </c>
      <c r="AI1048" t="s">
        <v>479</v>
      </c>
      <c r="AJ1048" t="s">
        <v>479</v>
      </c>
      <c r="AK1048" t="s">
        <v>479</v>
      </c>
      <c r="AL1048" t="s">
        <v>481</v>
      </c>
      <c r="AM1048" t="s">
        <v>481</v>
      </c>
    </row>
    <row r="1049" spans="1:39" x14ac:dyDescent="0.25">
      <c r="A1049" t="s">
        <v>472</v>
      </c>
      <c r="B1049" t="s">
        <v>582</v>
      </c>
      <c r="C1049">
        <v>3</v>
      </c>
      <c r="D1049" t="s">
        <v>405</v>
      </c>
      <c r="E1049" t="s">
        <v>405</v>
      </c>
      <c r="F1049">
        <v>10007150</v>
      </c>
      <c r="G1049" t="s">
        <v>153</v>
      </c>
      <c r="H1049" t="s">
        <v>482</v>
      </c>
      <c r="I1049" t="s">
        <v>476</v>
      </c>
      <c r="J1049" t="s">
        <v>385</v>
      </c>
      <c r="K1049" t="s">
        <v>499</v>
      </c>
      <c r="L1049" t="s">
        <v>43</v>
      </c>
      <c r="M1049" t="s">
        <v>405</v>
      </c>
      <c r="N1049" t="s">
        <v>405</v>
      </c>
      <c r="O1049" t="s">
        <v>485</v>
      </c>
      <c r="P1049" t="s">
        <v>47</v>
      </c>
      <c r="Q1049">
        <v>190</v>
      </c>
      <c r="R1049">
        <v>185</v>
      </c>
      <c r="S1049">
        <v>185</v>
      </c>
      <c r="T1049">
        <v>3</v>
      </c>
      <c r="U1049">
        <v>5.9</v>
      </c>
      <c r="V1049">
        <v>68.400000000000006</v>
      </c>
      <c r="W1049">
        <v>82.7</v>
      </c>
      <c r="X1049">
        <v>91.1</v>
      </c>
      <c r="Y1049">
        <v>22.7</v>
      </c>
      <c r="Z1049">
        <v>8.4</v>
      </c>
      <c r="AA1049">
        <v>125</v>
      </c>
      <c r="AB1049">
        <v>6600</v>
      </c>
      <c r="AC1049">
        <v>24800</v>
      </c>
      <c r="AD1049">
        <v>28500</v>
      </c>
      <c r="AE1049">
        <v>33200</v>
      </c>
      <c r="AF1049">
        <v>90900</v>
      </c>
      <c r="AG1049" t="s">
        <v>479</v>
      </c>
      <c r="AH1049" t="s">
        <v>479</v>
      </c>
      <c r="AI1049" t="s">
        <v>479</v>
      </c>
      <c r="AJ1049" t="s">
        <v>479</v>
      </c>
      <c r="AK1049" t="s">
        <v>479</v>
      </c>
      <c r="AL1049" t="s">
        <v>481</v>
      </c>
      <c r="AM1049" t="s">
        <v>481</v>
      </c>
    </row>
    <row r="1050" spans="1:39" x14ac:dyDescent="0.25">
      <c r="A1050" t="s">
        <v>472</v>
      </c>
      <c r="B1050" t="s">
        <v>582</v>
      </c>
      <c r="C1050">
        <v>3</v>
      </c>
      <c r="D1050" t="s">
        <v>405</v>
      </c>
      <c r="E1050" t="s">
        <v>405</v>
      </c>
      <c r="F1050">
        <v>10007150</v>
      </c>
      <c r="G1050" t="s">
        <v>153</v>
      </c>
      <c r="H1050" t="s">
        <v>482</v>
      </c>
      <c r="I1050" t="s">
        <v>476</v>
      </c>
      <c r="J1050" t="s">
        <v>385</v>
      </c>
      <c r="K1050" t="s">
        <v>499</v>
      </c>
      <c r="L1050" t="s">
        <v>43</v>
      </c>
      <c r="M1050" t="s">
        <v>405</v>
      </c>
      <c r="N1050" t="s">
        <v>405</v>
      </c>
      <c r="O1050" t="s">
        <v>486</v>
      </c>
      <c r="P1050" t="s">
        <v>44</v>
      </c>
      <c r="Q1050">
        <v>205</v>
      </c>
      <c r="R1050">
        <v>200</v>
      </c>
      <c r="S1050">
        <v>200</v>
      </c>
      <c r="T1050">
        <v>3.5</v>
      </c>
      <c r="U1050">
        <v>5</v>
      </c>
      <c r="V1050">
        <v>63</v>
      </c>
      <c r="W1050">
        <v>87.5</v>
      </c>
      <c r="X1050">
        <v>91.5</v>
      </c>
      <c r="Y1050">
        <v>28.5</v>
      </c>
      <c r="Z1050">
        <v>4</v>
      </c>
      <c r="AA1050">
        <v>125</v>
      </c>
      <c r="AB1050">
        <v>5500</v>
      </c>
      <c r="AC1050">
        <v>21200</v>
      </c>
      <c r="AD1050">
        <v>26600</v>
      </c>
      <c r="AE1050">
        <v>31000</v>
      </c>
      <c r="AF1050">
        <v>84000</v>
      </c>
      <c r="AG1050" t="s">
        <v>479</v>
      </c>
      <c r="AH1050" t="s">
        <v>479</v>
      </c>
      <c r="AI1050" t="s">
        <v>479</v>
      </c>
      <c r="AJ1050" t="s">
        <v>479</v>
      </c>
      <c r="AK1050" t="s">
        <v>479</v>
      </c>
      <c r="AL1050" t="s">
        <v>481</v>
      </c>
      <c r="AM1050" t="s">
        <v>481</v>
      </c>
    </row>
    <row r="1051" spans="1:39" x14ac:dyDescent="0.25">
      <c r="A1051" t="s">
        <v>472</v>
      </c>
      <c r="B1051" t="s">
        <v>582</v>
      </c>
      <c r="C1051">
        <v>3</v>
      </c>
      <c r="D1051" t="s">
        <v>405</v>
      </c>
      <c r="E1051" t="s">
        <v>405</v>
      </c>
      <c r="F1051">
        <v>10007150</v>
      </c>
      <c r="G1051" t="s">
        <v>153</v>
      </c>
      <c r="H1051" t="s">
        <v>482</v>
      </c>
      <c r="I1051" t="s">
        <v>476</v>
      </c>
      <c r="J1051" t="s">
        <v>385</v>
      </c>
      <c r="K1051" t="s">
        <v>499</v>
      </c>
      <c r="L1051" t="s">
        <v>43</v>
      </c>
      <c r="M1051" t="s">
        <v>405</v>
      </c>
      <c r="N1051" t="s">
        <v>405</v>
      </c>
      <c r="O1051" t="s">
        <v>478</v>
      </c>
      <c r="P1051" t="s">
        <v>3</v>
      </c>
      <c r="Q1051">
        <v>210</v>
      </c>
      <c r="R1051">
        <v>210</v>
      </c>
      <c r="S1051">
        <v>210</v>
      </c>
      <c r="T1051">
        <v>10.6</v>
      </c>
      <c r="U1051">
        <v>8.3000000000000007</v>
      </c>
      <c r="V1051">
        <v>79.3</v>
      </c>
      <c r="W1051">
        <v>81.099999999999994</v>
      </c>
      <c r="X1051">
        <v>81.099999999999994</v>
      </c>
      <c r="Y1051">
        <v>1.8</v>
      </c>
      <c r="Z1051" t="s">
        <v>487</v>
      </c>
      <c r="AA1051">
        <v>165</v>
      </c>
      <c r="AB1051">
        <v>4100</v>
      </c>
      <c r="AC1051">
        <v>31000</v>
      </c>
      <c r="AD1051">
        <v>40500</v>
      </c>
      <c r="AE1051">
        <v>53700</v>
      </c>
      <c r="AF1051">
        <v>101800</v>
      </c>
      <c r="AG1051" t="s">
        <v>479</v>
      </c>
      <c r="AH1051" t="s">
        <v>479</v>
      </c>
      <c r="AI1051" t="s">
        <v>479</v>
      </c>
      <c r="AJ1051" t="s">
        <v>479</v>
      </c>
      <c r="AK1051" t="s">
        <v>479</v>
      </c>
      <c r="AL1051" t="s">
        <v>481</v>
      </c>
      <c r="AM1051" t="s">
        <v>481</v>
      </c>
    </row>
    <row r="1052" spans="1:39" x14ac:dyDescent="0.25">
      <c r="A1052" t="s">
        <v>472</v>
      </c>
      <c r="B1052" t="s">
        <v>582</v>
      </c>
      <c r="C1052">
        <v>3</v>
      </c>
      <c r="D1052" t="s">
        <v>405</v>
      </c>
      <c r="E1052" t="s">
        <v>405</v>
      </c>
      <c r="F1052">
        <v>10007150</v>
      </c>
      <c r="G1052" t="s">
        <v>153</v>
      </c>
      <c r="H1052" t="s">
        <v>482</v>
      </c>
      <c r="I1052" t="s">
        <v>476</v>
      </c>
      <c r="J1052" t="s">
        <v>385</v>
      </c>
      <c r="K1052" t="s">
        <v>499</v>
      </c>
      <c r="L1052" t="s">
        <v>43</v>
      </c>
      <c r="M1052" t="s">
        <v>405</v>
      </c>
      <c r="N1052" t="s">
        <v>405</v>
      </c>
      <c r="O1052" t="s">
        <v>488</v>
      </c>
      <c r="P1052" t="s">
        <v>34</v>
      </c>
      <c r="Q1052">
        <v>180</v>
      </c>
      <c r="R1052">
        <v>175</v>
      </c>
      <c r="S1052">
        <v>175</v>
      </c>
      <c r="T1052">
        <v>3.4</v>
      </c>
      <c r="U1052">
        <v>8.6999999999999993</v>
      </c>
      <c r="V1052">
        <v>62.8</v>
      </c>
      <c r="W1052">
        <v>84.8</v>
      </c>
      <c r="X1052">
        <v>87.9</v>
      </c>
      <c r="Y1052">
        <v>25.1</v>
      </c>
      <c r="Z1052">
        <v>3.1</v>
      </c>
      <c r="AA1052">
        <v>110</v>
      </c>
      <c r="AB1052">
        <v>5500</v>
      </c>
      <c r="AC1052">
        <v>24500</v>
      </c>
      <c r="AD1052">
        <v>30300</v>
      </c>
      <c r="AE1052">
        <v>35400</v>
      </c>
      <c r="AF1052">
        <v>81000</v>
      </c>
      <c r="AG1052" t="s">
        <v>479</v>
      </c>
      <c r="AH1052" t="s">
        <v>479</v>
      </c>
      <c r="AI1052" t="s">
        <v>479</v>
      </c>
      <c r="AJ1052" t="s">
        <v>479</v>
      </c>
      <c r="AK1052" t="s">
        <v>479</v>
      </c>
      <c r="AL1052" t="s">
        <v>481</v>
      </c>
      <c r="AM1052" t="s">
        <v>481</v>
      </c>
    </row>
    <row r="1053" spans="1:39" x14ac:dyDescent="0.25">
      <c r="A1053" t="s">
        <v>472</v>
      </c>
      <c r="B1053" t="s">
        <v>582</v>
      </c>
      <c r="C1053">
        <v>3</v>
      </c>
      <c r="D1053" t="s">
        <v>405</v>
      </c>
      <c r="E1053" t="s">
        <v>405</v>
      </c>
      <c r="F1053">
        <v>10007150</v>
      </c>
      <c r="G1053" t="s">
        <v>153</v>
      </c>
      <c r="H1053" t="s">
        <v>482</v>
      </c>
      <c r="I1053" t="s">
        <v>476</v>
      </c>
      <c r="J1053" t="s">
        <v>385</v>
      </c>
      <c r="K1053" t="s">
        <v>499</v>
      </c>
      <c r="L1053" t="s">
        <v>43</v>
      </c>
      <c r="M1053" t="s">
        <v>405</v>
      </c>
      <c r="N1053" t="s">
        <v>405</v>
      </c>
      <c r="O1053" t="s">
        <v>489</v>
      </c>
      <c r="P1053" t="s">
        <v>50</v>
      </c>
      <c r="Q1053">
        <v>165</v>
      </c>
      <c r="R1053">
        <v>160</v>
      </c>
      <c r="S1053">
        <v>160</v>
      </c>
      <c r="T1053">
        <v>7.4</v>
      </c>
      <c r="U1053">
        <v>12.1</v>
      </c>
      <c r="V1053">
        <v>71.2</v>
      </c>
      <c r="W1053">
        <v>77</v>
      </c>
      <c r="X1053">
        <v>80.5</v>
      </c>
      <c r="Y1053">
        <v>9.1999999999999993</v>
      </c>
      <c r="Z1053">
        <v>3.4</v>
      </c>
      <c r="AA1053">
        <v>110</v>
      </c>
      <c r="AB1053">
        <v>400</v>
      </c>
      <c r="AC1053">
        <v>19700</v>
      </c>
      <c r="AD1053">
        <v>25200</v>
      </c>
      <c r="AE1053">
        <v>31300</v>
      </c>
      <c r="AF1053">
        <v>100700</v>
      </c>
      <c r="AG1053" t="s">
        <v>479</v>
      </c>
      <c r="AH1053" t="s">
        <v>479</v>
      </c>
      <c r="AI1053" t="s">
        <v>479</v>
      </c>
      <c r="AJ1053" t="s">
        <v>479</v>
      </c>
      <c r="AK1053" t="s">
        <v>479</v>
      </c>
      <c r="AL1053" t="s">
        <v>481</v>
      </c>
      <c r="AM1053" t="s">
        <v>481</v>
      </c>
    </row>
    <row r="1054" spans="1:39" x14ac:dyDescent="0.25">
      <c r="A1054" t="s">
        <v>472</v>
      </c>
      <c r="B1054" t="s">
        <v>582</v>
      </c>
      <c r="C1054">
        <v>3</v>
      </c>
      <c r="D1054" t="s">
        <v>405</v>
      </c>
      <c r="E1054" t="s">
        <v>405</v>
      </c>
      <c r="F1054">
        <v>10007151</v>
      </c>
      <c r="G1054" t="s">
        <v>74</v>
      </c>
      <c r="H1054" t="s">
        <v>482</v>
      </c>
      <c r="I1054" t="s">
        <v>476</v>
      </c>
      <c r="J1054" t="s">
        <v>385</v>
      </c>
      <c r="K1054" t="s">
        <v>508</v>
      </c>
      <c r="L1054" t="s">
        <v>75</v>
      </c>
      <c r="M1054" t="s">
        <v>405</v>
      </c>
      <c r="N1054" t="s">
        <v>405</v>
      </c>
      <c r="O1054" t="s">
        <v>485</v>
      </c>
      <c r="P1054" t="s">
        <v>47</v>
      </c>
      <c r="Q1054">
        <v>115</v>
      </c>
      <c r="R1054">
        <v>115</v>
      </c>
      <c r="S1054">
        <v>115</v>
      </c>
      <c r="T1054">
        <v>1.7</v>
      </c>
      <c r="U1054">
        <v>3.4</v>
      </c>
      <c r="V1054">
        <v>70.7</v>
      </c>
      <c r="W1054">
        <v>87.9</v>
      </c>
      <c r="X1054">
        <v>94.8</v>
      </c>
      <c r="Y1054">
        <v>24.1</v>
      </c>
      <c r="Z1054">
        <v>6.9</v>
      </c>
      <c r="AA1054">
        <v>80</v>
      </c>
      <c r="AB1054">
        <v>400</v>
      </c>
      <c r="AC1054">
        <v>17900</v>
      </c>
      <c r="AD1054">
        <v>25400</v>
      </c>
      <c r="AE1054">
        <v>29600</v>
      </c>
      <c r="AF1054">
        <v>66400</v>
      </c>
      <c r="AG1054" t="s">
        <v>479</v>
      </c>
      <c r="AH1054" t="s">
        <v>479</v>
      </c>
      <c r="AI1054" t="s">
        <v>479</v>
      </c>
      <c r="AJ1054" t="s">
        <v>479</v>
      </c>
      <c r="AK1054" t="s">
        <v>479</v>
      </c>
      <c r="AL1054" t="s">
        <v>481</v>
      </c>
      <c r="AM1054" t="s">
        <v>481</v>
      </c>
    </row>
    <row r="1055" spans="1:39" x14ac:dyDescent="0.25">
      <c r="A1055" t="s">
        <v>472</v>
      </c>
      <c r="B1055" t="s">
        <v>582</v>
      </c>
      <c r="C1055">
        <v>3</v>
      </c>
      <c r="D1055" t="s">
        <v>405</v>
      </c>
      <c r="E1055" t="s">
        <v>405</v>
      </c>
      <c r="F1055">
        <v>10007151</v>
      </c>
      <c r="G1055" t="s">
        <v>74</v>
      </c>
      <c r="H1055" t="s">
        <v>482</v>
      </c>
      <c r="I1055" t="s">
        <v>476</v>
      </c>
      <c r="J1055" t="s">
        <v>385</v>
      </c>
      <c r="K1055" t="s">
        <v>508</v>
      </c>
      <c r="L1055" t="s">
        <v>75</v>
      </c>
      <c r="M1055" t="s">
        <v>405</v>
      </c>
      <c r="N1055" t="s">
        <v>405</v>
      </c>
      <c r="O1055" t="s">
        <v>486</v>
      </c>
      <c r="P1055" t="s">
        <v>44</v>
      </c>
      <c r="Q1055">
        <v>265</v>
      </c>
      <c r="R1055">
        <v>260</v>
      </c>
      <c r="S1055">
        <v>260</v>
      </c>
      <c r="T1055">
        <v>1.9</v>
      </c>
      <c r="U1055">
        <v>4.2</v>
      </c>
      <c r="V1055">
        <v>73.400000000000006</v>
      </c>
      <c r="W1055">
        <v>90.3</v>
      </c>
      <c r="X1055">
        <v>93.8</v>
      </c>
      <c r="Y1055">
        <v>20.5</v>
      </c>
      <c r="Z1055">
        <v>3.5</v>
      </c>
      <c r="AA1055">
        <v>185</v>
      </c>
      <c r="AB1055">
        <v>2200</v>
      </c>
      <c r="AC1055">
        <v>20400</v>
      </c>
      <c r="AD1055">
        <v>24100</v>
      </c>
      <c r="AE1055">
        <v>27400</v>
      </c>
      <c r="AF1055">
        <v>81400</v>
      </c>
      <c r="AG1055" t="s">
        <v>479</v>
      </c>
      <c r="AH1055" t="s">
        <v>479</v>
      </c>
      <c r="AI1055" t="s">
        <v>479</v>
      </c>
      <c r="AJ1055" t="s">
        <v>479</v>
      </c>
      <c r="AK1055" t="s">
        <v>479</v>
      </c>
      <c r="AL1055" t="s">
        <v>481</v>
      </c>
      <c r="AM1055" t="s">
        <v>481</v>
      </c>
    </row>
    <row r="1056" spans="1:39" x14ac:dyDescent="0.25">
      <c r="A1056" t="s">
        <v>472</v>
      </c>
      <c r="B1056" t="s">
        <v>582</v>
      </c>
      <c r="C1056">
        <v>3</v>
      </c>
      <c r="D1056" t="s">
        <v>405</v>
      </c>
      <c r="E1056" t="s">
        <v>405</v>
      </c>
      <c r="F1056">
        <v>10007151</v>
      </c>
      <c r="G1056" t="s">
        <v>74</v>
      </c>
      <c r="H1056" t="s">
        <v>482</v>
      </c>
      <c r="I1056" t="s">
        <v>476</v>
      </c>
      <c r="J1056" t="s">
        <v>385</v>
      </c>
      <c r="K1056" t="s">
        <v>508</v>
      </c>
      <c r="L1056" t="s">
        <v>75</v>
      </c>
      <c r="M1056" t="s">
        <v>405</v>
      </c>
      <c r="N1056" t="s">
        <v>405</v>
      </c>
      <c r="O1056" t="s">
        <v>478</v>
      </c>
      <c r="P1056" t="s">
        <v>3</v>
      </c>
      <c r="Q1056">
        <v>190</v>
      </c>
      <c r="R1056">
        <v>190</v>
      </c>
      <c r="S1056">
        <v>190</v>
      </c>
      <c r="T1056">
        <v>6.3</v>
      </c>
      <c r="U1056">
        <v>9</v>
      </c>
      <c r="V1056">
        <v>77.8</v>
      </c>
      <c r="W1056">
        <v>80.400000000000006</v>
      </c>
      <c r="X1056">
        <v>84.7</v>
      </c>
      <c r="Y1056">
        <v>6.9</v>
      </c>
      <c r="Z1056">
        <v>4.2</v>
      </c>
      <c r="AA1056">
        <v>145</v>
      </c>
      <c r="AB1056">
        <v>5800</v>
      </c>
      <c r="AC1056">
        <v>26600</v>
      </c>
      <c r="AD1056">
        <v>31800</v>
      </c>
      <c r="AE1056">
        <v>38000</v>
      </c>
      <c r="AF1056">
        <v>93800</v>
      </c>
      <c r="AG1056" t="s">
        <v>479</v>
      </c>
      <c r="AH1056" t="s">
        <v>479</v>
      </c>
      <c r="AI1056" t="s">
        <v>479</v>
      </c>
      <c r="AJ1056" t="s">
        <v>479</v>
      </c>
      <c r="AK1056" t="s">
        <v>479</v>
      </c>
      <c r="AL1056" t="s">
        <v>481</v>
      </c>
      <c r="AM1056" t="s">
        <v>481</v>
      </c>
    </row>
    <row r="1057" spans="1:39" x14ac:dyDescent="0.25">
      <c r="A1057" t="s">
        <v>472</v>
      </c>
      <c r="B1057" t="s">
        <v>582</v>
      </c>
      <c r="C1057">
        <v>3</v>
      </c>
      <c r="D1057" t="s">
        <v>405</v>
      </c>
      <c r="E1057" t="s">
        <v>405</v>
      </c>
      <c r="F1057">
        <v>10007151</v>
      </c>
      <c r="G1057" t="s">
        <v>74</v>
      </c>
      <c r="H1057" t="s">
        <v>482</v>
      </c>
      <c r="I1057" t="s">
        <v>476</v>
      </c>
      <c r="J1057" t="s">
        <v>385</v>
      </c>
      <c r="K1057" t="s">
        <v>508</v>
      </c>
      <c r="L1057" t="s">
        <v>75</v>
      </c>
      <c r="M1057" t="s">
        <v>405</v>
      </c>
      <c r="N1057" t="s">
        <v>405</v>
      </c>
      <c r="O1057" t="s">
        <v>488</v>
      </c>
      <c r="P1057" t="s">
        <v>34</v>
      </c>
      <c r="Q1057">
        <v>150</v>
      </c>
      <c r="R1057">
        <v>150</v>
      </c>
      <c r="S1057">
        <v>150</v>
      </c>
      <c r="T1057">
        <v>2.6</v>
      </c>
      <c r="U1057">
        <v>5.3</v>
      </c>
      <c r="V1057">
        <v>68.900000000000006</v>
      </c>
      <c r="W1057">
        <v>89.4</v>
      </c>
      <c r="X1057">
        <v>92.1</v>
      </c>
      <c r="Y1057">
        <v>23.2</v>
      </c>
      <c r="Z1057">
        <v>2.6</v>
      </c>
      <c r="AA1057">
        <v>105</v>
      </c>
      <c r="AB1057">
        <v>1100</v>
      </c>
      <c r="AC1057">
        <v>20400</v>
      </c>
      <c r="AD1057">
        <v>23400</v>
      </c>
      <c r="AE1057">
        <v>27400</v>
      </c>
      <c r="AF1057">
        <v>61000</v>
      </c>
      <c r="AG1057" t="s">
        <v>479</v>
      </c>
      <c r="AH1057" t="s">
        <v>479</v>
      </c>
      <c r="AI1057" t="s">
        <v>479</v>
      </c>
      <c r="AJ1057" t="s">
        <v>479</v>
      </c>
      <c r="AK1057" t="s">
        <v>479</v>
      </c>
      <c r="AL1057" t="s">
        <v>481</v>
      </c>
      <c r="AM1057" t="s">
        <v>481</v>
      </c>
    </row>
    <row r="1058" spans="1:39" x14ac:dyDescent="0.25">
      <c r="A1058" t="s">
        <v>472</v>
      </c>
      <c r="B1058" t="s">
        <v>582</v>
      </c>
      <c r="C1058">
        <v>3</v>
      </c>
      <c r="D1058" t="s">
        <v>405</v>
      </c>
      <c r="E1058" t="s">
        <v>405</v>
      </c>
      <c r="F1058">
        <v>10007151</v>
      </c>
      <c r="G1058" t="s">
        <v>74</v>
      </c>
      <c r="H1058" t="s">
        <v>482</v>
      </c>
      <c r="I1058" t="s">
        <v>476</v>
      </c>
      <c r="J1058" t="s">
        <v>385</v>
      </c>
      <c r="K1058" t="s">
        <v>508</v>
      </c>
      <c r="L1058" t="s">
        <v>75</v>
      </c>
      <c r="M1058" t="s">
        <v>405</v>
      </c>
      <c r="N1058" t="s">
        <v>405</v>
      </c>
      <c r="O1058" t="s">
        <v>489</v>
      </c>
      <c r="P1058" t="s">
        <v>50</v>
      </c>
      <c r="Q1058">
        <v>315</v>
      </c>
      <c r="R1058">
        <v>315</v>
      </c>
      <c r="S1058">
        <v>315</v>
      </c>
      <c r="T1058">
        <v>2.5</v>
      </c>
      <c r="U1058">
        <v>7.3</v>
      </c>
      <c r="V1058">
        <v>84.1</v>
      </c>
      <c r="W1058">
        <v>89.2</v>
      </c>
      <c r="X1058">
        <v>90.1</v>
      </c>
      <c r="Y1058">
        <v>6.1</v>
      </c>
      <c r="Z1058">
        <v>1</v>
      </c>
      <c r="AA1058">
        <v>260</v>
      </c>
      <c r="AB1058">
        <v>1000</v>
      </c>
      <c r="AC1058">
        <v>15800</v>
      </c>
      <c r="AD1058">
        <v>22300</v>
      </c>
      <c r="AE1058">
        <v>26600</v>
      </c>
      <c r="AF1058">
        <v>70100</v>
      </c>
      <c r="AG1058" t="s">
        <v>479</v>
      </c>
      <c r="AH1058" t="s">
        <v>479</v>
      </c>
      <c r="AI1058" t="s">
        <v>479</v>
      </c>
      <c r="AJ1058" t="s">
        <v>479</v>
      </c>
      <c r="AK1058" t="s">
        <v>479</v>
      </c>
      <c r="AL1058" t="s">
        <v>481</v>
      </c>
      <c r="AM1058" t="s">
        <v>481</v>
      </c>
    </row>
    <row r="1059" spans="1:39" x14ac:dyDescent="0.25">
      <c r="A1059" t="s">
        <v>472</v>
      </c>
      <c r="B1059" t="s">
        <v>582</v>
      </c>
      <c r="C1059">
        <v>3</v>
      </c>
      <c r="D1059" t="s">
        <v>405</v>
      </c>
      <c r="E1059" t="s">
        <v>405</v>
      </c>
      <c r="F1059">
        <v>10007152</v>
      </c>
      <c r="G1059" t="s">
        <v>132</v>
      </c>
      <c r="H1059" t="s">
        <v>482</v>
      </c>
      <c r="I1059" t="s">
        <v>476</v>
      </c>
      <c r="J1059" t="s">
        <v>385</v>
      </c>
      <c r="K1059" t="s">
        <v>483</v>
      </c>
      <c r="L1059" t="s">
        <v>484</v>
      </c>
      <c r="M1059" t="s">
        <v>405</v>
      </c>
      <c r="N1059" t="s">
        <v>405</v>
      </c>
      <c r="O1059" t="s">
        <v>485</v>
      </c>
      <c r="P1059" t="s">
        <v>47</v>
      </c>
      <c r="Q1059">
        <v>50</v>
      </c>
      <c r="R1059">
        <v>50</v>
      </c>
      <c r="S1059">
        <v>50</v>
      </c>
      <c r="T1059" t="s">
        <v>487</v>
      </c>
      <c r="U1059">
        <v>4.0999999999999996</v>
      </c>
      <c r="V1059">
        <v>67.3</v>
      </c>
      <c r="W1059">
        <v>87.8</v>
      </c>
      <c r="X1059">
        <v>95.9</v>
      </c>
      <c r="Y1059">
        <v>28.6</v>
      </c>
      <c r="Z1059">
        <v>8.1999999999999993</v>
      </c>
      <c r="AA1059">
        <v>30</v>
      </c>
      <c r="AB1059">
        <v>700</v>
      </c>
      <c r="AC1059">
        <v>23700</v>
      </c>
      <c r="AD1059">
        <v>27700</v>
      </c>
      <c r="AE1059">
        <v>32500</v>
      </c>
      <c r="AF1059">
        <v>55100</v>
      </c>
      <c r="AG1059" t="s">
        <v>479</v>
      </c>
      <c r="AH1059" t="s">
        <v>479</v>
      </c>
      <c r="AI1059" t="s">
        <v>479</v>
      </c>
      <c r="AJ1059" t="s">
        <v>479</v>
      </c>
      <c r="AK1059" t="s">
        <v>479</v>
      </c>
      <c r="AL1059" t="s">
        <v>481</v>
      </c>
      <c r="AM1059" t="s">
        <v>481</v>
      </c>
    </row>
    <row r="1060" spans="1:39" x14ac:dyDescent="0.25">
      <c r="A1060" t="s">
        <v>472</v>
      </c>
      <c r="B1060" t="s">
        <v>582</v>
      </c>
      <c r="C1060">
        <v>3</v>
      </c>
      <c r="D1060" t="s">
        <v>405</v>
      </c>
      <c r="E1060" t="s">
        <v>405</v>
      </c>
      <c r="F1060">
        <v>10007152</v>
      </c>
      <c r="G1060" t="s">
        <v>132</v>
      </c>
      <c r="H1060" t="s">
        <v>482</v>
      </c>
      <c r="I1060" t="s">
        <v>476</v>
      </c>
      <c r="J1060" t="s">
        <v>385</v>
      </c>
      <c r="K1060" t="s">
        <v>483</v>
      </c>
      <c r="L1060" t="s">
        <v>484</v>
      </c>
      <c r="M1060" t="s">
        <v>405</v>
      </c>
      <c r="N1060" t="s">
        <v>405</v>
      </c>
      <c r="O1060" t="s">
        <v>486</v>
      </c>
      <c r="P1060" t="s">
        <v>44</v>
      </c>
      <c r="Q1060">
        <v>60</v>
      </c>
      <c r="R1060">
        <v>60</v>
      </c>
      <c r="S1060">
        <v>60</v>
      </c>
      <c r="T1060">
        <v>8.1</v>
      </c>
      <c r="U1060">
        <v>12.9</v>
      </c>
      <c r="V1060">
        <v>59.7</v>
      </c>
      <c r="W1060">
        <v>73.400000000000006</v>
      </c>
      <c r="X1060">
        <v>79</v>
      </c>
      <c r="Y1060">
        <v>19.399999999999999</v>
      </c>
      <c r="Z1060">
        <v>5.6</v>
      </c>
      <c r="AA1060">
        <v>35</v>
      </c>
      <c r="AB1060">
        <v>4700</v>
      </c>
      <c r="AC1060">
        <v>18200</v>
      </c>
      <c r="AD1060">
        <v>23200</v>
      </c>
      <c r="AE1060">
        <v>26600</v>
      </c>
      <c r="AF1060">
        <v>38300</v>
      </c>
      <c r="AG1060" t="s">
        <v>479</v>
      </c>
      <c r="AH1060" t="s">
        <v>479</v>
      </c>
      <c r="AI1060" t="s">
        <v>479</v>
      </c>
      <c r="AJ1060" t="s">
        <v>479</v>
      </c>
      <c r="AK1060" t="s">
        <v>479</v>
      </c>
      <c r="AL1060" t="s">
        <v>481</v>
      </c>
      <c r="AM1060" t="s">
        <v>481</v>
      </c>
    </row>
    <row r="1061" spans="1:39" x14ac:dyDescent="0.25">
      <c r="A1061" t="s">
        <v>472</v>
      </c>
      <c r="B1061" t="s">
        <v>582</v>
      </c>
      <c r="C1061">
        <v>3</v>
      </c>
      <c r="D1061" t="s">
        <v>405</v>
      </c>
      <c r="E1061" t="s">
        <v>405</v>
      </c>
      <c r="F1061">
        <v>10007152</v>
      </c>
      <c r="G1061" t="s">
        <v>132</v>
      </c>
      <c r="H1061" t="s">
        <v>482</v>
      </c>
      <c r="I1061" t="s">
        <v>476</v>
      </c>
      <c r="J1061" t="s">
        <v>385</v>
      </c>
      <c r="K1061" t="s">
        <v>483</v>
      </c>
      <c r="L1061" t="s">
        <v>484</v>
      </c>
      <c r="M1061" t="s">
        <v>405</v>
      </c>
      <c r="N1061" t="s">
        <v>405</v>
      </c>
      <c r="O1061" t="s">
        <v>478</v>
      </c>
      <c r="P1061" t="s">
        <v>3</v>
      </c>
      <c r="Q1061">
        <v>100</v>
      </c>
      <c r="R1061">
        <v>100</v>
      </c>
      <c r="S1061">
        <v>95</v>
      </c>
      <c r="T1061">
        <v>3.1</v>
      </c>
      <c r="U1061">
        <v>12.4</v>
      </c>
      <c r="V1061">
        <v>81.400000000000006</v>
      </c>
      <c r="W1061">
        <v>82.5</v>
      </c>
      <c r="X1061">
        <v>84.5</v>
      </c>
      <c r="Y1061">
        <v>3.1</v>
      </c>
      <c r="Z1061">
        <v>2.1</v>
      </c>
      <c r="AA1061">
        <v>75</v>
      </c>
      <c r="AB1061">
        <v>4700</v>
      </c>
      <c r="AC1061">
        <v>19600</v>
      </c>
      <c r="AD1061">
        <v>29200</v>
      </c>
      <c r="AE1061">
        <v>34000</v>
      </c>
      <c r="AF1061">
        <v>65000</v>
      </c>
      <c r="AG1061" t="s">
        <v>479</v>
      </c>
      <c r="AH1061" t="s">
        <v>479</v>
      </c>
      <c r="AI1061" t="s">
        <v>479</v>
      </c>
      <c r="AJ1061" t="s">
        <v>479</v>
      </c>
      <c r="AK1061" t="s">
        <v>479</v>
      </c>
      <c r="AL1061" t="s">
        <v>481</v>
      </c>
      <c r="AM1061" t="s">
        <v>481</v>
      </c>
    </row>
    <row r="1062" spans="1:39" x14ac:dyDescent="0.25">
      <c r="A1062" t="s">
        <v>472</v>
      </c>
      <c r="B1062" t="s">
        <v>582</v>
      </c>
      <c r="C1062">
        <v>3</v>
      </c>
      <c r="D1062" t="s">
        <v>405</v>
      </c>
      <c r="E1062" t="s">
        <v>405</v>
      </c>
      <c r="F1062">
        <v>10007152</v>
      </c>
      <c r="G1062" t="s">
        <v>132</v>
      </c>
      <c r="H1062" t="s">
        <v>482</v>
      </c>
      <c r="I1062" t="s">
        <v>476</v>
      </c>
      <c r="J1062" t="s">
        <v>385</v>
      </c>
      <c r="K1062" t="s">
        <v>483</v>
      </c>
      <c r="L1062" t="s">
        <v>484</v>
      </c>
      <c r="M1062" t="s">
        <v>405</v>
      </c>
      <c r="N1062" t="s">
        <v>405</v>
      </c>
      <c r="O1062" t="s">
        <v>488</v>
      </c>
      <c r="P1062" t="s">
        <v>34</v>
      </c>
      <c r="Q1062">
        <v>35</v>
      </c>
      <c r="R1062">
        <v>35</v>
      </c>
      <c r="S1062">
        <v>35</v>
      </c>
      <c r="T1062">
        <v>6</v>
      </c>
      <c r="U1062">
        <v>6</v>
      </c>
      <c r="V1062">
        <v>65.7</v>
      </c>
      <c r="W1062">
        <v>85.1</v>
      </c>
      <c r="X1062">
        <v>88.1</v>
      </c>
      <c r="Y1062">
        <v>22.4</v>
      </c>
      <c r="Z1062">
        <v>3</v>
      </c>
      <c r="AA1062">
        <v>20</v>
      </c>
      <c r="AB1062">
        <v>2200</v>
      </c>
      <c r="AC1062">
        <v>16800</v>
      </c>
      <c r="AD1062">
        <v>23500</v>
      </c>
      <c r="AE1062">
        <v>30300</v>
      </c>
      <c r="AF1062">
        <v>49000</v>
      </c>
      <c r="AG1062" t="s">
        <v>479</v>
      </c>
      <c r="AH1062" t="s">
        <v>479</v>
      </c>
      <c r="AI1062" t="s">
        <v>479</v>
      </c>
      <c r="AJ1062" t="s">
        <v>479</v>
      </c>
      <c r="AK1062" t="s">
        <v>479</v>
      </c>
      <c r="AL1062" t="s">
        <v>481</v>
      </c>
      <c r="AM1062" t="s">
        <v>481</v>
      </c>
    </row>
    <row r="1063" spans="1:39" x14ac:dyDescent="0.25">
      <c r="A1063" t="s">
        <v>472</v>
      </c>
      <c r="B1063" t="s">
        <v>582</v>
      </c>
      <c r="C1063">
        <v>3</v>
      </c>
      <c r="D1063" t="s">
        <v>405</v>
      </c>
      <c r="E1063" t="s">
        <v>405</v>
      </c>
      <c r="F1063">
        <v>10007152</v>
      </c>
      <c r="G1063" t="s">
        <v>132</v>
      </c>
      <c r="H1063" t="s">
        <v>482</v>
      </c>
      <c r="I1063" t="s">
        <v>476</v>
      </c>
      <c r="J1063" t="s">
        <v>385</v>
      </c>
      <c r="K1063" t="s">
        <v>483</v>
      </c>
      <c r="L1063" t="s">
        <v>484</v>
      </c>
      <c r="M1063" t="s">
        <v>405</v>
      </c>
      <c r="N1063" t="s">
        <v>405</v>
      </c>
      <c r="O1063" t="s">
        <v>489</v>
      </c>
      <c r="P1063" t="s">
        <v>50</v>
      </c>
      <c r="Q1063">
        <v>45</v>
      </c>
      <c r="R1063">
        <v>45</v>
      </c>
      <c r="S1063">
        <v>45</v>
      </c>
      <c r="T1063">
        <v>2.2000000000000002</v>
      </c>
      <c r="U1063">
        <v>13</v>
      </c>
      <c r="V1063">
        <v>78.3</v>
      </c>
      <c r="W1063">
        <v>80.400000000000006</v>
      </c>
      <c r="X1063">
        <v>84.8</v>
      </c>
      <c r="Y1063">
        <v>6.5</v>
      </c>
      <c r="Z1063">
        <v>4.3</v>
      </c>
      <c r="AA1063">
        <v>35</v>
      </c>
      <c r="AB1063">
        <v>3300</v>
      </c>
      <c r="AC1063">
        <v>17900</v>
      </c>
      <c r="AD1063">
        <v>21200</v>
      </c>
      <c r="AE1063">
        <v>25200</v>
      </c>
      <c r="AF1063">
        <v>40200</v>
      </c>
      <c r="AG1063" t="s">
        <v>479</v>
      </c>
      <c r="AH1063" t="s">
        <v>479</v>
      </c>
      <c r="AI1063" t="s">
        <v>479</v>
      </c>
      <c r="AJ1063" t="s">
        <v>479</v>
      </c>
      <c r="AK1063" t="s">
        <v>479</v>
      </c>
      <c r="AL1063" t="s">
        <v>481</v>
      </c>
      <c r="AM1063" t="s">
        <v>481</v>
      </c>
    </row>
    <row r="1064" spans="1:39" x14ac:dyDescent="0.25">
      <c r="A1064" t="s">
        <v>472</v>
      </c>
      <c r="B1064" t="s">
        <v>582</v>
      </c>
      <c r="C1064">
        <v>3</v>
      </c>
      <c r="D1064" t="s">
        <v>405</v>
      </c>
      <c r="E1064" t="s">
        <v>405</v>
      </c>
      <c r="F1064">
        <v>10007154</v>
      </c>
      <c r="G1064" t="s">
        <v>579</v>
      </c>
      <c r="H1064" t="s">
        <v>482</v>
      </c>
      <c r="I1064" t="s">
        <v>476</v>
      </c>
      <c r="J1064" t="s">
        <v>385</v>
      </c>
      <c r="K1064" t="s">
        <v>508</v>
      </c>
      <c r="L1064" t="s">
        <v>75</v>
      </c>
      <c r="M1064" t="s">
        <v>405</v>
      </c>
      <c r="N1064" t="s">
        <v>405</v>
      </c>
      <c r="O1064" t="s">
        <v>485</v>
      </c>
      <c r="P1064" t="s">
        <v>47</v>
      </c>
      <c r="Q1064">
        <v>310</v>
      </c>
      <c r="R1064">
        <v>305</v>
      </c>
      <c r="S1064">
        <v>300</v>
      </c>
      <c r="T1064">
        <v>1.8</v>
      </c>
      <c r="U1064">
        <v>3.9</v>
      </c>
      <c r="V1064">
        <v>61.9</v>
      </c>
      <c r="W1064">
        <v>84.7</v>
      </c>
      <c r="X1064">
        <v>94.4</v>
      </c>
      <c r="Y1064">
        <v>32.4</v>
      </c>
      <c r="Z1064">
        <v>9.6</v>
      </c>
      <c r="AA1064">
        <v>185</v>
      </c>
      <c r="AB1064">
        <v>4600</v>
      </c>
      <c r="AC1064">
        <v>24800</v>
      </c>
      <c r="AD1064">
        <v>29200</v>
      </c>
      <c r="AE1064">
        <v>35800</v>
      </c>
      <c r="AF1064">
        <v>117200</v>
      </c>
      <c r="AG1064" t="s">
        <v>479</v>
      </c>
      <c r="AH1064" t="s">
        <v>479</v>
      </c>
      <c r="AI1064" t="s">
        <v>479</v>
      </c>
      <c r="AJ1064" t="s">
        <v>479</v>
      </c>
      <c r="AK1064" t="s">
        <v>479</v>
      </c>
      <c r="AL1064" t="s">
        <v>481</v>
      </c>
      <c r="AM1064" t="s">
        <v>481</v>
      </c>
    </row>
    <row r="1065" spans="1:39" x14ac:dyDescent="0.25">
      <c r="A1065" t="s">
        <v>472</v>
      </c>
      <c r="B1065" t="s">
        <v>582</v>
      </c>
      <c r="C1065">
        <v>3</v>
      </c>
      <c r="D1065" t="s">
        <v>405</v>
      </c>
      <c r="E1065" t="s">
        <v>405</v>
      </c>
      <c r="F1065">
        <v>10007154</v>
      </c>
      <c r="G1065" t="s">
        <v>579</v>
      </c>
      <c r="H1065" t="s">
        <v>482</v>
      </c>
      <c r="I1065" t="s">
        <v>476</v>
      </c>
      <c r="J1065" t="s">
        <v>385</v>
      </c>
      <c r="K1065" t="s">
        <v>508</v>
      </c>
      <c r="L1065" t="s">
        <v>75</v>
      </c>
      <c r="M1065" t="s">
        <v>405</v>
      </c>
      <c r="N1065" t="s">
        <v>405</v>
      </c>
      <c r="O1065" t="s">
        <v>486</v>
      </c>
      <c r="P1065" t="s">
        <v>44</v>
      </c>
      <c r="Q1065">
        <v>180</v>
      </c>
      <c r="R1065">
        <v>175</v>
      </c>
      <c r="S1065">
        <v>175</v>
      </c>
      <c r="T1065">
        <v>2.6</v>
      </c>
      <c r="U1065">
        <v>4</v>
      </c>
      <c r="V1065">
        <v>65</v>
      </c>
      <c r="W1065">
        <v>85.1</v>
      </c>
      <c r="X1065">
        <v>93.4</v>
      </c>
      <c r="Y1065">
        <v>28.4</v>
      </c>
      <c r="Z1065">
        <v>8.3000000000000007</v>
      </c>
      <c r="AA1065">
        <v>115</v>
      </c>
      <c r="AB1065">
        <v>100</v>
      </c>
      <c r="AC1065">
        <v>21200</v>
      </c>
      <c r="AD1065">
        <v>25900</v>
      </c>
      <c r="AE1065">
        <v>31400</v>
      </c>
      <c r="AF1065">
        <v>88300</v>
      </c>
      <c r="AG1065" t="s">
        <v>479</v>
      </c>
      <c r="AH1065" t="s">
        <v>479</v>
      </c>
      <c r="AI1065" t="s">
        <v>479</v>
      </c>
      <c r="AJ1065" t="s">
        <v>479</v>
      </c>
      <c r="AK1065" t="s">
        <v>479</v>
      </c>
      <c r="AL1065" t="s">
        <v>481</v>
      </c>
      <c r="AM1065" t="s">
        <v>481</v>
      </c>
    </row>
    <row r="1066" spans="1:39" x14ac:dyDescent="0.25">
      <c r="A1066" t="s">
        <v>472</v>
      </c>
      <c r="B1066" t="s">
        <v>582</v>
      </c>
      <c r="C1066">
        <v>3</v>
      </c>
      <c r="D1066" t="s">
        <v>405</v>
      </c>
      <c r="E1066" t="s">
        <v>405</v>
      </c>
      <c r="F1066">
        <v>10007154</v>
      </c>
      <c r="G1066" t="s">
        <v>579</v>
      </c>
      <c r="H1066" t="s">
        <v>482</v>
      </c>
      <c r="I1066" t="s">
        <v>476</v>
      </c>
      <c r="J1066" t="s">
        <v>385</v>
      </c>
      <c r="K1066" t="s">
        <v>508</v>
      </c>
      <c r="L1066" t="s">
        <v>75</v>
      </c>
      <c r="M1066" t="s">
        <v>405</v>
      </c>
      <c r="N1066" t="s">
        <v>405</v>
      </c>
      <c r="O1066" t="s">
        <v>478</v>
      </c>
      <c r="P1066" t="s">
        <v>3</v>
      </c>
      <c r="Q1066">
        <v>110</v>
      </c>
      <c r="R1066">
        <v>105</v>
      </c>
      <c r="S1066">
        <v>105</v>
      </c>
      <c r="T1066">
        <v>8.1</v>
      </c>
      <c r="U1066">
        <v>3.8</v>
      </c>
      <c r="V1066">
        <v>76.2</v>
      </c>
      <c r="W1066">
        <v>87.2</v>
      </c>
      <c r="X1066">
        <v>88.1</v>
      </c>
      <c r="Y1066">
        <v>11.9</v>
      </c>
      <c r="Z1066">
        <v>0.9</v>
      </c>
      <c r="AA1066">
        <v>80</v>
      </c>
      <c r="AB1066">
        <v>12400</v>
      </c>
      <c r="AC1066">
        <v>38000</v>
      </c>
      <c r="AD1066">
        <v>44200</v>
      </c>
      <c r="AE1066">
        <v>58400</v>
      </c>
      <c r="AF1066">
        <v>133600</v>
      </c>
      <c r="AG1066" t="s">
        <v>479</v>
      </c>
      <c r="AH1066" t="s">
        <v>479</v>
      </c>
      <c r="AI1066" t="s">
        <v>479</v>
      </c>
      <c r="AJ1066" t="s">
        <v>479</v>
      </c>
      <c r="AK1066" t="s">
        <v>479</v>
      </c>
      <c r="AL1066" t="s">
        <v>481</v>
      </c>
      <c r="AM1066" t="s">
        <v>481</v>
      </c>
    </row>
    <row r="1067" spans="1:39" x14ac:dyDescent="0.25">
      <c r="A1067" t="s">
        <v>472</v>
      </c>
      <c r="B1067" t="s">
        <v>582</v>
      </c>
      <c r="C1067">
        <v>3</v>
      </c>
      <c r="D1067" t="s">
        <v>405</v>
      </c>
      <c r="E1067" t="s">
        <v>405</v>
      </c>
      <c r="F1067">
        <v>10007154</v>
      </c>
      <c r="G1067" t="s">
        <v>579</v>
      </c>
      <c r="H1067" t="s">
        <v>482</v>
      </c>
      <c r="I1067" t="s">
        <v>476</v>
      </c>
      <c r="J1067" t="s">
        <v>385</v>
      </c>
      <c r="K1067" t="s">
        <v>508</v>
      </c>
      <c r="L1067" t="s">
        <v>75</v>
      </c>
      <c r="M1067" t="s">
        <v>405</v>
      </c>
      <c r="N1067" t="s">
        <v>405</v>
      </c>
      <c r="O1067" t="s">
        <v>488</v>
      </c>
      <c r="P1067" t="s">
        <v>34</v>
      </c>
      <c r="Q1067">
        <v>185</v>
      </c>
      <c r="R1067">
        <v>180</v>
      </c>
      <c r="S1067">
        <v>180</v>
      </c>
      <c r="T1067">
        <v>3</v>
      </c>
      <c r="U1067">
        <v>4.8</v>
      </c>
      <c r="V1067">
        <v>68.3</v>
      </c>
      <c r="W1067">
        <v>86</v>
      </c>
      <c r="X1067">
        <v>92.2</v>
      </c>
      <c r="Y1067">
        <v>23.8</v>
      </c>
      <c r="Z1067">
        <v>6.1</v>
      </c>
      <c r="AA1067">
        <v>120</v>
      </c>
      <c r="AB1067">
        <v>400</v>
      </c>
      <c r="AC1067">
        <v>27700</v>
      </c>
      <c r="AD1067">
        <v>37200</v>
      </c>
      <c r="AE1067">
        <v>49500</v>
      </c>
      <c r="AF1067">
        <v>119400</v>
      </c>
      <c r="AG1067" t="s">
        <v>479</v>
      </c>
      <c r="AH1067" t="s">
        <v>479</v>
      </c>
      <c r="AI1067" t="s">
        <v>479</v>
      </c>
      <c r="AJ1067" t="s">
        <v>479</v>
      </c>
      <c r="AK1067" t="s">
        <v>479</v>
      </c>
      <c r="AL1067" t="s">
        <v>481</v>
      </c>
      <c r="AM1067" t="s">
        <v>481</v>
      </c>
    </row>
    <row r="1068" spans="1:39" x14ac:dyDescent="0.25">
      <c r="A1068" t="s">
        <v>472</v>
      </c>
      <c r="B1068" t="s">
        <v>582</v>
      </c>
      <c r="C1068">
        <v>3</v>
      </c>
      <c r="D1068" t="s">
        <v>405</v>
      </c>
      <c r="E1068" t="s">
        <v>405</v>
      </c>
      <c r="F1068">
        <v>10007154</v>
      </c>
      <c r="G1068" t="s">
        <v>579</v>
      </c>
      <c r="H1068" t="s">
        <v>482</v>
      </c>
      <c r="I1068" t="s">
        <v>476</v>
      </c>
      <c r="J1068" t="s">
        <v>385</v>
      </c>
      <c r="K1068" t="s">
        <v>508</v>
      </c>
      <c r="L1068" t="s">
        <v>75</v>
      </c>
      <c r="M1068" t="s">
        <v>405</v>
      </c>
      <c r="N1068" t="s">
        <v>405</v>
      </c>
      <c r="O1068" t="s">
        <v>489</v>
      </c>
      <c r="P1068" t="s">
        <v>50</v>
      </c>
      <c r="Q1068">
        <v>20</v>
      </c>
      <c r="R1068">
        <v>20</v>
      </c>
      <c r="S1068">
        <v>20</v>
      </c>
      <c r="T1068" t="s">
        <v>487</v>
      </c>
      <c r="U1068">
        <v>14.6</v>
      </c>
      <c r="V1068">
        <v>75.599999999999994</v>
      </c>
      <c r="W1068">
        <v>85.4</v>
      </c>
      <c r="X1068">
        <v>85.4</v>
      </c>
      <c r="Y1068">
        <v>9.8000000000000007</v>
      </c>
      <c r="Z1068" t="s">
        <v>487</v>
      </c>
      <c r="AA1068">
        <v>15</v>
      </c>
      <c r="AB1068">
        <v>16400</v>
      </c>
      <c r="AC1068">
        <v>23700</v>
      </c>
      <c r="AD1068">
        <v>27000</v>
      </c>
      <c r="AE1068">
        <v>31400</v>
      </c>
      <c r="AF1068">
        <v>42700</v>
      </c>
      <c r="AG1068" t="s">
        <v>479</v>
      </c>
      <c r="AH1068" t="s">
        <v>479</v>
      </c>
      <c r="AI1068" t="s">
        <v>479</v>
      </c>
      <c r="AJ1068" t="s">
        <v>479</v>
      </c>
      <c r="AK1068" t="s">
        <v>479</v>
      </c>
      <c r="AL1068" t="s">
        <v>481</v>
      </c>
      <c r="AM1068" t="s">
        <v>481</v>
      </c>
    </row>
    <row r="1069" spans="1:39" x14ac:dyDescent="0.25">
      <c r="A1069" t="s">
        <v>472</v>
      </c>
      <c r="B1069" t="s">
        <v>582</v>
      </c>
      <c r="C1069">
        <v>3</v>
      </c>
      <c r="D1069" t="s">
        <v>405</v>
      </c>
      <c r="E1069" t="s">
        <v>405</v>
      </c>
      <c r="F1069">
        <v>10007155</v>
      </c>
      <c r="G1069" t="s">
        <v>137</v>
      </c>
      <c r="H1069" t="s">
        <v>482</v>
      </c>
      <c r="I1069" t="s">
        <v>476</v>
      </c>
      <c r="J1069" t="s">
        <v>385</v>
      </c>
      <c r="K1069" t="s">
        <v>499</v>
      </c>
      <c r="L1069" t="s">
        <v>43</v>
      </c>
      <c r="M1069" t="s">
        <v>405</v>
      </c>
      <c r="N1069" t="s">
        <v>405</v>
      </c>
      <c r="O1069" t="s">
        <v>485</v>
      </c>
      <c r="P1069" t="s">
        <v>47</v>
      </c>
      <c r="Q1069">
        <v>100</v>
      </c>
      <c r="R1069">
        <v>100</v>
      </c>
      <c r="S1069">
        <v>100</v>
      </c>
      <c r="T1069">
        <v>4.0999999999999996</v>
      </c>
      <c r="U1069">
        <v>7.1</v>
      </c>
      <c r="V1069">
        <v>58.2</v>
      </c>
      <c r="W1069">
        <v>79.599999999999994</v>
      </c>
      <c r="X1069">
        <v>88.8</v>
      </c>
      <c r="Y1069">
        <v>30.6</v>
      </c>
      <c r="Z1069">
        <v>9.1999999999999993</v>
      </c>
      <c r="AA1069">
        <v>55</v>
      </c>
      <c r="AB1069">
        <v>2900</v>
      </c>
      <c r="AC1069">
        <v>23000</v>
      </c>
      <c r="AD1069">
        <v>25600</v>
      </c>
      <c r="AE1069">
        <v>30300</v>
      </c>
      <c r="AF1069">
        <v>57700</v>
      </c>
      <c r="AG1069" t="s">
        <v>479</v>
      </c>
      <c r="AH1069" t="s">
        <v>479</v>
      </c>
      <c r="AI1069" t="s">
        <v>479</v>
      </c>
      <c r="AJ1069" t="s">
        <v>479</v>
      </c>
      <c r="AK1069" t="s">
        <v>479</v>
      </c>
      <c r="AL1069" t="s">
        <v>481</v>
      </c>
      <c r="AM1069" t="s">
        <v>481</v>
      </c>
    </row>
    <row r="1070" spans="1:39" x14ac:dyDescent="0.25">
      <c r="A1070" t="s">
        <v>472</v>
      </c>
      <c r="B1070" t="s">
        <v>582</v>
      </c>
      <c r="C1070">
        <v>3</v>
      </c>
      <c r="D1070" t="s">
        <v>405</v>
      </c>
      <c r="E1070" t="s">
        <v>405</v>
      </c>
      <c r="F1070">
        <v>10007155</v>
      </c>
      <c r="G1070" t="s">
        <v>137</v>
      </c>
      <c r="H1070" t="s">
        <v>482</v>
      </c>
      <c r="I1070" t="s">
        <v>476</v>
      </c>
      <c r="J1070" t="s">
        <v>385</v>
      </c>
      <c r="K1070" t="s">
        <v>499</v>
      </c>
      <c r="L1070" t="s">
        <v>43</v>
      </c>
      <c r="M1070" t="s">
        <v>405</v>
      </c>
      <c r="N1070" t="s">
        <v>405</v>
      </c>
      <c r="O1070" t="s">
        <v>486</v>
      </c>
      <c r="P1070" t="s">
        <v>44</v>
      </c>
      <c r="Q1070">
        <v>240</v>
      </c>
      <c r="R1070">
        <v>230</v>
      </c>
      <c r="S1070">
        <v>225</v>
      </c>
      <c r="T1070">
        <v>2.6</v>
      </c>
      <c r="U1070">
        <v>4.5</v>
      </c>
      <c r="V1070">
        <v>70.3</v>
      </c>
      <c r="W1070">
        <v>88.1</v>
      </c>
      <c r="X1070">
        <v>92.9</v>
      </c>
      <c r="Y1070">
        <v>22.6</v>
      </c>
      <c r="Z1070">
        <v>4.8</v>
      </c>
      <c r="AA1070">
        <v>155</v>
      </c>
      <c r="AB1070">
        <v>400</v>
      </c>
      <c r="AC1070">
        <v>21900</v>
      </c>
      <c r="AD1070">
        <v>25900</v>
      </c>
      <c r="AE1070">
        <v>31000</v>
      </c>
      <c r="AF1070">
        <v>50000</v>
      </c>
      <c r="AG1070" t="s">
        <v>479</v>
      </c>
      <c r="AH1070" t="s">
        <v>479</v>
      </c>
      <c r="AI1070" t="s">
        <v>479</v>
      </c>
      <c r="AJ1070" t="s">
        <v>479</v>
      </c>
      <c r="AK1070" t="s">
        <v>479</v>
      </c>
      <c r="AL1070" t="s">
        <v>481</v>
      </c>
      <c r="AM1070" t="s">
        <v>481</v>
      </c>
    </row>
    <row r="1071" spans="1:39" x14ac:dyDescent="0.25">
      <c r="A1071" t="s">
        <v>472</v>
      </c>
      <c r="B1071" t="s">
        <v>582</v>
      </c>
      <c r="C1071">
        <v>3</v>
      </c>
      <c r="D1071" t="s">
        <v>405</v>
      </c>
      <c r="E1071" t="s">
        <v>405</v>
      </c>
      <c r="F1071">
        <v>10007155</v>
      </c>
      <c r="G1071" t="s">
        <v>137</v>
      </c>
      <c r="H1071" t="s">
        <v>482</v>
      </c>
      <c r="I1071" t="s">
        <v>476</v>
      </c>
      <c r="J1071" t="s">
        <v>385</v>
      </c>
      <c r="K1071" t="s">
        <v>499</v>
      </c>
      <c r="L1071" t="s">
        <v>43</v>
      </c>
      <c r="M1071" t="s">
        <v>405</v>
      </c>
      <c r="N1071" t="s">
        <v>405</v>
      </c>
      <c r="O1071" t="s">
        <v>478</v>
      </c>
      <c r="P1071" t="s">
        <v>3</v>
      </c>
      <c r="Q1071">
        <v>365</v>
      </c>
      <c r="R1071">
        <v>360</v>
      </c>
      <c r="S1071">
        <v>355</v>
      </c>
      <c r="T1071">
        <v>5.2</v>
      </c>
      <c r="U1071">
        <v>7.9</v>
      </c>
      <c r="V1071">
        <v>81.3</v>
      </c>
      <c r="W1071">
        <v>85.5</v>
      </c>
      <c r="X1071">
        <v>86.9</v>
      </c>
      <c r="Y1071">
        <v>5.6</v>
      </c>
      <c r="Z1071">
        <v>1.4</v>
      </c>
      <c r="AA1071">
        <v>285</v>
      </c>
      <c r="AB1071">
        <v>600</v>
      </c>
      <c r="AC1071">
        <v>23700</v>
      </c>
      <c r="AD1071">
        <v>29900</v>
      </c>
      <c r="AE1071">
        <v>40200</v>
      </c>
      <c r="AF1071">
        <v>79900</v>
      </c>
      <c r="AG1071" t="s">
        <v>479</v>
      </c>
      <c r="AH1071" t="s">
        <v>479</v>
      </c>
      <c r="AI1071" t="s">
        <v>479</v>
      </c>
      <c r="AJ1071" t="s">
        <v>479</v>
      </c>
      <c r="AK1071" t="s">
        <v>479</v>
      </c>
      <c r="AL1071" t="s">
        <v>481</v>
      </c>
      <c r="AM1071" t="s">
        <v>481</v>
      </c>
    </row>
    <row r="1072" spans="1:39" x14ac:dyDescent="0.25">
      <c r="A1072" t="s">
        <v>472</v>
      </c>
      <c r="B1072" t="s">
        <v>582</v>
      </c>
      <c r="C1072">
        <v>3</v>
      </c>
      <c r="D1072" t="s">
        <v>405</v>
      </c>
      <c r="E1072" t="s">
        <v>405</v>
      </c>
      <c r="F1072">
        <v>10007155</v>
      </c>
      <c r="G1072" t="s">
        <v>137</v>
      </c>
      <c r="H1072" t="s">
        <v>482</v>
      </c>
      <c r="I1072" t="s">
        <v>476</v>
      </c>
      <c r="J1072" t="s">
        <v>385</v>
      </c>
      <c r="K1072" t="s">
        <v>499</v>
      </c>
      <c r="L1072" t="s">
        <v>43</v>
      </c>
      <c r="M1072" t="s">
        <v>405</v>
      </c>
      <c r="N1072" t="s">
        <v>405</v>
      </c>
      <c r="O1072" t="s">
        <v>488</v>
      </c>
      <c r="P1072" t="s">
        <v>34</v>
      </c>
      <c r="Q1072">
        <v>110</v>
      </c>
      <c r="R1072">
        <v>105</v>
      </c>
      <c r="S1072">
        <v>105</v>
      </c>
      <c r="T1072">
        <v>7.7</v>
      </c>
      <c r="U1072">
        <v>7</v>
      </c>
      <c r="V1072">
        <v>70.400000000000006</v>
      </c>
      <c r="W1072">
        <v>83.8</v>
      </c>
      <c r="X1072">
        <v>85.4</v>
      </c>
      <c r="Y1072">
        <v>15</v>
      </c>
      <c r="Z1072">
        <v>1.6</v>
      </c>
      <c r="AA1072">
        <v>75</v>
      </c>
      <c r="AB1072">
        <v>5100</v>
      </c>
      <c r="AC1072">
        <v>22300</v>
      </c>
      <c r="AD1072">
        <v>27000</v>
      </c>
      <c r="AE1072">
        <v>31400</v>
      </c>
      <c r="AF1072">
        <v>70800</v>
      </c>
      <c r="AG1072" t="s">
        <v>479</v>
      </c>
      <c r="AH1072" t="s">
        <v>479</v>
      </c>
      <c r="AI1072" t="s">
        <v>479</v>
      </c>
      <c r="AJ1072" t="s">
        <v>479</v>
      </c>
      <c r="AK1072" t="s">
        <v>479</v>
      </c>
      <c r="AL1072" t="s">
        <v>481</v>
      </c>
      <c r="AM1072" t="s">
        <v>481</v>
      </c>
    </row>
    <row r="1073" spans="1:39" x14ac:dyDescent="0.25">
      <c r="A1073" t="s">
        <v>472</v>
      </c>
      <c r="B1073" t="s">
        <v>582</v>
      </c>
      <c r="C1073">
        <v>3</v>
      </c>
      <c r="D1073" t="s">
        <v>405</v>
      </c>
      <c r="E1073" t="s">
        <v>405</v>
      </c>
      <c r="F1073">
        <v>10007155</v>
      </c>
      <c r="G1073" t="s">
        <v>137</v>
      </c>
      <c r="H1073" t="s">
        <v>482</v>
      </c>
      <c r="I1073" t="s">
        <v>476</v>
      </c>
      <c r="J1073" t="s">
        <v>385</v>
      </c>
      <c r="K1073" t="s">
        <v>499</v>
      </c>
      <c r="L1073" t="s">
        <v>43</v>
      </c>
      <c r="M1073" t="s">
        <v>405</v>
      </c>
      <c r="N1073" t="s">
        <v>405</v>
      </c>
      <c r="O1073" t="s">
        <v>489</v>
      </c>
      <c r="P1073" t="s">
        <v>50</v>
      </c>
      <c r="Q1073">
        <v>320</v>
      </c>
      <c r="R1073">
        <v>315</v>
      </c>
      <c r="S1073">
        <v>315</v>
      </c>
      <c r="T1073">
        <v>4.5</v>
      </c>
      <c r="U1073">
        <v>9.6</v>
      </c>
      <c r="V1073">
        <v>80.5</v>
      </c>
      <c r="W1073">
        <v>83.1</v>
      </c>
      <c r="X1073">
        <v>85.9</v>
      </c>
      <c r="Y1073">
        <v>5.4</v>
      </c>
      <c r="Z1073">
        <v>2.9</v>
      </c>
      <c r="AA1073">
        <v>235</v>
      </c>
      <c r="AB1073">
        <v>2600</v>
      </c>
      <c r="AC1073">
        <v>17500</v>
      </c>
      <c r="AD1073">
        <v>23700</v>
      </c>
      <c r="AE1073">
        <v>28500</v>
      </c>
      <c r="AF1073">
        <v>73700</v>
      </c>
      <c r="AG1073" t="s">
        <v>479</v>
      </c>
      <c r="AH1073" t="s">
        <v>479</v>
      </c>
      <c r="AI1073" t="s">
        <v>479</v>
      </c>
      <c r="AJ1073" t="s">
        <v>479</v>
      </c>
      <c r="AK1073" t="s">
        <v>479</v>
      </c>
      <c r="AL1073" t="s">
        <v>481</v>
      </c>
      <c r="AM1073" t="s">
        <v>481</v>
      </c>
    </row>
    <row r="1074" spans="1:39" x14ac:dyDescent="0.25">
      <c r="A1074" t="s">
        <v>472</v>
      </c>
      <c r="B1074" t="s">
        <v>582</v>
      </c>
      <c r="C1074">
        <v>3</v>
      </c>
      <c r="D1074" t="s">
        <v>405</v>
      </c>
      <c r="E1074" t="s">
        <v>405</v>
      </c>
      <c r="F1074">
        <v>10007156</v>
      </c>
      <c r="G1074" t="s">
        <v>118</v>
      </c>
      <c r="H1074" t="s">
        <v>482</v>
      </c>
      <c r="I1074" t="s">
        <v>476</v>
      </c>
      <c r="J1074" t="s">
        <v>385</v>
      </c>
      <c r="K1074" t="s">
        <v>477</v>
      </c>
      <c r="L1074" t="s">
        <v>65</v>
      </c>
      <c r="M1074" t="s">
        <v>405</v>
      </c>
      <c r="N1074" t="s">
        <v>405</v>
      </c>
      <c r="O1074" t="s">
        <v>485</v>
      </c>
      <c r="P1074" t="s">
        <v>47</v>
      </c>
      <c r="Q1074">
        <v>150</v>
      </c>
      <c r="R1074">
        <v>145</v>
      </c>
      <c r="S1074">
        <v>145</v>
      </c>
      <c r="T1074">
        <v>3.4</v>
      </c>
      <c r="U1074">
        <v>6.2</v>
      </c>
      <c r="V1074">
        <v>74.8</v>
      </c>
      <c r="W1074">
        <v>85.9</v>
      </c>
      <c r="X1074">
        <v>90.3</v>
      </c>
      <c r="Y1074">
        <v>15.5</v>
      </c>
      <c r="Z1074">
        <v>4.5</v>
      </c>
      <c r="AA1074">
        <v>110</v>
      </c>
      <c r="AB1074">
        <v>700</v>
      </c>
      <c r="AC1074">
        <v>18600</v>
      </c>
      <c r="AD1074">
        <v>22300</v>
      </c>
      <c r="AE1074">
        <v>25900</v>
      </c>
      <c r="AF1074">
        <v>61700</v>
      </c>
      <c r="AG1074" t="s">
        <v>479</v>
      </c>
      <c r="AH1074" t="s">
        <v>479</v>
      </c>
      <c r="AI1074" t="s">
        <v>479</v>
      </c>
      <c r="AJ1074" t="s">
        <v>479</v>
      </c>
      <c r="AK1074" t="s">
        <v>479</v>
      </c>
      <c r="AL1074" t="s">
        <v>481</v>
      </c>
      <c r="AM1074" t="s">
        <v>481</v>
      </c>
    </row>
    <row r="1075" spans="1:39" x14ac:dyDescent="0.25">
      <c r="A1075" t="s">
        <v>472</v>
      </c>
      <c r="B1075" t="s">
        <v>582</v>
      </c>
      <c r="C1075">
        <v>3</v>
      </c>
      <c r="D1075" t="s">
        <v>405</v>
      </c>
      <c r="E1075" t="s">
        <v>405</v>
      </c>
      <c r="F1075">
        <v>10007156</v>
      </c>
      <c r="G1075" t="s">
        <v>118</v>
      </c>
      <c r="H1075" t="s">
        <v>482</v>
      </c>
      <c r="I1075" t="s">
        <v>476</v>
      </c>
      <c r="J1075" t="s">
        <v>385</v>
      </c>
      <c r="K1075" t="s">
        <v>477</v>
      </c>
      <c r="L1075" t="s">
        <v>65</v>
      </c>
      <c r="M1075" t="s">
        <v>405</v>
      </c>
      <c r="N1075" t="s">
        <v>405</v>
      </c>
      <c r="O1075" t="s">
        <v>486</v>
      </c>
      <c r="P1075" t="s">
        <v>44</v>
      </c>
      <c r="Q1075">
        <v>120</v>
      </c>
      <c r="R1075">
        <v>120</v>
      </c>
      <c r="S1075">
        <v>120</v>
      </c>
      <c r="T1075">
        <v>2.9</v>
      </c>
      <c r="U1075">
        <v>7.8</v>
      </c>
      <c r="V1075">
        <v>61.3</v>
      </c>
      <c r="W1075">
        <v>87.2</v>
      </c>
      <c r="X1075">
        <v>89.3</v>
      </c>
      <c r="Y1075">
        <v>28</v>
      </c>
      <c r="Z1075">
        <v>2.1</v>
      </c>
      <c r="AA1075">
        <v>75</v>
      </c>
      <c r="AB1075">
        <v>2900</v>
      </c>
      <c r="AC1075">
        <v>19600</v>
      </c>
      <c r="AD1075">
        <v>23000</v>
      </c>
      <c r="AE1075">
        <v>27400</v>
      </c>
      <c r="AF1075">
        <v>42000</v>
      </c>
      <c r="AG1075" t="s">
        <v>479</v>
      </c>
      <c r="AH1075" t="s">
        <v>479</v>
      </c>
      <c r="AI1075" t="s">
        <v>479</v>
      </c>
      <c r="AJ1075" t="s">
        <v>479</v>
      </c>
      <c r="AK1075" t="s">
        <v>479</v>
      </c>
      <c r="AL1075" t="s">
        <v>481</v>
      </c>
      <c r="AM1075" t="s">
        <v>481</v>
      </c>
    </row>
    <row r="1076" spans="1:39" x14ac:dyDescent="0.25">
      <c r="A1076" t="s">
        <v>472</v>
      </c>
      <c r="B1076" t="s">
        <v>582</v>
      </c>
      <c r="C1076">
        <v>3</v>
      </c>
      <c r="D1076" t="s">
        <v>405</v>
      </c>
      <c r="E1076" t="s">
        <v>405</v>
      </c>
      <c r="F1076">
        <v>10007156</v>
      </c>
      <c r="G1076" t="s">
        <v>118</v>
      </c>
      <c r="H1076" t="s">
        <v>482</v>
      </c>
      <c r="I1076" t="s">
        <v>476</v>
      </c>
      <c r="J1076" t="s">
        <v>385</v>
      </c>
      <c r="K1076" t="s">
        <v>477</v>
      </c>
      <c r="L1076" t="s">
        <v>65</v>
      </c>
      <c r="M1076" t="s">
        <v>405</v>
      </c>
      <c r="N1076" t="s">
        <v>405</v>
      </c>
      <c r="O1076" t="s">
        <v>478</v>
      </c>
      <c r="P1076" t="s">
        <v>3</v>
      </c>
      <c r="Q1076">
        <v>135</v>
      </c>
      <c r="R1076">
        <v>135</v>
      </c>
      <c r="S1076">
        <v>135</v>
      </c>
      <c r="T1076">
        <v>8.1</v>
      </c>
      <c r="U1076">
        <v>6.6</v>
      </c>
      <c r="V1076">
        <v>72.8</v>
      </c>
      <c r="W1076">
        <v>85.3</v>
      </c>
      <c r="X1076">
        <v>85.3</v>
      </c>
      <c r="Y1076">
        <v>12.5</v>
      </c>
      <c r="Z1076" t="s">
        <v>487</v>
      </c>
      <c r="AA1076">
        <v>100</v>
      </c>
      <c r="AB1076">
        <v>1100</v>
      </c>
      <c r="AC1076">
        <v>22600</v>
      </c>
      <c r="AD1076">
        <v>29200</v>
      </c>
      <c r="AE1076">
        <v>36900</v>
      </c>
      <c r="AF1076">
        <v>71200</v>
      </c>
      <c r="AG1076" t="s">
        <v>479</v>
      </c>
      <c r="AH1076" t="s">
        <v>479</v>
      </c>
      <c r="AI1076" t="s">
        <v>479</v>
      </c>
      <c r="AJ1076" t="s">
        <v>479</v>
      </c>
      <c r="AK1076" t="s">
        <v>479</v>
      </c>
      <c r="AL1076" t="s">
        <v>481</v>
      </c>
      <c r="AM1076" t="s">
        <v>481</v>
      </c>
    </row>
    <row r="1077" spans="1:39" x14ac:dyDescent="0.25">
      <c r="A1077" t="s">
        <v>472</v>
      </c>
      <c r="B1077" t="s">
        <v>582</v>
      </c>
      <c r="C1077">
        <v>3</v>
      </c>
      <c r="D1077" t="s">
        <v>405</v>
      </c>
      <c r="E1077" t="s">
        <v>405</v>
      </c>
      <c r="F1077">
        <v>10007156</v>
      </c>
      <c r="G1077" t="s">
        <v>118</v>
      </c>
      <c r="H1077" t="s">
        <v>482</v>
      </c>
      <c r="I1077" t="s">
        <v>476</v>
      </c>
      <c r="J1077" t="s">
        <v>385</v>
      </c>
      <c r="K1077" t="s">
        <v>477</v>
      </c>
      <c r="L1077" t="s">
        <v>65</v>
      </c>
      <c r="M1077" t="s">
        <v>405</v>
      </c>
      <c r="N1077" t="s">
        <v>405</v>
      </c>
      <c r="O1077" t="s">
        <v>488</v>
      </c>
      <c r="P1077" t="s">
        <v>34</v>
      </c>
      <c r="Q1077">
        <v>120</v>
      </c>
      <c r="R1077">
        <v>120</v>
      </c>
      <c r="S1077">
        <v>120</v>
      </c>
      <c r="T1077">
        <v>4.0999999999999996</v>
      </c>
      <c r="U1077">
        <v>11.2</v>
      </c>
      <c r="V1077">
        <v>68.3</v>
      </c>
      <c r="W1077">
        <v>80.8</v>
      </c>
      <c r="X1077">
        <v>84.6</v>
      </c>
      <c r="Y1077">
        <v>16.3</v>
      </c>
      <c r="Z1077">
        <v>3.9</v>
      </c>
      <c r="AA1077">
        <v>80</v>
      </c>
      <c r="AB1077">
        <v>2900</v>
      </c>
      <c r="AC1077">
        <v>20100</v>
      </c>
      <c r="AD1077">
        <v>23000</v>
      </c>
      <c r="AE1077">
        <v>27400</v>
      </c>
      <c r="AF1077">
        <v>51500</v>
      </c>
      <c r="AG1077" t="s">
        <v>479</v>
      </c>
      <c r="AH1077" t="s">
        <v>479</v>
      </c>
      <c r="AI1077" t="s">
        <v>479</v>
      </c>
      <c r="AJ1077" t="s">
        <v>479</v>
      </c>
      <c r="AK1077" t="s">
        <v>479</v>
      </c>
      <c r="AL1077" t="s">
        <v>481</v>
      </c>
      <c r="AM1077" t="s">
        <v>481</v>
      </c>
    </row>
    <row r="1078" spans="1:39" x14ac:dyDescent="0.25">
      <c r="A1078" t="s">
        <v>472</v>
      </c>
      <c r="B1078" t="s">
        <v>582</v>
      </c>
      <c r="C1078">
        <v>3</v>
      </c>
      <c r="D1078" t="s">
        <v>405</v>
      </c>
      <c r="E1078" t="s">
        <v>405</v>
      </c>
      <c r="F1078">
        <v>10007156</v>
      </c>
      <c r="G1078" t="s">
        <v>118</v>
      </c>
      <c r="H1078" t="s">
        <v>482</v>
      </c>
      <c r="I1078" t="s">
        <v>476</v>
      </c>
      <c r="J1078" t="s">
        <v>385</v>
      </c>
      <c r="K1078" t="s">
        <v>477</v>
      </c>
      <c r="L1078" t="s">
        <v>65</v>
      </c>
      <c r="M1078" t="s">
        <v>405</v>
      </c>
      <c r="N1078" t="s">
        <v>405</v>
      </c>
      <c r="O1078" t="s">
        <v>489</v>
      </c>
      <c r="P1078" t="s">
        <v>50</v>
      </c>
      <c r="Q1078">
        <v>280</v>
      </c>
      <c r="R1078">
        <v>275</v>
      </c>
      <c r="S1078">
        <v>275</v>
      </c>
      <c r="T1078">
        <v>3.3</v>
      </c>
      <c r="U1078">
        <v>11.4</v>
      </c>
      <c r="V1078">
        <v>78.400000000000006</v>
      </c>
      <c r="W1078">
        <v>83.5</v>
      </c>
      <c r="X1078">
        <v>85.3</v>
      </c>
      <c r="Y1078">
        <v>7</v>
      </c>
      <c r="Z1078">
        <v>1.8</v>
      </c>
      <c r="AA1078">
        <v>205</v>
      </c>
      <c r="AB1078">
        <v>2600</v>
      </c>
      <c r="AC1078">
        <v>16800</v>
      </c>
      <c r="AD1078">
        <v>21500</v>
      </c>
      <c r="AE1078">
        <v>25200</v>
      </c>
      <c r="AF1078">
        <v>75200</v>
      </c>
      <c r="AG1078" t="s">
        <v>479</v>
      </c>
      <c r="AH1078" t="s">
        <v>479</v>
      </c>
      <c r="AI1078" t="s">
        <v>479</v>
      </c>
      <c r="AJ1078" t="s">
        <v>479</v>
      </c>
      <c r="AK1078" t="s">
        <v>479</v>
      </c>
      <c r="AL1078" t="s">
        <v>481</v>
      </c>
      <c r="AM1078" t="s">
        <v>481</v>
      </c>
    </row>
    <row r="1079" spans="1:39" x14ac:dyDescent="0.25">
      <c r="A1079" t="s">
        <v>472</v>
      </c>
      <c r="B1079" t="s">
        <v>582</v>
      </c>
      <c r="C1079">
        <v>3</v>
      </c>
      <c r="D1079" t="s">
        <v>405</v>
      </c>
      <c r="E1079" t="s">
        <v>405</v>
      </c>
      <c r="F1079">
        <v>10007157</v>
      </c>
      <c r="G1079" t="s">
        <v>120</v>
      </c>
      <c r="H1079" t="s">
        <v>482</v>
      </c>
      <c r="I1079" t="s">
        <v>476</v>
      </c>
      <c r="J1079" t="s">
        <v>385</v>
      </c>
      <c r="K1079" t="s">
        <v>493</v>
      </c>
      <c r="L1079" t="s">
        <v>55</v>
      </c>
      <c r="M1079" t="s">
        <v>405</v>
      </c>
      <c r="N1079" t="s">
        <v>405</v>
      </c>
      <c r="O1079" t="s">
        <v>485</v>
      </c>
      <c r="P1079" t="s">
        <v>47</v>
      </c>
      <c r="Q1079">
        <v>290</v>
      </c>
      <c r="R1079">
        <v>280</v>
      </c>
      <c r="S1079">
        <v>280</v>
      </c>
      <c r="T1079">
        <v>2.5</v>
      </c>
      <c r="U1079">
        <v>6.5</v>
      </c>
      <c r="V1079">
        <v>60</v>
      </c>
      <c r="W1079">
        <v>79.3</v>
      </c>
      <c r="X1079">
        <v>91</v>
      </c>
      <c r="Y1079">
        <v>31</v>
      </c>
      <c r="Z1079">
        <v>11.7</v>
      </c>
      <c r="AA1079">
        <v>165</v>
      </c>
      <c r="AB1079">
        <v>400</v>
      </c>
      <c r="AC1079">
        <v>23000</v>
      </c>
      <c r="AD1079">
        <v>27000</v>
      </c>
      <c r="AE1079">
        <v>33900</v>
      </c>
      <c r="AF1079">
        <v>86100</v>
      </c>
      <c r="AG1079" t="s">
        <v>479</v>
      </c>
      <c r="AH1079" t="s">
        <v>479</v>
      </c>
      <c r="AI1079" t="s">
        <v>479</v>
      </c>
      <c r="AJ1079" t="s">
        <v>479</v>
      </c>
      <c r="AK1079" t="s">
        <v>479</v>
      </c>
      <c r="AL1079" t="s">
        <v>481</v>
      </c>
      <c r="AM1079" t="s">
        <v>481</v>
      </c>
    </row>
    <row r="1080" spans="1:39" x14ac:dyDescent="0.25">
      <c r="A1080" t="s">
        <v>472</v>
      </c>
      <c r="B1080" t="s">
        <v>582</v>
      </c>
      <c r="C1080">
        <v>3</v>
      </c>
      <c r="D1080" t="s">
        <v>405</v>
      </c>
      <c r="E1080" t="s">
        <v>405</v>
      </c>
      <c r="F1080">
        <v>10007792</v>
      </c>
      <c r="G1080" t="s">
        <v>98</v>
      </c>
      <c r="H1080" t="s">
        <v>482</v>
      </c>
      <c r="I1080" t="s">
        <v>476</v>
      </c>
      <c r="J1080" t="s">
        <v>385</v>
      </c>
      <c r="K1080" t="s">
        <v>491</v>
      </c>
      <c r="L1080" t="s">
        <v>61</v>
      </c>
      <c r="M1080" t="s">
        <v>405</v>
      </c>
      <c r="N1080" t="s">
        <v>405</v>
      </c>
      <c r="O1080" t="s">
        <v>488</v>
      </c>
      <c r="P1080" t="s">
        <v>34</v>
      </c>
      <c r="Q1080">
        <v>245</v>
      </c>
      <c r="R1080">
        <v>240</v>
      </c>
      <c r="S1080">
        <v>240</v>
      </c>
      <c r="T1080">
        <v>2.5</v>
      </c>
      <c r="U1080">
        <v>5.9</v>
      </c>
      <c r="V1080">
        <v>72.400000000000006</v>
      </c>
      <c r="W1080">
        <v>87.9</v>
      </c>
      <c r="X1080">
        <v>91.6</v>
      </c>
      <c r="Y1080">
        <v>19.2</v>
      </c>
      <c r="Z1080">
        <v>3.8</v>
      </c>
      <c r="AA1080">
        <v>170</v>
      </c>
      <c r="AB1080">
        <v>900</v>
      </c>
      <c r="AC1080">
        <v>27700</v>
      </c>
      <c r="AD1080">
        <v>33200</v>
      </c>
      <c r="AE1080">
        <v>43100</v>
      </c>
      <c r="AF1080">
        <v>167900</v>
      </c>
      <c r="AG1080" t="s">
        <v>479</v>
      </c>
      <c r="AH1080" t="s">
        <v>479</v>
      </c>
      <c r="AI1080" t="s">
        <v>479</v>
      </c>
      <c r="AJ1080" t="s">
        <v>479</v>
      </c>
      <c r="AK1080" t="s">
        <v>479</v>
      </c>
      <c r="AL1080" t="s">
        <v>481</v>
      </c>
      <c r="AM1080" t="s">
        <v>481</v>
      </c>
    </row>
    <row r="1081" spans="1:39" x14ac:dyDescent="0.25">
      <c r="A1081" t="s">
        <v>472</v>
      </c>
      <c r="B1081" t="s">
        <v>582</v>
      </c>
      <c r="C1081">
        <v>3</v>
      </c>
      <c r="D1081" t="s">
        <v>405</v>
      </c>
      <c r="E1081" t="s">
        <v>405</v>
      </c>
      <c r="F1081">
        <v>10007805</v>
      </c>
      <c r="G1081" t="s">
        <v>581</v>
      </c>
      <c r="H1081" t="s">
        <v>482</v>
      </c>
      <c r="I1081" t="s">
        <v>529</v>
      </c>
      <c r="J1081" t="s">
        <v>53</v>
      </c>
      <c r="K1081" t="s">
        <v>530</v>
      </c>
      <c r="L1081" t="s">
        <v>405</v>
      </c>
      <c r="M1081" t="s">
        <v>405</v>
      </c>
      <c r="N1081" t="s">
        <v>405</v>
      </c>
      <c r="O1081" t="s">
        <v>488</v>
      </c>
      <c r="P1081" t="s">
        <v>34</v>
      </c>
      <c r="Q1081">
        <v>220</v>
      </c>
      <c r="R1081">
        <v>220</v>
      </c>
      <c r="S1081">
        <v>215</v>
      </c>
      <c r="T1081">
        <v>4</v>
      </c>
      <c r="U1081">
        <v>5.8</v>
      </c>
      <c r="V1081">
        <v>76.3</v>
      </c>
      <c r="W1081">
        <v>87.7</v>
      </c>
      <c r="X1081">
        <v>90.2</v>
      </c>
      <c r="Y1081">
        <v>14</v>
      </c>
      <c r="Z1081">
        <v>2.6</v>
      </c>
      <c r="AA1081">
        <v>160</v>
      </c>
      <c r="AB1081">
        <v>4000</v>
      </c>
      <c r="AC1081">
        <v>23000</v>
      </c>
      <c r="AD1081">
        <v>29600</v>
      </c>
      <c r="AE1081">
        <v>33900</v>
      </c>
      <c r="AF1081">
        <v>97100</v>
      </c>
      <c r="AG1081" t="s">
        <v>479</v>
      </c>
      <c r="AH1081" t="s">
        <v>479</v>
      </c>
      <c r="AI1081" t="s">
        <v>479</v>
      </c>
      <c r="AJ1081" t="s">
        <v>479</v>
      </c>
      <c r="AK1081" t="s">
        <v>479</v>
      </c>
      <c r="AL1081" t="s">
        <v>481</v>
      </c>
      <c r="AM1081" t="s">
        <v>481</v>
      </c>
    </row>
    <row r="1082" spans="1:39" x14ac:dyDescent="0.25">
      <c r="A1082" t="s">
        <v>472</v>
      </c>
      <c r="B1082" t="s">
        <v>598</v>
      </c>
      <c r="C1082">
        <v>1</v>
      </c>
      <c r="D1082" t="s">
        <v>405</v>
      </c>
      <c r="E1082" t="s">
        <v>405</v>
      </c>
      <c r="F1082">
        <v>10004063</v>
      </c>
      <c r="G1082" t="s">
        <v>45</v>
      </c>
      <c r="H1082" t="s">
        <v>482</v>
      </c>
      <c r="I1082" t="s">
        <v>476</v>
      </c>
      <c r="J1082" t="s">
        <v>385</v>
      </c>
      <c r="K1082" t="s">
        <v>495</v>
      </c>
      <c r="L1082" t="s">
        <v>41</v>
      </c>
      <c r="M1082" t="s">
        <v>405</v>
      </c>
      <c r="N1082" t="s">
        <v>405</v>
      </c>
      <c r="O1082" t="s">
        <v>488</v>
      </c>
      <c r="P1082" t="s">
        <v>34</v>
      </c>
      <c r="Q1082">
        <v>75</v>
      </c>
      <c r="R1082">
        <v>75</v>
      </c>
      <c r="S1082">
        <v>75</v>
      </c>
      <c r="T1082">
        <v>6.8</v>
      </c>
      <c r="U1082">
        <v>8.1999999999999993</v>
      </c>
      <c r="V1082">
        <v>31.5</v>
      </c>
      <c r="W1082">
        <v>65.099999999999994</v>
      </c>
      <c r="X1082">
        <v>84.9</v>
      </c>
      <c r="Y1082">
        <v>53.4</v>
      </c>
      <c r="Z1082">
        <v>19.899999999999999</v>
      </c>
      <c r="AA1082">
        <v>25</v>
      </c>
      <c r="AB1082">
        <v>15000</v>
      </c>
      <c r="AC1082">
        <v>27700</v>
      </c>
      <c r="AD1082">
        <v>31000</v>
      </c>
      <c r="AE1082">
        <v>47400</v>
      </c>
      <c r="AF1082">
        <v>74100</v>
      </c>
      <c r="AG1082" t="s">
        <v>479</v>
      </c>
      <c r="AH1082" t="s">
        <v>479</v>
      </c>
      <c r="AI1082" t="s">
        <v>479</v>
      </c>
      <c r="AJ1082" t="s">
        <v>479</v>
      </c>
      <c r="AK1082" t="s">
        <v>479</v>
      </c>
      <c r="AL1082" t="s">
        <v>481</v>
      </c>
      <c r="AM1082" t="s">
        <v>481</v>
      </c>
    </row>
    <row r="1083" spans="1:39" x14ac:dyDescent="0.25">
      <c r="A1083" t="s">
        <v>472</v>
      </c>
      <c r="B1083" t="s">
        <v>598</v>
      </c>
      <c r="C1083">
        <v>1</v>
      </c>
      <c r="D1083" t="s">
        <v>405</v>
      </c>
      <c r="E1083" t="s">
        <v>405</v>
      </c>
      <c r="F1083">
        <v>10007143</v>
      </c>
      <c r="G1083" t="s">
        <v>48</v>
      </c>
      <c r="H1083" t="s">
        <v>482</v>
      </c>
      <c r="I1083" t="s">
        <v>476</v>
      </c>
      <c r="J1083" t="s">
        <v>385</v>
      </c>
      <c r="K1083" t="s">
        <v>513</v>
      </c>
      <c r="L1083" t="s">
        <v>49</v>
      </c>
      <c r="M1083" t="s">
        <v>405</v>
      </c>
      <c r="N1083" t="s">
        <v>405</v>
      </c>
      <c r="O1083" t="s">
        <v>488</v>
      </c>
      <c r="P1083" t="s">
        <v>34</v>
      </c>
      <c r="Q1083">
        <v>175</v>
      </c>
      <c r="R1083">
        <v>170</v>
      </c>
      <c r="S1083">
        <v>165</v>
      </c>
      <c r="T1083">
        <v>2.4</v>
      </c>
      <c r="U1083">
        <v>6.7</v>
      </c>
      <c r="V1083">
        <v>28.5</v>
      </c>
      <c r="W1083">
        <v>75.2</v>
      </c>
      <c r="X1083">
        <v>90.9</v>
      </c>
      <c r="Y1083">
        <v>62.4</v>
      </c>
      <c r="Z1083">
        <v>15.8</v>
      </c>
      <c r="AA1083">
        <v>45</v>
      </c>
      <c r="AB1083">
        <v>8000</v>
      </c>
      <c r="AC1083">
        <v>20800</v>
      </c>
      <c r="AD1083">
        <v>25900</v>
      </c>
      <c r="AE1083">
        <v>32800</v>
      </c>
      <c r="AF1083">
        <v>77400</v>
      </c>
      <c r="AG1083" t="s">
        <v>479</v>
      </c>
      <c r="AH1083" t="s">
        <v>479</v>
      </c>
      <c r="AI1083" t="s">
        <v>479</v>
      </c>
      <c r="AJ1083" t="s">
        <v>479</v>
      </c>
      <c r="AK1083" t="s">
        <v>479</v>
      </c>
      <c r="AL1083" t="s">
        <v>481</v>
      </c>
      <c r="AM1083" t="s">
        <v>481</v>
      </c>
    </row>
    <row r="1084" spans="1:39" x14ac:dyDescent="0.25">
      <c r="A1084" t="s">
        <v>472</v>
      </c>
      <c r="B1084" t="s">
        <v>582</v>
      </c>
      <c r="C1084">
        <v>3</v>
      </c>
      <c r="D1084" t="s">
        <v>405</v>
      </c>
      <c r="E1084" t="s">
        <v>405</v>
      </c>
      <c r="F1084">
        <v>10007158</v>
      </c>
      <c r="G1084" t="s">
        <v>68</v>
      </c>
      <c r="H1084" t="s">
        <v>482</v>
      </c>
      <c r="I1084" t="s">
        <v>476</v>
      </c>
      <c r="J1084" t="s">
        <v>385</v>
      </c>
      <c r="K1084" t="s">
        <v>499</v>
      </c>
      <c r="L1084" t="s">
        <v>43</v>
      </c>
      <c r="M1084" t="s">
        <v>405</v>
      </c>
      <c r="N1084" t="s">
        <v>405</v>
      </c>
      <c r="O1084" t="s">
        <v>485</v>
      </c>
      <c r="P1084" t="s">
        <v>47</v>
      </c>
      <c r="Q1084">
        <v>225</v>
      </c>
      <c r="R1084">
        <v>225</v>
      </c>
      <c r="S1084">
        <v>220</v>
      </c>
      <c r="T1084">
        <v>3.2</v>
      </c>
      <c r="U1084">
        <v>6.3</v>
      </c>
      <c r="V1084">
        <v>60.4</v>
      </c>
      <c r="W1084">
        <v>80.8</v>
      </c>
      <c r="X1084">
        <v>90.5</v>
      </c>
      <c r="Y1084">
        <v>30.2</v>
      </c>
      <c r="Z1084">
        <v>9.6999999999999993</v>
      </c>
      <c r="AA1084">
        <v>130</v>
      </c>
      <c r="AB1084">
        <v>1100</v>
      </c>
      <c r="AC1084">
        <v>25900</v>
      </c>
      <c r="AD1084">
        <v>30300</v>
      </c>
      <c r="AE1084">
        <v>35000</v>
      </c>
      <c r="AF1084">
        <v>60600</v>
      </c>
      <c r="AG1084" t="s">
        <v>479</v>
      </c>
      <c r="AH1084" t="s">
        <v>479</v>
      </c>
      <c r="AI1084" t="s">
        <v>479</v>
      </c>
      <c r="AJ1084" t="s">
        <v>479</v>
      </c>
      <c r="AK1084" t="s">
        <v>479</v>
      </c>
      <c r="AL1084" t="s">
        <v>481</v>
      </c>
      <c r="AM1084" t="s">
        <v>481</v>
      </c>
    </row>
    <row r="1085" spans="1:39" x14ac:dyDescent="0.25">
      <c r="A1085" t="s">
        <v>472</v>
      </c>
      <c r="B1085" t="s">
        <v>598</v>
      </c>
      <c r="C1085">
        <v>1</v>
      </c>
      <c r="D1085" t="s">
        <v>405</v>
      </c>
      <c r="E1085" t="s">
        <v>405</v>
      </c>
      <c r="F1085">
        <v>10007157</v>
      </c>
      <c r="G1085" t="s">
        <v>120</v>
      </c>
      <c r="H1085" t="s">
        <v>482</v>
      </c>
      <c r="I1085" t="s">
        <v>476</v>
      </c>
      <c r="J1085" t="s">
        <v>385</v>
      </c>
      <c r="K1085" t="s">
        <v>493</v>
      </c>
      <c r="L1085" t="s">
        <v>55</v>
      </c>
      <c r="M1085" t="s">
        <v>405</v>
      </c>
      <c r="N1085" t="s">
        <v>405</v>
      </c>
      <c r="O1085" t="s">
        <v>488</v>
      </c>
      <c r="P1085" t="s">
        <v>34</v>
      </c>
      <c r="Q1085">
        <v>175</v>
      </c>
      <c r="R1085">
        <v>175</v>
      </c>
      <c r="S1085">
        <v>175</v>
      </c>
      <c r="T1085">
        <v>2.1</v>
      </c>
      <c r="U1085">
        <v>5.2</v>
      </c>
      <c r="V1085">
        <v>33.4</v>
      </c>
      <c r="W1085">
        <v>80.3</v>
      </c>
      <c r="X1085">
        <v>92.8</v>
      </c>
      <c r="Y1085">
        <v>59.4</v>
      </c>
      <c r="Z1085">
        <v>12.5</v>
      </c>
      <c r="AA1085">
        <v>55</v>
      </c>
      <c r="AB1085">
        <v>9900</v>
      </c>
      <c r="AC1085">
        <v>20100</v>
      </c>
      <c r="AD1085">
        <v>23400</v>
      </c>
      <c r="AE1085">
        <v>28500</v>
      </c>
      <c r="AF1085">
        <v>78500</v>
      </c>
      <c r="AG1085" t="s">
        <v>479</v>
      </c>
      <c r="AH1085" t="s">
        <v>479</v>
      </c>
      <c r="AI1085" t="s">
        <v>479</v>
      </c>
      <c r="AJ1085" t="s">
        <v>479</v>
      </c>
      <c r="AK1085" t="s">
        <v>479</v>
      </c>
      <c r="AL1085" t="s">
        <v>481</v>
      </c>
      <c r="AM1085" t="s">
        <v>481</v>
      </c>
    </row>
    <row r="1086" spans="1:39" x14ac:dyDescent="0.25">
      <c r="A1086" t="s">
        <v>472</v>
      </c>
      <c r="B1086" t="s">
        <v>598</v>
      </c>
      <c r="C1086">
        <v>1</v>
      </c>
      <c r="D1086" t="s">
        <v>405</v>
      </c>
      <c r="E1086" t="s">
        <v>405</v>
      </c>
      <c r="F1086">
        <v>10007158</v>
      </c>
      <c r="G1086" t="s">
        <v>68</v>
      </c>
      <c r="H1086" t="s">
        <v>482</v>
      </c>
      <c r="I1086" t="s">
        <v>476</v>
      </c>
      <c r="J1086" t="s">
        <v>385</v>
      </c>
      <c r="K1086" t="s">
        <v>499</v>
      </c>
      <c r="L1086" t="s">
        <v>43</v>
      </c>
      <c r="M1086" t="s">
        <v>405</v>
      </c>
      <c r="N1086" t="s">
        <v>405</v>
      </c>
      <c r="O1086" t="s">
        <v>488</v>
      </c>
      <c r="P1086" t="s">
        <v>34</v>
      </c>
      <c r="Q1086">
        <v>125</v>
      </c>
      <c r="R1086">
        <v>125</v>
      </c>
      <c r="S1086">
        <v>125</v>
      </c>
      <c r="T1086">
        <v>0.8</v>
      </c>
      <c r="U1086">
        <v>2.4</v>
      </c>
      <c r="V1086">
        <v>38</v>
      </c>
      <c r="W1086">
        <v>84.7</v>
      </c>
      <c r="X1086">
        <v>96.8</v>
      </c>
      <c r="Y1086">
        <v>58.8</v>
      </c>
      <c r="Z1086">
        <v>12.1</v>
      </c>
      <c r="AA1086">
        <v>45</v>
      </c>
      <c r="AB1086">
        <v>6900</v>
      </c>
      <c r="AC1086">
        <v>21200</v>
      </c>
      <c r="AD1086">
        <v>24100</v>
      </c>
      <c r="AE1086">
        <v>31400</v>
      </c>
      <c r="AF1086">
        <v>50000</v>
      </c>
      <c r="AG1086" t="s">
        <v>479</v>
      </c>
      <c r="AH1086" t="s">
        <v>479</v>
      </c>
      <c r="AI1086" t="s">
        <v>479</v>
      </c>
      <c r="AJ1086" t="s">
        <v>479</v>
      </c>
      <c r="AK1086" t="s">
        <v>479</v>
      </c>
      <c r="AL1086" t="s">
        <v>481</v>
      </c>
      <c r="AM1086" t="s">
        <v>481</v>
      </c>
    </row>
    <row r="1087" spans="1:39" x14ac:dyDescent="0.25">
      <c r="A1087" t="s">
        <v>472</v>
      </c>
      <c r="B1087" t="s">
        <v>598</v>
      </c>
      <c r="C1087">
        <v>1</v>
      </c>
      <c r="D1087" t="s">
        <v>405</v>
      </c>
      <c r="E1087" t="s">
        <v>405</v>
      </c>
      <c r="F1087">
        <v>10007163</v>
      </c>
      <c r="G1087" t="s">
        <v>57</v>
      </c>
      <c r="H1087" t="s">
        <v>482</v>
      </c>
      <c r="I1087" t="s">
        <v>476</v>
      </c>
      <c r="J1087" t="s">
        <v>385</v>
      </c>
      <c r="K1087" t="s">
        <v>521</v>
      </c>
      <c r="L1087" t="s">
        <v>58</v>
      </c>
      <c r="M1087" t="s">
        <v>405</v>
      </c>
      <c r="N1087" t="s">
        <v>405</v>
      </c>
      <c r="O1087" t="s">
        <v>488</v>
      </c>
      <c r="P1087" t="s">
        <v>34</v>
      </c>
      <c r="Q1087">
        <v>160</v>
      </c>
      <c r="R1087">
        <v>155</v>
      </c>
      <c r="S1087">
        <v>155</v>
      </c>
      <c r="T1087">
        <v>3.1</v>
      </c>
      <c r="U1087">
        <v>4.8</v>
      </c>
      <c r="V1087">
        <v>40.4</v>
      </c>
      <c r="W1087">
        <v>76</v>
      </c>
      <c r="X1087">
        <v>92.1</v>
      </c>
      <c r="Y1087">
        <v>51.7</v>
      </c>
      <c r="Z1087">
        <v>16.100000000000001</v>
      </c>
      <c r="AA1087">
        <v>60</v>
      </c>
      <c r="AB1087">
        <v>3600</v>
      </c>
      <c r="AC1087">
        <v>22600</v>
      </c>
      <c r="AD1087">
        <v>27400</v>
      </c>
      <c r="AE1087">
        <v>33900</v>
      </c>
      <c r="AF1087">
        <v>112800</v>
      </c>
      <c r="AG1087" t="s">
        <v>479</v>
      </c>
      <c r="AH1087" t="s">
        <v>479</v>
      </c>
      <c r="AI1087" t="s">
        <v>479</v>
      </c>
      <c r="AJ1087" t="s">
        <v>479</v>
      </c>
      <c r="AK1087" t="s">
        <v>479</v>
      </c>
      <c r="AL1087" t="s">
        <v>481</v>
      </c>
      <c r="AM1087" t="s">
        <v>481</v>
      </c>
    </row>
    <row r="1088" spans="1:39" x14ac:dyDescent="0.25">
      <c r="A1088" t="s">
        <v>472</v>
      </c>
      <c r="B1088" t="s">
        <v>582</v>
      </c>
      <c r="C1088">
        <v>3</v>
      </c>
      <c r="D1088" t="s">
        <v>405</v>
      </c>
      <c r="E1088" t="s">
        <v>405</v>
      </c>
      <c r="F1088">
        <v>10007158</v>
      </c>
      <c r="G1088" t="s">
        <v>68</v>
      </c>
      <c r="H1088" t="s">
        <v>482</v>
      </c>
      <c r="I1088" t="s">
        <v>476</v>
      </c>
      <c r="J1088" t="s">
        <v>385</v>
      </c>
      <c r="K1088" t="s">
        <v>499</v>
      </c>
      <c r="L1088" t="s">
        <v>43</v>
      </c>
      <c r="M1088" t="s">
        <v>405</v>
      </c>
      <c r="N1088" t="s">
        <v>405</v>
      </c>
      <c r="O1088" t="s">
        <v>489</v>
      </c>
      <c r="P1088" t="s">
        <v>50</v>
      </c>
      <c r="Q1088">
        <v>205</v>
      </c>
      <c r="R1088">
        <v>200</v>
      </c>
      <c r="S1088">
        <v>200</v>
      </c>
      <c r="T1088">
        <v>4.5</v>
      </c>
      <c r="U1088">
        <v>6.1</v>
      </c>
      <c r="V1088">
        <v>85.9</v>
      </c>
      <c r="W1088">
        <v>87.4</v>
      </c>
      <c r="X1088">
        <v>89.4</v>
      </c>
      <c r="Y1088">
        <v>3.5</v>
      </c>
      <c r="Z1088">
        <v>2</v>
      </c>
      <c r="AA1088">
        <v>160</v>
      </c>
      <c r="AB1088">
        <v>3300</v>
      </c>
      <c r="AC1088">
        <v>20100</v>
      </c>
      <c r="AD1088">
        <v>24800</v>
      </c>
      <c r="AE1088">
        <v>28600</v>
      </c>
      <c r="AF1088">
        <v>85800</v>
      </c>
      <c r="AG1088" t="s">
        <v>479</v>
      </c>
      <c r="AH1088" t="s">
        <v>479</v>
      </c>
      <c r="AI1088" t="s">
        <v>479</v>
      </c>
      <c r="AJ1088" t="s">
        <v>479</v>
      </c>
      <c r="AK1088" t="s">
        <v>479</v>
      </c>
      <c r="AL1088" t="s">
        <v>481</v>
      </c>
      <c r="AM1088" t="s">
        <v>481</v>
      </c>
    </row>
    <row r="1089" spans="1:39" x14ac:dyDescent="0.25">
      <c r="A1089" t="s">
        <v>472</v>
      </c>
      <c r="B1089" t="s">
        <v>598</v>
      </c>
      <c r="C1089">
        <v>1</v>
      </c>
      <c r="D1089" t="s">
        <v>405</v>
      </c>
      <c r="E1089" t="s">
        <v>405</v>
      </c>
      <c r="F1089">
        <v>10007768</v>
      </c>
      <c r="G1089" t="s">
        <v>70</v>
      </c>
      <c r="H1089" t="s">
        <v>482</v>
      </c>
      <c r="I1089" t="s">
        <v>476</v>
      </c>
      <c r="J1089" t="s">
        <v>385</v>
      </c>
      <c r="K1089" t="s">
        <v>477</v>
      </c>
      <c r="L1089" t="s">
        <v>65</v>
      </c>
      <c r="M1089" t="s">
        <v>405</v>
      </c>
      <c r="N1089" t="s">
        <v>405</v>
      </c>
      <c r="O1089" t="s">
        <v>488</v>
      </c>
      <c r="P1089" t="s">
        <v>34</v>
      </c>
      <c r="Q1089">
        <v>135</v>
      </c>
      <c r="R1089">
        <v>135</v>
      </c>
      <c r="S1089">
        <v>135</v>
      </c>
      <c r="T1089">
        <v>2.2000000000000002</v>
      </c>
      <c r="U1089">
        <v>3.7</v>
      </c>
      <c r="V1089">
        <v>36.700000000000003</v>
      </c>
      <c r="W1089">
        <v>86.9</v>
      </c>
      <c r="X1089">
        <v>94.2</v>
      </c>
      <c r="Y1089">
        <v>57.4</v>
      </c>
      <c r="Z1089">
        <v>7.3</v>
      </c>
      <c r="AA1089">
        <v>50</v>
      </c>
      <c r="AB1089">
        <v>9500</v>
      </c>
      <c r="AC1089">
        <v>18200</v>
      </c>
      <c r="AD1089">
        <v>22300</v>
      </c>
      <c r="AE1089">
        <v>26300</v>
      </c>
      <c r="AF1089">
        <v>48200</v>
      </c>
      <c r="AG1089" t="s">
        <v>479</v>
      </c>
      <c r="AH1089" t="s">
        <v>479</v>
      </c>
      <c r="AI1089" t="s">
        <v>479</v>
      </c>
      <c r="AJ1089" t="s">
        <v>479</v>
      </c>
      <c r="AK1089" t="s">
        <v>479</v>
      </c>
      <c r="AL1089" t="s">
        <v>481</v>
      </c>
      <c r="AM1089" t="s">
        <v>481</v>
      </c>
    </row>
    <row r="1090" spans="1:39" x14ac:dyDescent="0.25">
      <c r="A1090" t="s">
        <v>472</v>
      </c>
      <c r="B1090" t="s">
        <v>582</v>
      </c>
      <c r="C1090">
        <v>3</v>
      </c>
      <c r="D1090" t="s">
        <v>405</v>
      </c>
      <c r="E1090" t="s">
        <v>405</v>
      </c>
      <c r="F1090">
        <v>10007159</v>
      </c>
      <c r="G1090" t="s">
        <v>125</v>
      </c>
      <c r="H1090" t="s">
        <v>482</v>
      </c>
      <c r="I1090" t="s">
        <v>476</v>
      </c>
      <c r="J1090" t="s">
        <v>385</v>
      </c>
      <c r="K1090" t="s">
        <v>513</v>
      </c>
      <c r="L1090" t="s">
        <v>49</v>
      </c>
      <c r="M1090" t="s">
        <v>405</v>
      </c>
      <c r="N1090" t="s">
        <v>405</v>
      </c>
      <c r="O1090" t="s">
        <v>485</v>
      </c>
      <c r="P1090" t="s">
        <v>47</v>
      </c>
      <c r="Q1090">
        <v>50</v>
      </c>
      <c r="R1090">
        <v>50</v>
      </c>
      <c r="S1090">
        <v>50</v>
      </c>
      <c r="T1090">
        <v>4</v>
      </c>
      <c r="U1090">
        <v>6</v>
      </c>
      <c r="V1090">
        <v>70</v>
      </c>
      <c r="W1090">
        <v>86</v>
      </c>
      <c r="X1090">
        <v>90</v>
      </c>
      <c r="Y1090">
        <v>20</v>
      </c>
      <c r="Z1090">
        <v>4</v>
      </c>
      <c r="AA1090">
        <v>35</v>
      </c>
      <c r="AB1090">
        <v>2900</v>
      </c>
      <c r="AC1090">
        <v>22600</v>
      </c>
      <c r="AD1090">
        <v>27400</v>
      </c>
      <c r="AE1090">
        <v>32500</v>
      </c>
      <c r="AF1090">
        <v>55100</v>
      </c>
      <c r="AG1090" t="s">
        <v>479</v>
      </c>
      <c r="AH1090" t="s">
        <v>479</v>
      </c>
      <c r="AI1090" t="s">
        <v>479</v>
      </c>
      <c r="AJ1090" t="s">
        <v>479</v>
      </c>
      <c r="AK1090" t="s">
        <v>479</v>
      </c>
      <c r="AL1090" t="s">
        <v>481</v>
      </c>
      <c r="AM1090" t="s">
        <v>481</v>
      </c>
    </row>
    <row r="1091" spans="1:39" x14ac:dyDescent="0.25">
      <c r="A1091" t="s">
        <v>472</v>
      </c>
      <c r="B1091" t="s">
        <v>582</v>
      </c>
      <c r="C1091">
        <v>3</v>
      </c>
      <c r="D1091" t="s">
        <v>405</v>
      </c>
      <c r="E1091" t="s">
        <v>405</v>
      </c>
      <c r="F1091">
        <v>10007159</v>
      </c>
      <c r="G1091" t="s">
        <v>125</v>
      </c>
      <c r="H1091" t="s">
        <v>482</v>
      </c>
      <c r="I1091" t="s">
        <v>476</v>
      </c>
      <c r="J1091" t="s">
        <v>385</v>
      </c>
      <c r="K1091" t="s">
        <v>513</v>
      </c>
      <c r="L1091" t="s">
        <v>49</v>
      </c>
      <c r="M1091" t="s">
        <v>405</v>
      </c>
      <c r="N1091" t="s">
        <v>405</v>
      </c>
      <c r="O1091" t="s">
        <v>486</v>
      </c>
      <c r="P1091" t="s">
        <v>44</v>
      </c>
      <c r="Q1091">
        <v>115</v>
      </c>
      <c r="R1091">
        <v>115</v>
      </c>
      <c r="S1091">
        <v>115</v>
      </c>
      <c r="T1091">
        <v>4.8</v>
      </c>
      <c r="U1091">
        <v>13.5</v>
      </c>
      <c r="V1091">
        <v>62.6</v>
      </c>
      <c r="W1091">
        <v>79.900000000000006</v>
      </c>
      <c r="X1091">
        <v>81.7</v>
      </c>
      <c r="Y1091">
        <v>19.100000000000001</v>
      </c>
      <c r="Z1091">
        <v>1.8</v>
      </c>
      <c r="AA1091">
        <v>70</v>
      </c>
      <c r="AB1091">
        <v>2200</v>
      </c>
      <c r="AC1091">
        <v>19700</v>
      </c>
      <c r="AD1091">
        <v>21900</v>
      </c>
      <c r="AE1091">
        <v>26300</v>
      </c>
      <c r="AF1091">
        <v>62000</v>
      </c>
      <c r="AG1091" t="s">
        <v>479</v>
      </c>
      <c r="AH1091" t="s">
        <v>479</v>
      </c>
      <c r="AI1091" t="s">
        <v>479</v>
      </c>
      <c r="AJ1091" t="s">
        <v>479</v>
      </c>
      <c r="AK1091" t="s">
        <v>479</v>
      </c>
      <c r="AL1091" t="s">
        <v>481</v>
      </c>
      <c r="AM1091" t="s">
        <v>481</v>
      </c>
    </row>
    <row r="1092" spans="1:39" x14ac:dyDescent="0.25">
      <c r="A1092" t="s">
        <v>472</v>
      </c>
      <c r="B1092" t="s">
        <v>582</v>
      </c>
      <c r="C1092">
        <v>3</v>
      </c>
      <c r="D1092" t="s">
        <v>405</v>
      </c>
      <c r="E1092" t="s">
        <v>405</v>
      </c>
      <c r="F1092">
        <v>10007159</v>
      </c>
      <c r="G1092" t="s">
        <v>125</v>
      </c>
      <c r="H1092" t="s">
        <v>482</v>
      </c>
      <c r="I1092" t="s">
        <v>476</v>
      </c>
      <c r="J1092" t="s">
        <v>385</v>
      </c>
      <c r="K1092" t="s">
        <v>513</v>
      </c>
      <c r="L1092" t="s">
        <v>49</v>
      </c>
      <c r="M1092" t="s">
        <v>405</v>
      </c>
      <c r="N1092" t="s">
        <v>405</v>
      </c>
      <c r="O1092" t="s">
        <v>478</v>
      </c>
      <c r="P1092" t="s">
        <v>3</v>
      </c>
      <c r="Q1092">
        <v>135</v>
      </c>
      <c r="R1092">
        <v>130</v>
      </c>
      <c r="S1092">
        <v>130</v>
      </c>
      <c r="T1092">
        <v>5.5</v>
      </c>
      <c r="U1092">
        <v>7</v>
      </c>
      <c r="V1092">
        <v>77.3</v>
      </c>
      <c r="W1092">
        <v>85.2</v>
      </c>
      <c r="X1092">
        <v>87.5</v>
      </c>
      <c r="Y1092">
        <v>10.199999999999999</v>
      </c>
      <c r="Z1092">
        <v>2.2999999999999998</v>
      </c>
      <c r="AA1092">
        <v>95</v>
      </c>
      <c r="AB1092">
        <v>5100</v>
      </c>
      <c r="AC1092">
        <v>22900</v>
      </c>
      <c r="AD1092">
        <v>29700</v>
      </c>
      <c r="AE1092">
        <v>40000</v>
      </c>
      <c r="AF1092">
        <v>84700</v>
      </c>
      <c r="AG1092" t="s">
        <v>479</v>
      </c>
      <c r="AH1092" t="s">
        <v>479</v>
      </c>
      <c r="AI1092" t="s">
        <v>479</v>
      </c>
      <c r="AJ1092" t="s">
        <v>479</v>
      </c>
      <c r="AK1092" t="s">
        <v>479</v>
      </c>
      <c r="AL1092" t="s">
        <v>481</v>
      </c>
      <c r="AM1092" t="s">
        <v>481</v>
      </c>
    </row>
    <row r="1093" spans="1:39" x14ac:dyDescent="0.25">
      <c r="A1093" t="s">
        <v>472</v>
      </c>
      <c r="B1093" t="s">
        <v>582</v>
      </c>
      <c r="C1093">
        <v>3</v>
      </c>
      <c r="D1093" t="s">
        <v>405</v>
      </c>
      <c r="E1093" t="s">
        <v>405</v>
      </c>
      <c r="F1093">
        <v>10007159</v>
      </c>
      <c r="G1093" t="s">
        <v>125</v>
      </c>
      <c r="H1093" t="s">
        <v>482</v>
      </c>
      <c r="I1093" t="s">
        <v>476</v>
      </c>
      <c r="J1093" t="s">
        <v>385</v>
      </c>
      <c r="K1093" t="s">
        <v>513</v>
      </c>
      <c r="L1093" t="s">
        <v>49</v>
      </c>
      <c r="M1093" t="s">
        <v>405</v>
      </c>
      <c r="N1093" t="s">
        <v>405</v>
      </c>
      <c r="O1093" t="s">
        <v>488</v>
      </c>
      <c r="P1093" t="s">
        <v>34</v>
      </c>
      <c r="Q1093">
        <v>60</v>
      </c>
      <c r="R1093">
        <v>60</v>
      </c>
      <c r="S1093">
        <v>60</v>
      </c>
      <c r="T1093">
        <v>5.4</v>
      </c>
      <c r="U1093">
        <v>3.3</v>
      </c>
      <c r="V1093">
        <v>76.599999999999994</v>
      </c>
      <c r="W1093">
        <v>91.3</v>
      </c>
      <c r="X1093">
        <v>91.3</v>
      </c>
      <c r="Y1093">
        <v>14.7</v>
      </c>
      <c r="Z1093" t="s">
        <v>487</v>
      </c>
      <c r="AA1093">
        <v>45</v>
      </c>
      <c r="AB1093">
        <v>6200</v>
      </c>
      <c r="AC1093">
        <v>20400</v>
      </c>
      <c r="AD1093">
        <v>22100</v>
      </c>
      <c r="AE1093">
        <v>26300</v>
      </c>
      <c r="AF1093">
        <v>45300</v>
      </c>
      <c r="AG1093" t="s">
        <v>479</v>
      </c>
      <c r="AH1093" t="s">
        <v>479</v>
      </c>
      <c r="AI1093" t="s">
        <v>479</v>
      </c>
      <c r="AJ1093" t="s">
        <v>479</v>
      </c>
      <c r="AK1093" t="s">
        <v>479</v>
      </c>
      <c r="AL1093" t="s">
        <v>481</v>
      </c>
      <c r="AM1093" t="s">
        <v>481</v>
      </c>
    </row>
    <row r="1094" spans="1:39" x14ac:dyDescent="0.25">
      <c r="A1094" t="s">
        <v>472</v>
      </c>
      <c r="B1094" t="s">
        <v>582</v>
      </c>
      <c r="C1094">
        <v>3</v>
      </c>
      <c r="D1094" t="s">
        <v>405</v>
      </c>
      <c r="E1094" t="s">
        <v>405</v>
      </c>
      <c r="F1094">
        <v>10007159</v>
      </c>
      <c r="G1094" t="s">
        <v>125</v>
      </c>
      <c r="H1094" t="s">
        <v>482</v>
      </c>
      <c r="I1094" t="s">
        <v>476</v>
      </c>
      <c r="J1094" t="s">
        <v>385</v>
      </c>
      <c r="K1094" t="s">
        <v>513</v>
      </c>
      <c r="L1094" t="s">
        <v>49</v>
      </c>
      <c r="M1094" t="s">
        <v>405</v>
      </c>
      <c r="N1094" t="s">
        <v>405</v>
      </c>
      <c r="O1094" t="s">
        <v>489</v>
      </c>
      <c r="P1094" t="s">
        <v>50</v>
      </c>
      <c r="Q1094">
        <v>150</v>
      </c>
      <c r="R1094">
        <v>145</v>
      </c>
      <c r="S1094">
        <v>145</v>
      </c>
      <c r="T1094">
        <v>4.8</v>
      </c>
      <c r="U1094">
        <v>15.9</v>
      </c>
      <c r="V1094">
        <v>73</v>
      </c>
      <c r="W1094">
        <v>77.900000000000006</v>
      </c>
      <c r="X1094">
        <v>79.2</v>
      </c>
      <c r="Y1094">
        <v>6.2</v>
      </c>
      <c r="Z1094">
        <v>1.4</v>
      </c>
      <c r="AA1094">
        <v>100</v>
      </c>
      <c r="AB1094">
        <v>1800</v>
      </c>
      <c r="AC1094">
        <v>12800</v>
      </c>
      <c r="AD1094">
        <v>19300</v>
      </c>
      <c r="AE1094">
        <v>23000</v>
      </c>
      <c r="AF1094">
        <v>39800</v>
      </c>
      <c r="AG1094" t="s">
        <v>479</v>
      </c>
      <c r="AH1094" t="s">
        <v>479</v>
      </c>
      <c r="AI1094" t="s">
        <v>479</v>
      </c>
      <c r="AJ1094" t="s">
        <v>479</v>
      </c>
      <c r="AK1094" t="s">
        <v>479</v>
      </c>
      <c r="AL1094" t="s">
        <v>481</v>
      </c>
      <c r="AM1094" t="s">
        <v>481</v>
      </c>
    </row>
    <row r="1095" spans="1:39" x14ac:dyDescent="0.25">
      <c r="A1095" t="s">
        <v>472</v>
      </c>
      <c r="B1095" t="s">
        <v>582</v>
      </c>
      <c r="C1095">
        <v>3</v>
      </c>
      <c r="D1095" t="s">
        <v>405</v>
      </c>
      <c r="E1095" t="s">
        <v>405</v>
      </c>
      <c r="F1095">
        <v>10007160</v>
      </c>
      <c r="G1095" t="s">
        <v>103</v>
      </c>
      <c r="H1095" t="s">
        <v>482</v>
      </c>
      <c r="I1095" t="s">
        <v>476</v>
      </c>
      <c r="J1095" t="s">
        <v>385</v>
      </c>
      <c r="K1095" t="s">
        <v>499</v>
      </c>
      <c r="L1095" t="s">
        <v>43</v>
      </c>
      <c r="M1095" t="s">
        <v>405</v>
      </c>
      <c r="N1095" t="s">
        <v>405</v>
      </c>
      <c r="O1095" t="s">
        <v>485</v>
      </c>
      <c r="P1095" t="s">
        <v>47</v>
      </c>
      <c r="Q1095">
        <v>60</v>
      </c>
      <c r="R1095">
        <v>60</v>
      </c>
      <c r="S1095">
        <v>60</v>
      </c>
      <c r="T1095" t="s">
        <v>487</v>
      </c>
      <c r="U1095">
        <v>11.8</v>
      </c>
      <c r="V1095">
        <v>51.3</v>
      </c>
      <c r="W1095">
        <v>74.8</v>
      </c>
      <c r="X1095">
        <v>88.2</v>
      </c>
      <c r="Y1095">
        <v>37</v>
      </c>
      <c r="Z1095">
        <v>13.4</v>
      </c>
      <c r="AA1095">
        <v>30</v>
      </c>
      <c r="AB1095">
        <v>10600</v>
      </c>
      <c r="AC1095">
        <v>25200</v>
      </c>
      <c r="AD1095">
        <v>29600</v>
      </c>
      <c r="AE1095">
        <v>36900</v>
      </c>
      <c r="AF1095">
        <v>66100</v>
      </c>
      <c r="AG1095" t="s">
        <v>479</v>
      </c>
      <c r="AH1095" t="s">
        <v>479</v>
      </c>
      <c r="AI1095" t="s">
        <v>479</v>
      </c>
      <c r="AJ1095" t="s">
        <v>479</v>
      </c>
      <c r="AK1095" t="s">
        <v>479</v>
      </c>
      <c r="AL1095" t="s">
        <v>481</v>
      </c>
      <c r="AM1095" t="s">
        <v>481</v>
      </c>
    </row>
    <row r="1096" spans="1:39" x14ac:dyDescent="0.25">
      <c r="A1096" t="s">
        <v>472</v>
      </c>
      <c r="B1096" t="s">
        <v>582</v>
      </c>
      <c r="C1096">
        <v>3</v>
      </c>
      <c r="D1096" t="s">
        <v>405</v>
      </c>
      <c r="E1096" t="s">
        <v>405</v>
      </c>
      <c r="F1096">
        <v>10007160</v>
      </c>
      <c r="G1096" t="s">
        <v>103</v>
      </c>
      <c r="H1096" t="s">
        <v>482</v>
      </c>
      <c r="I1096" t="s">
        <v>476</v>
      </c>
      <c r="J1096" t="s">
        <v>385</v>
      </c>
      <c r="K1096" t="s">
        <v>499</v>
      </c>
      <c r="L1096" t="s">
        <v>43</v>
      </c>
      <c r="M1096" t="s">
        <v>405</v>
      </c>
      <c r="N1096" t="s">
        <v>405</v>
      </c>
      <c r="O1096" t="s">
        <v>486</v>
      </c>
      <c r="P1096" t="s">
        <v>44</v>
      </c>
      <c r="Q1096">
        <v>100</v>
      </c>
      <c r="R1096">
        <v>95</v>
      </c>
      <c r="S1096">
        <v>95</v>
      </c>
      <c r="T1096">
        <v>2.1</v>
      </c>
      <c r="U1096">
        <v>5.2</v>
      </c>
      <c r="V1096">
        <v>65.5</v>
      </c>
      <c r="W1096">
        <v>85.4</v>
      </c>
      <c r="X1096">
        <v>92.7</v>
      </c>
      <c r="Y1096">
        <v>27.2</v>
      </c>
      <c r="Z1096">
        <v>7.3</v>
      </c>
      <c r="AA1096">
        <v>60</v>
      </c>
      <c r="AB1096">
        <v>1500</v>
      </c>
      <c r="AC1096">
        <v>25600</v>
      </c>
      <c r="AD1096">
        <v>29900</v>
      </c>
      <c r="AE1096">
        <v>36500</v>
      </c>
      <c r="AF1096">
        <v>55800</v>
      </c>
      <c r="AG1096" t="s">
        <v>479</v>
      </c>
      <c r="AH1096" t="s">
        <v>479</v>
      </c>
      <c r="AI1096" t="s">
        <v>479</v>
      </c>
      <c r="AJ1096" t="s">
        <v>479</v>
      </c>
      <c r="AK1096" t="s">
        <v>479</v>
      </c>
      <c r="AL1096" t="s">
        <v>481</v>
      </c>
      <c r="AM1096" t="s">
        <v>481</v>
      </c>
    </row>
    <row r="1097" spans="1:39" x14ac:dyDescent="0.25">
      <c r="A1097" t="s">
        <v>472</v>
      </c>
      <c r="B1097" t="s">
        <v>582</v>
      </c>
      <c r="C1097">
        <v>3</v>
      </c>
      <c r="D1097" t="s">
        <v>405</v>
      </c>
      <c r="E1097" t="s">
        <v>405</v>
      </c>
      <c r="F1097">
        <v>10007160</v>
      </c>
      <c r="G1097" t="s">
        <v>103</v>
      </c>
      <c r="H1097" t="s">
        <v>482</v>
      </c>
      <c r="I1097" t="s">
        <v>476</v>
      </c>
      <c r="J1097" t="s">
        <v>385</v>
      </c>
      <c r="K1097" t="s">
        <v>499</v>
      </c>
      <c r="L1097" t="s">
        <v>43</v>
      </c>
      <c r="M1097" t="s">
        <v>405</v>
      </c>
      <c r="N1097" t="s">
        <v>405</v>
      </c>
      <c r="O1097" t="s">
        <v>478</v>
      </c>
      <c r="P1097" t="s">
        <v>3</v>
      </c>
      <c r="Q1097">
        <v>70</v>
      </c>
      <c r="R1097">
        <v>65</v>
      </c>
      <c r="S1097">
        <v>65</v>
      </c>
      <c r="T1097">
        <v>7.5</v>
      </c>
      <c r="U1097">
        <v>7.5</v>
      </c>
      <c r="V1097">
        <v>79.099999999999994</v>
      </c>
      <c r="W1097">
        <v>85.1</v>
      </c>
      <c r="X1097">
        <v>85.1</v>
      </c>
      <c r="Y1097">
        <v>6</v>
      </c>
      <c r="Z1097" t="s">
        <v>487</v>
      </c>
      <c r="AA1097">
        <v>50</v>
      </c>
      <c r="AB1097">
        <v>10600</v>
      </c>
      <c r="AC1097">
        <v>39800</v>
      </c>
      <c r="AD1097">
        <v>48900</v>
      </c>
      <c r="AE1097">
        <v>56900</v>
      </c>
      <c r="AF1097">
        <v>112800</v>
      </c>
      <c r="AG1097" t="s">
        <v>479</v>
      </c>
      <c r="AH1097" t="s">
        <v>479</v>
      </c>
      <c r="AI1097" t="s">
        <v>479</v>
      </c>
      <c r="AJ1097" t="s">
        <v>479</v>
      </c>
      <c r="AK1097" t="s">
        <v>479</v>
      </c>
      <c r="AL1097" t="s">
        <v>481</v>
      </c>
      <c r="AM1097" t="s">
        <v>481</v>
      </c>
    </row>
    <row r="1098" spans="1:39" x14ac:dyDescent="0.25">
      <c r="A1098" t="s">
        <v>472</v>
      </c>
      <c r="B1098" t="s">
        <v>582</v>
      </c>
      <c r="C1098">
        <v>3</v>
      </c>
      <c r="D1098" t="s">
        <v>405</v>
      </c>
      <c r="E1098" t="s">
        <v>405</v>
      </c>
      <c r="F1098">
        <v>10007160</v>
      </c>
      <c r="G1098" t="s">
        <v>103</v>
      </c>
      <c r="H1098" t="s">
        <v>482</v>
      </c>
      <c r="I1098" t="s">
        <v>476</v>
      </c>
      <c r="J1098" t="s">
        <v>385</v>
      </c>
      <c r="K1098" t="s">
        <v>499</v>
      </c>
      <c r="L1098" t="s">
        <v>43</v>
      </c>
      <c r="M1098" t="s">
        <v>405</v>
      </c>
      <c r="N1098" t="s">
        <v>405</v>
      </c>
      <c r="O1098" t="s">
        <v>488</v>
      </c>
      <c r="P1098" t="s">
        <v>34</v>
      </c>
      <c r="Q1098">
        <v>90</v>
      </c>
      <c r="R1098">
        <v>90</v>
      </c>
      <c r="S1098">
        <v>90</v>
      </c>
      <c r="T1098">
        <v>4.9000000000000004</v>
      </c>
      <c r="U1098">
        <v>9.1</v>
      </c>
      <c r="V1098">
        <v>68.8</v>
      </c>
      <c r="W1098">
        <v>84.8</v>
      </c>
      <c r="X1098">
        <v>85.9</v>
      </c>
      <c r="Y1098">
        <v>17.100000000000001</v>
      </c>
      <c r="Z1098">
        <v>1.1000000000000001</v>
      </c>
      <c r="AA1098">
        <v>60</v>
      </c>
      <c r="AB1098">
        <v>6200</v>
      </c>
      <c r="AC1098">
        <v>24100</v>
      </c>
      <c r="AD1098">
        <v>29500</v>
      </c>
      <c r="AE1098">
        <v>36500</v>
      </c>
      <c r="AF1098">
        <v>60200</v>
      </c>
      <c r="AG1098" t="s">
        <v>479</v>
      </c>
      <c r="AH1098" t="s">
        <v>479</v>
      </c>
      <c r="AI1098" t="s">
        <v>479</v>
      </c>
      <c r="AJ1098" t="s">
        <v>479</v>
      </c>
      <c r="AK1098" t="s">
        <v>479</v>
      </c>
      <c r="AL1098" t="s">
        <v>481</v>
      </c>
      <c r="AM1098" t="s">
        <v>481</v>
      </c>
    </row>
    <row r="1099" spans="1:39" x14ac:dyDescent="0.25">
      <c r="A1099" t="s">
        <v>472</v>
      </c>
      <c r="B1099" t="s">
        <v>582</v>
      </c>
      <c r="C1099">
        <v>3</v>
      </c>
      <c r="D1099" t="s">
        <v>405</v>
      </c>
      <c r="E1099" t="s">
        <v>405</v>
      </c>
      <c r="F1099">
        <v>10007160</v>
      </c>
      <c r="G1099" t="s">
        <v>103</v>
      </c>
      <c r="H1099" t="s">
        <v>482</v>
      </c>
      <c r="I1099" t="s">
        <v>476</v>
      </c>
      <c r="J1099" t="s">
        <v>385</v>
      </c>
      <c r="K1099" t="s">
        <v>499</v>
      </c>
      <c r="L1099" t="s">
        <v>43</v>
      </c>
      <c r="M1099" t="s">
        <v>405</v>
      </c>
      <c r="N1099" t="s">
        <v>405</v>
      </c>
      <c r="O1099" t="s">
        <v>489</v>
      </c>
      <c r="P1099" t="s">
        <v>50</v>
      </c>
      <c r="Q1099">
        <v>10</v>
      </c>
      <c r="R1099">
        <v>10</v>
      </c>
      <c r="S1099">
        <v>10</v>
      </c>
      <c r="T1099" t="s">
        <v>479</v>
      </c>
      <c r="U1099" t="s">
        <v>479</v>
      </c>
      <c r="V1099" t="s">
        <v>479</v>
      </c>
      <c r="W1099" t="s">
        <v>479</v>
      </c>
      <c r="X1099" t="s">
        <v>479</v>
      </c>
      <c r="Y1099" t="s">
        <v>479</v>
      </c>
      <c r="Z1099" t="s">
        <v>479</v>
      </c>
      <c r="AA1099">
        <v>10</v>
      </c>
      <c r="AB1099" t="s">
        <v>479</v>
      </c>
      <c r="AC1099" t="s">
        <v>479</v>
      </c>
      <c r="AD1099" t="s">
        <v>479</v>
      </c>
      <c r="AE1099" t="s">
        <v>479</v>
      </c>
      <c r="AF1099" t="s">
        <v>479</v>
      </c>
      <c r="AG1099" t="s">
        <v>479</v>
      </c>
      <c r="AH1099" t="s">
        <v>479</v>
      </c>
      <c r="AI1099" t="s">
        <v>479</v>
      </c>
      <c r="AJ1099" t="s">
        <v>479</v>
      </c>
      <c r="AK1099" t="s">
        <v>479</v>
      </c>
      <c r="AL1099" t="s">
        <v>481</v>
      </c>
      <c r="AM1099" t="s">
        <v>481</v>
      </c>
    </row>
    <row r="1100" spans="1:39" x14ac:dyDescent="0.25">
      <c r="A1100" t="s">
        <v>472</v>
      </c>
      <c r="B1100" t="s">
        <v>582</v>
      </c>
      <c r="C1100">
        <v>3</v>
      </c>
      <c r="D1100" t="s">
        <v>405</v>
      </c>
      <c r="E1100" t="s">
        <v>405</v>
      </c>
      <c r="F1100">
        <v>10007161</v>
      </c>
      <c r="G1100" t="s">
        <v>131</v>
      </c>
      <c r="H1100" t="s">
        <v>482</v>
      </c>
      <c r="I1100" t="s">
        <v>476</v>
      </c>
      <c r="J1100" t="s">
        <v>385</v>
      </c>
      <c r="K1100" t="s">
        <v>513</v>
      </c>
      <c r="L1100" t="s">
        <v>49</v>
      </c>
      <c r="M1100" t="s">
        <v>405</v>
      </c>
      <c r="N1100" t="s">
        <v>405</v>
      </c>
      <c r="O1100" t="s">
        <v>485</v>
      </c>
      <c r="P1100" t="s">
        <v>47</v>
      </c>
      <c r="Q1100">
        <v>50</v>
      </c>
      <c r="R1100">
        <v>50</v>
      </c>
      <c r="S1100">
        <v>50</v>
      </c>
      <c r="T1100">
        <v>2</v>
      </c>
      <c r="U1100">
        <v>3.9</v>
      </c>
      <c r="V1100">
        <v>82.4</v>
      </c>
      <c r="W1100">
        <v>92.2</v>
      </c>
      <c r="X1100">
        <v>94.1</v>
      </c>
      <c r="Y1100">
        <v>11.8</v>
      </c>
      <c r="Z1100">
        <v>2</v>
      </c>
      <c r="AA1100">
        <v>40</v>
      </c>
      <c r="AB1100">
        <v>7300</v>
      </c>
      <c r="AC1100">
        <v>22600</v>
      </c>
      <c r="AD1100">
        <v>28100</v>
      </c>
      <c r="AE1100">
        <v>33900</v>
      </c>
      <c r="AF1100">
        <v>53300</v>
      </c>
      <c r="AG1100" t="s">
        <v>479</v>
      </c>
      <c r="AH1100" t="s">
        <v>479</v>
      </c>
      <c r="AI1100" t="s">
        <v>479</v>
      </c>
      <c r="AJ1100" t="s">
        <v>479</v>
      </c>
      <c r="AK1100" t="s">
        <v>479</v>
      </c>
      <c r="AL1100" t="s">
        <v>481</v>
      </c>
      <c r="AM1100" t="s">
        <v>481</v>
      </c>
    </row>
    <row r="1101" spans="1:39" x14ac:dyDescent="0.25">
      <c r="A1101" t="s">
        <v>472</v>
      </c>
      <c r="B1101" t="s">
        <v>582</v>
      </c>
      <c r="C1101">
        <v>3</v>
      </c>
      <c r="D1101" t="s">
        <v>405</v>
      </c>
      <c r="E1101" t="s">
        <v>405</v>
      </c>
      <c r="F1101">
        <v>10007161</v>
      </c>
      <c r="G1101" t="s">
        <v>131</v>
      </c>
      <c r="H1101" t="s">
        <v>482</v>
      </c>
      <c r="I1101" t="s">
        <v>476</v>
      </c>
      <c r="J1101" t="s">
        <v>385</v>
      </c>
      <c r="K1101" t="s">
        <v>513</v>
      </c>
      <c r="L1101" t="s">
        <v>49</v>
      </c>
      <c r="M1101" t="s">
        <v>405</v>
      </c>
      <c r="N1101" t="s">
        <v>405</v>
      </c>
      <c r="O1101" t="s">
        <v>486</v>
      </c>
      <c r="P1101" t="s">
        <v>44</v>
      </c>
      <c r="Q1101">
        <v>135</v>
      </c>
      <c r="R1101">
        <v>135</v>
      </c>
      <c r="S1101">
        <v>135</v>
      </c>
      <c r="T1101">
        <v>2.2000000000000002</v>
      </c>
      <c r="U1101">
        <v>12.6</v>
      </c>
      <c r="V1101">
        <v>55.8</v>
      </c>
      <c r="W1101">
        <v>80.7</v>
      </c>
      <c r="X1101">
        <v>85.1</v>
      </c>
      <c r="Y1101">
        <v>29.3</v>
      </c>
      <c r="Z1101">
        <v>4.5</v>
      </c>
      <c r="AA1101">
        <v>75</v>
      </c>
      <c r="AB1101">
        <v>4700</v>
      </c>
      <c r="AC1101">
        <v>15700</v>
      </c>
      <c r="AD1101">
        <v>22300</v>
      </c>
      <c r="AE1101">
        <v>26600</v>
      </c>
      <c r="AF1101">
        <v>59000</v>
      </c>
      <c r="AG1101" t="s">
        <v>479</v>
      </c>
      <c r="AH1101" t="s">
        <v>479</v>
      </c>
      <c r="AI1101" t="s">
        <v>479</v>
      </c>
      <c r="AJ1101" t="s">
        <v>479</v>
      </c>
      <c r="AK1101" t="s">
        <v>479</v>
      </c>
      <c r="AL1101" t="s">
        <v>481</v>
      </c>
      <c r="AM1101" t="s">
        <v>481</v>
      </c>
    </row>
    <row r="1102" spans="1:39" x14ac:dyDescent="0.25">
      <c r="A1102" t="s">
        <v>472</v>
      </c>
      <c r="B1102" t="s">
        <v>582</v>
      </c>
      <c r="C1102">
        <v>3</v>
      </c>
      <c r="D1102" t="s">
        <v>405</v>
      </c>
      <c r="E1102" t="s">
        <v>405</v>
      </c>
      <c r="F1102">
        <v>10007161</v>
      </c>
      <c r="G1102" t="s">
        <v>131</v>
      </c>
      <c r="H1102" t="s">
        <v>482</v>
      </c>
      <c r="I1102" t="s">
        <v>476</v>
      </c>
      <c r="J1102" t="s">
        <v>385</v>
      </c>
      <c r="K1102" t="s">
        <v>513</v>
      </c>
      <c r="L1102" t="s">
        <v>49</v>
      </c>
      <c r="M1102" t="s">
        <v>405</v>
      </c>
      <c r="N1102" t="s">
        <v>405</v>
      </c>
      <c r="O1102" t="s">
        <v>478</v>
      </c>
      <c r="P1102" t="s">
        <v>3</v>
      </c>
      <c r="Q1102">
        <v>360</v>
      </c>
      <c r="R1102">
        <v>355</v>
      </c>
      <c r="S1102">
        <v>355</v>
      </c>
      <c r="T1102">
        <v>5.9</v>
      </c>
      <c r="U1102">
        <v>13.3</v>
      </c>
      <c r="V1102">
        <v>77.400000000000006</v>
      </c>
      <c r="W1102">
        <v>79.7</v>
      </c>
      <c r="X1102">
        <v>80.8</v>
      </c>
      <c r="Y1102">
        <v>3.4</v>
      </c>
      <c r="Z1102">
        <v>1.1000000000000001</v>
      </c>
      <c r="AA1102">
        <v>270</v>
      </c>
      <c r="AB1102">
        <v>4400</v>
      </c>
      <c r="AC1102">
        <v>19700</v>
      </c>
      <c r="AD1102">
        <v>25200</v>
      </c>
      <c r="AE1102">
        <v>31800</v>
      </c>
      <c r="AF1102">
        <v>83600</v>
      </c>
      <c r="AG1102" t="s">
        <v>479</v>
      </c>
      <c r="AH1102" t="s">
        <v>479</v>
      </c>
      <c r="AI1102" t="s">
        <v>479</v>
      </c>
      <c r="AJ1102" t="s">
        <v>479</v>
      </c>
      <c r="AK1102" t="s">
        <v>479</v>
      </c>
      <c r="AL1102" t="s">
        <v>481</v>
      </c>
      <c r="AM1102" t="s">
        <v>481</v>
      </c>
    </row>
    <row r="1103" spans="1:39" x14ac:dyDescent="0.25">
      <c r="A1103" t="s">
        <v>472</v>
      </c>
      <c r="B1103" t="s">
        <v>582</v>
      </c>
      <c r="C1103">
        <v>3</v>
      </c>
      <c r="D1103" t="s">
        <v>405</v>
      </c>
      <c r="E1103" t="s">
        <v>405</v>
      </c>
      <c r="F1103">
        <v>10007161</v>
      </c>
      <c r="G1103" t="s">
        <v>131</v>
      </c>
      <c r="H1103" t="s">
        <v>482</v>
      </c>
      <c r="I1103" t="s">
        <v>476</v>
      </c>
      <c r="J1103" t="s">
        <v>385</v>
      </c>
      <c r="K1103" t="s">
        <v>513</v>
      </c>
      <c r="L1103" t="s">
        <v>49</v>
      </c>
      <c r="M1103" t="s">
        <v>405</v>
      </c>
      <c r="N1103" t="s">
        <v>405</v>
      </c>
      <c r="O1103" t="s">
        <v>488</v>
      </c>
      <c r="P1103" t="s">
        <v>34</v>
      </c>
      <c r="Q1103">
        <v>110</v>
      </c>
      <c r="R1103">
        <v>110</v>
      </c>
      <c r="S1103">
        <v>110</v>
      </c>
      <c r="T1103">
        <v>3.7</v>
      </c>
      <c r="U1103">
        <v>4.9000000000000004</v>
      </c>
      <c r="V1103">
        <v>76.900000000000006</v>
      </c>
      <c r="W1103">
        <v>87.7</v>
      </c>
      <c r="X1103">
        <v>91.4</v>
      </c>
      <c r="Y1103">
        <v>14.5</v>
      </c>
      <c r="Z1103">
        <v>3.7</v>
      </c>
      <c r="AA1103">
        <v>80</v>
      </c>
      <c r="AB1103">
        <v>6600</v>
      </c>
      <c r="AC1103">
        <v>19700</v>
      </c>
      <c r="AD1103">
        <v>24100</v>
      </c>
      <c r="AE1103">
        <v>27700</v>
      </c>
      <c r="AF1103">
        <v>45600</v>
      </c>
      <c r="AG1103" t="s">
        <v>479</v>
      </c>
      <c r="AH1103" t="s">
        <v>479</v>
      </c>
      <c r="AI1103" t="s">
        <v>479</v>
      </c>
      <c r="AJ1103" t="s">
        <v>479</v>
      </c>
      <c r="AK1103" t="s">
        <v>479</v>
      </c>
      <c r="AL1103" t="s">
        <v>481</v>
      </c>
      <c r="AM1103" t="s">
        <v>481</v>
      </c>
    </row>
    <row r="1104" spans="1:39" x14ac:dyDescent="0.25">
      <c r="A1104" t="s">
        <v>472</v>
      </c>
      <c r="B1104" t="s">
        <v>582</v>
      </c>
      <c r="C1104">
        <v>3</v>
      </c>
      <c r="D1104" t="s">
        <v>405</v>
      </c>
      <c r="E1104" t="s">
        <v>405</v>
      </c>
      <c r="F1104">
        <v>10007161</v>
      </c>
      <c r="G1104" t="s">
        <v>131</v>
      </c>
      <c r="H1104" t="s">
        <v>482</v>
      </c>
      <c r="I1104" t="s">
        <v>476</v>
      </c>
      <c r="J1104" t="s">
        <v>385</v>
      </c>
      <c r="K1104" t="s">
        <v>513</v>
      </c>
      <c r="L1104" t="s">
        <v>49</v>
      </c>
      <c r="M1104" t="s">
        <v>405</v>
      </c>
      <c r="N1104" t="s">
        <v>405</v>
      </c>
      <c r="O1104" t="s">
        <v>489</v>
      </c>
      <c r="P1104" t="s">
        <v>50</v>
      </c>
      <c r="Q1104">
        <v>120</v>
      </c>
      <c r="R1104">
        <v>120</v>
      </c>
      <c r="S1104">
        <v>120</v>
      </c>
      <c r="T1104">
        <v>5.8</v>
      </c>
      <c r="U1104">
        <v>14.9</v>
      </c>
      <c r="V1104">
        <v>73.599999999999994</v>
      </c>
      <c r="W1104">
        <v>76.900000000000006</v>
      </c>
      <c r="X1104">
        <v>79.3</v>
      </c>
      <c r="Y1104">
        <v>5.8</v>
      </c>
      <c r="Z1104">
        <v>2.5</v>
      </c>
      <c r="AA1104">
        <v>85</v>
      </c>
      <c r="AB1104">
        <v>2900</v>
      </c>
      <c r="AC1104">
        <v>13500</v>
      </c>
      <c r="AD1104">
        <v>20100</v>
      </c>
      <c r="AE1104">
        <v>22600</v>
      </c>
      <c r="AF1104">
        <v>48200</v>
      </c>
      <c r="AG1104" t="s">
        <v>479</v>
      </c>
      <c r="AH1104" t="s">
        <v>479</v>
      </c>
      <c r="AI1104" t="s">
        <v>479</v>
      </c>
      <c r="AJ1104" t="s">
        <v>479</v>
      </c>
      <c r="AK1104" t="s">
        <v>479</v>
      </c>
      <c r="AL1104" t="s">
        <v>481</v>
      </c>
      <c r="AM1104" t="s">
        <v>481</v>
      </c>
    </row>
    <row r="1105" spans="1:39" x14ac:dyDescent="0.25">
      <c r="A1105" t="s">
        <v>472</v>
      </c>
      <c r="B1105" t="s">
        <v>582</v>
      </c>
      <c r="C1105">
        <v>3</v>
      </c>
      <c r="D1105" t="s">
        <v>405</v>
      </c>
      <c r="E1105" t="s">
        <v>405</v>
      </c>
      <c r="F1105">
        <v>10007162</v>
      </c>
      <c r="G1105" t="s">
        <v>158</v>
      </c>
      <c r="H1105" t="s">
        <v>482</v>
      </c>
      <c r="I1105" t="s">
        <v>476</v>
      </c>
      <c r="J1105" t="s">
        <v>385</v>
      </c>
      <c r="K1105" t="s">
        <v>495</v>
      </c>
      <c r="L1105" t="s">
        <v>41</v>
      </c>
      <c r="M1105" t="s">
        <v>405</v>
      </c>
      <c r="N1105" t="s">
        <v>405</v>
      </c>
      <c r="O1105" t="s">
        <v>485</v>
      </c>
      <c r="P1105" t="s">
        <v>47</v>
      </c>
      <c r="Q1105">
        <v>5</v>
      </c>
      <c r="R1105">
        <v>5</v>
      </c>
      <c r="S1105">
        <v>5</v>
      </c>
      <c r="T1105" t="s">
        <v>479</v>
      </c>
      <c r="U1105" t="s">
        <v>479</v>
      </c>
      <c r="V1105" t="s">
        <v>479</v>
      </c>
      <c r="W1105" t="s">
        <v>479</v>
      </c>
      <c r="X1105" t="s">
        <v>479</v>
      </c>
      <c r="Y1105" t="s">
        <v>479</v>
      </c>
      <c r="Z1105" t="s">
        <v>479</v>
      </c>
      <c r="AA1105">
        <v>5</v>
      </c>
      <c r="AB1105" t="s">
        <v>479</v>
      </c>
      <c r="AC1105" t="s">
        <v>479</v>
      </c>
      <c r="AD1105" t="s">
        <v>479</v>
      </c>
      <c r="AE1105" t="s">
        <v>479</v>
      </c>
      <c r="AF1105" t="s">
        <v>479</v>
      </c>
      <c r="AG1105" t="s">
        <v>479</v>
      </c>
      <c r="AH1105" t="s">
        <v>479</v>
      </c>
      <c r="AI1105" t="s">
        <v>479</v>
      </c>
      <c r="AJ1105" t="s">
        <v>479</v>
      </c>
      <c r="AK1105" t="s">
        <v>479</v>
      </c>
      <c r="AL1105" t="s">
        <v>481</v>
      </c>
      <c r="AM1105" t="s">
        <v>481</v>
      </c>
    </row>
    <row r="1106" spans="1:39" x14ac:dyDescent="0.25">
      <c r="A1106" t="s">
        <v>472</v>
      </c>
      <c r="B1106" t="s">
        <v>598</v>
      </c>
      <c r="C1106">
        <v>1</v>
      </c>
      <c r="D1106" t="s">
        <v>405</v>
      </c>
      <c r="E1106" t="s">
        <v>405</v>
      </c>
      <c r="F1106">
        <v>10007774</v>
      </c>
      <c r="G1106" t="s">
        <v>42</v>
      </c>
      <c r="H1106" t="s">
        <v>482</v>
      </c>
      <c r="I1106" t="s">
        <v>476</v>
      </c>
      <c r="J1106" t="s">
        <v>385</v>
      </c>
      <c r="K1106" t="s">
        <v>499</v>
      </c>
      <c r="L1106" t="s">
        <v>43</v>
      </c>
      <c r="M1106" t="s">
        <v>405</v>
      </c>
      <c r="N1106" t="s">
        <v>405</v>
      </c>
      <c r="O1106" t="s">
        <v>488</v>
      </c>
      <c r="P1106" t="s">
        <v>34</v>
      </c>
      <c r="Q1106">
        <v>145</v>
      </c>
      <c r="R1106">
        <v>140</v>
      </c>
      <c r="S1106">
        <v>140</v>
      </c>
      <c r="T1106">
        <v>3.6</v>
      </c>
      <c r="U1106">
        <v>3.6</v>
      </c>
      <c r="V1106">
        <v>25.2</v>
      </c>
      <c r="W1106">
        <v>71.900000000000006</v>
      </c>
      <c r="X1106">
        <v>92.8</v>
      </c>
      <c r="Y1106">
        <v>67.599999999999994</v>
      </c>
      <c r="Z1106">
        <v>20.9</v>
      </c>
      <c r="AA1106">
        <v>35</v>
      </c>
      <c r="AB1106">
        <v>17500</v>
      </c>
      <c r="AC1106">
        <v>24100</v>
      </c>
      <c r="AD1106">
        <v>33000</v>
      </c>
      <c r="AE1106">
        <v>39800</v>
      </c>
      <c r="AF1106">
        <v>53900</v>
      </c>
      <c r="AG1106" t="s">
        <v>479</v>
      </c>
      <c r="AH1106" t="s">
        <v>479</v>
      </c>
      <c r="AI1106" t="s">
        <v>479</v>
      </c>
      <c r="AJ1106" t="s">
        <v>479</v>
      </c>
      <c r="AK1106" t="s">
        <v>479</v>
      </c>
      <c r="AL1106" t="s">
        <v>481</v>
      </c>
      <c r="AM1106" t="s">
        <v>481</v>
      </c>
    </row>
    <row r="1107" spans="1:39" x14ac:dyDescent="0.25">
      <c r="A1107" t="s">
        <v>472</v>
      </c>
      <c r="B1107" t="s">
        <v>582</v>
      </c>
      <c r="C1107">
        <v>3</v>
      </c>
      <c r="D1107" t="s">
        <v>405</v>
      </c>
      <c r="E1107" t="s">
        <v>405</v>
      </c>
      <c r="F1107">
        <v>10007162</v>
      </c>
      <c r="G1107" t="s">
        <v>158</v>
      </c>
      <c r="H1107" t="s">
        <v>482</v>
      </c>
      <c r="I1107" t="s">
        <v>476</v>
      </c>
      <c r="J1107" t="s">
        <v>385</v>
      </c>
      <c r="K1107" t="s">
        <v>495</v>
      </c>
      <c r="L1107" t="s">
        <v>41</v>
      </c>
      <c r="M1107" t="s">
        <v>405</v>
      </c>
      <c r="N1107" t="s">
        <v>405</v>
      </c>
      <c r="O1107" t="s">
        <v>489</v>
      </c>
      <c r="P1107" t="s">
        <v>50</v>
      </c>
      <c r="Q1107">
        <v>1550</v>
      </c>
      <c r="R1107">
        <v>1500</v>
      </c>
      <c r="S1107">
        <v>1485</v>
      </c>
      <c r="T1107">
        <v>7.4</v>
      </c>
      <c r="U1107">
        <v>11.9</v>
      </c>
      <c r="V1107">
        <v>73.3</v>
      </c>
      <c r="W1107">
        <v>78.900000000000006</v>
      </c>
      <c r="X1107">
        <v>80.7</v>
      </c>
      <c r="Y1107">
        <v>7.5</v>
      </c>
      <c r="Z1107">
        <v>1.8</v>
      </c>
      <c r="AA1107">
        <v>985</v>
      </c>
      <c r="AB1107">
        <v>300</v>
      </c>
      <c r="AC1107">
        <v>16800</v>
      </c>
      <c r="AD1107">
        <v>24500</v>
      </c>
      <c r="AE1107">
        <v>29900</v>
      </c>
      <c r="AF1107">
        <v>151500</v>
      </c>
      <c r="AG1107" t="s">
        <v>479</v>
      </c>
      <c r="AH1107" t="s">
        <v>479</v>
      </c>
      <c r="AI1107" t="s">
        <v>479</v>
      </c>
      <c r="AJ1107" t="s">
        <v>479</v>
      </c>
      <c r="AK1107" t="s">
        <v>479</v>
      </c>
      <c r="AL1107" t="s">
        <v>481</v>
      </c>
      <c r="AM1107" t="s">
        <v>481</v>
      </c>
    </row>
    <row r="1108" spans="1:39" x14ac:dyDescent="0.25">
      <c r="A1108" t="s">
        <v>472</v>
      </c>
      <c r="B1108" t="s">
        <v>598</v>
      </c>
      <c r="C1108">
        <v>1</v>
      </c>
      <c r="D1108" t="s">
        <v>405</v>
      </c>
      <c r="E1108" t="s">
        <v>405</v>
      </c>
      <c r="F1108">
        <v>10007783</v>
      </c>
      <c r="G1108" t="s">
        <v>66</v>
      </c>
      <c r="H1108" t="s">
        <v>482</v>
      </c>
      <c r="I1108" t="s">
        <v>529</v>
      </c>
      <c r="J1108" t="s">
        <v>53</v>
      </c>
      <c r="K1108" t="s">
        <v>530</v>
      </c>
      <c r="L1108" t="s">
        <v>405</v>
      </c>
      <c r="M1108" t="s">
        <v>405</v>
      </c>
      <c r="N1108" t="s">
        <v>405</v>
      </c>
      <c r="O1108" t="s">
        <v>488</v>
      </c>
      <c r="P1108" t="s">
        <v>34</v>
      </c>
      <c r="Q1108">
        <v>120</v>
      </c>
      <c r="R1108">
        <v>120</v>
      </c>
      <c r="S1108">
        <v>120</v>
      </c>
      <c r="T1108">
        <v>1.2</v>
      </c>
      <c r="U1108">
        <v>2.5</v>
      </c>
      <c r="V1108">
        <v>23.6</v>
      </c>
      <c r="W1108">
        <v>90.5</v>
      </c>
      <c r="X1108">
        <v>96.3</v>
      </c>
      <c r="Y1108">
        <v>72.7</v>
      </c>
      <c r="Z1108">
        <v>5.8</v>
      </c>
      <c r="AA1108">
        <v>25</v>
      </c>
      <c r="AB1108">
        <v>13100</v>
      </c>
      <c r="AC1108">
        <v>19000</v>
      </c>
      <c r="AD1108">
        <v>23500</v>
      </c>
      <c r="AE1108">
        <v>31400</v>
      </c>
      <c r="AF1108">
        <v>62000</v>
      </c>
      <c r="AG1108" t="s">
        <v>479</v>
      </c>
      <c r="AH1108" t="s">
        <v>479</v>
      </c>
      <c r="AI1108" t="s">
        <v>479</v>
      </c>
      <c r="AJ1108" t="s">
        <v>479</v>
      </c>
      <c r="AK1108" t="s">
        <v>479</v>
      </c>
      <c r="AL1108" t="s">
        <v>481</v>
      </c>
      <c r="AM1108" t="s">
        <v>481</v>
      </c>
    </row>
    <row r="1109" spans="1:39" x14ac:dyDescent="0.25">
      <c r="A1109" t="s">
        <v>472</v>
      </c>
      <c r="B1109" t="s">
        <v>582</v>
      </c>
      <c r="C1109">
        <v>3</v>
      </c>
      <c r="D1109" t="s">
        <v>405</v>
      </c>
      <c r="E1109" t="s">
        <v>405</v>
      </c>
      <c r="F1109">
        <v>10007163</v>
      </c>
      <c r="G1109" t="s">
        <v>57</v>
      </c>
      <c r="H1109" t="s">
        <v>482</v>
      </c>
      <c r="I1109" t="s">
        <v>476</v>
      </c>
      <c r="J1109" t="s">
        <v>385</v>
      </c>
      <c r="K1109" t="s">
        <v>521</v>
      </c>
      <c r="L1109" t="s">
        <v>58</v>
      </c>
      <c r="M1109" t="s">
        <v>405</v>
      </c>
      <c r="N1109" t="s">
        <v>405</v>
      </c>
      <c r="O1109" t="s">
        <v>485</v>
      </c>
      <c r="P1109" t="s">
        <v>47</v>
      </c>
      <c r="Q1109">
        <v>180</v>
      </c>
      <c r="R1109">
        <v>175</v>
      </c>
      <c r="S1109">
        <v>175</v>
      </c>
      <c r="T1109">
        <v>2.8</v>
      </c>
      <c r="U1109">
        <v>1.7</v>
      </c>
      <c r="V1109">
        <v>57.6</v>
      </c>
      <c r="W1109">
        <v>85.6</v>
      </c>
      <c r="X1109">
        <v>95.5</v>
      </c>
      <c r="Y1109">
        <v>37.9</v>
      </c>
      <c r="Z1109">
        <v>10</v>
      </c>
      <c r="AA1109">
        <v>100</v>
      </c>
      <c r="AB1109">
        <v>2600</v>
      </c>
      <c r="AC1109">
        <v>25200</v>
      </c>
      <c r="AD1109">
        <v>31400</v>
      </c>
      <c r="AE1109">
        <v>37600</v>
      </c>
      <c r="AF1109">
        <v>78500</v>
      </c>
      <c r="AG1109" t="s">
        <v>479</v>
      </c>
      <c r="AH1109" t="s">
        <v>479</v>
      </c>
      <c r="AI1109" t="s">
        <v>479</v>
      </c>
      <c r="AJ1109" t="s">
        <v>479</v>
      </c>
      <c r="AK1109" t="s">
        <v>479</v>
      </c>
      <c r="AL1109" t="s">
        <v>481</v>
      </c>
      <c r="AM1109" t="s">
        <v>481</v>
      </c>
    </row>
    <row r="1110" spans="1:39" x14ac:dyDescent="0.25">
      <c r="A1110" t="s">
        <v>472</v>
      </c>
      <c r="B1110" t="s">
        <v>598</v>
      </c>
      <c r="C1110">
        <v>1</v>
      </c>
      <c r="D1110" t="s">
        <v>405</v>
      </c>
      <c r="E1110" t="s">
        <v>405</v>
      </c>
      <c r="F1110">
        <v>10007784</v>
      </c>
      <c r="G1110" t="s">
        <v>40</v>
      </c>
      <c r="H1110" t="s">
        <v>482</v>
      </c>
      <c r="I1110" t="s">
        <v>476</v>
      </c>
      <c r="J1110" t="s">
        <v>385</v>
      </c>
      <c r="K1110" t="s">
        <v>495</v>
      </c>
      <c r="L1110" t="s">
        <v>41</v>
      </c>
      <c r="M1110" t="s">
        <v>405</v>
      </c>
      <c r="N1110" t="s">
        <v>405</v>
      </c>
      <c r="O1110" t="s">
        <v>488</v>
      </c>
      <c r="P1110" t="s">
        <v>34</v>
      </c>
      <c r="Q1110">
        <v>45</v>
      </c>
      <c r="R1110">
        <v>45</v>
      </c>
      <c r="S1110">
        <v>45</v>
      </c>
      <c r="T1110">
        <v>6.8</v>
      </c>
      <c r="U1110">
        <v>2.2999999999999998</v>
      </c>
      <c r="V1110">
        <v>36.4</v>
      </c>
      <c r="W1110">
        <v>75</v>
      </c>
      <c r="X1110">
        <v>90.9</v>
      </c>
      <c r="Y1110">
        <v>54.5</v>
      </c>
      <c r="Z1110">
        <v>15.9</v>
      </c>
      <c r="AA1110">
        <v>15</v>
      </c>
      <c r="AB1110">
        <v>19700</v>
      </c>
      <c r="AC1110">
        <v>27700</v>
      </c>
      <c r="AD1110">
        <v>33800</v>
      </c>
      <c r="AE1110">
        <v>41200</v>
      </c>
      <c r="AF1110">
        <v>67200</v>
      </c>
      <c r="AG1110" t="s">
        <v>479</v>
      </c>
      <c r="AH1110" t="s">
        <v>479</v>
      </c>
      <c r="AI1110" t="s">
        <v>479</v>
      </c>
      <c r="AJ1110" t="s">
        <v>479</v>
      </c>
      <c r="AK1110" t="s">
        <v>479</v>
      </c>
      <c r="AL1110" t="s">
        <v>481</v>
      </c>
      <c r="AM1110" t="s">
        <v>481</v>
      </c>
    </row>
    <row r="1111" spans="1:39" x14ac:dyDescent="0.25">
      <c r="A1111" t="s">
        <v>472</v>
      </c>
      <c r="B1111" t="s">
        <v>598</v>
      </c>
      <c r="C1111">
        <v>1</v>
      </c>
      <c r="D1111" t="s">
        <v>405</v>
      </c>
      <c r="E1111" t="s">
        <v>405</v>
      </c>
      <c r="F1111">
        <v>10007786</v>
      </c>
      <c r="G1111" t="s">
        <v>67</v>
      </c>
      <c r="H1111" t="s">
        <v>482</v>
      </c>
      <c r="I1111" t="s">
        <v>476</v>
      </c>
      <c r="J1111" t="s">
        <v>385</v>
      </c>
      <c r="K1111" t="s">
        <v>491</v>
      </c>
      <c r="L1111" t="s">
        <v>61</v>
      </c>
      <c r="M1111" t="s">
        <v>405</v>
      </c>
      <c r="N1111" t="s">
        <v>405</v>
      </c>
      <c r="O1111" t="s">
        <v>488</v>
      </c>
      <c r="P1111" t="s">
        <v>34</v>
      </c>
      <c r="Q1111">
        <v>230</v>
      </c>
      <c r="R1111">
        <v>225</v>
      </c>
      <c r="S1111">
        <v>225</v>
      </c>
      <c r="T1111">
        <v>1.8</v>
      </c>
      <c r="U1111">
        <v>6</v>
      </c>
      <c r="V1111">
        <v>36.5</v>
      </c>
      <c r="W1111">
        <v>78.7</v>
      </c>
      <c r="X1111">
        <v>92.2</v>
      </c>
      <c r="Y1111">
        <v>55.7</v>
      </c>
      <c r="Z1111">
        <v>13.4</v>
      </c>
      <c r="AA1111">
        <v>80</v>
      </c>
      <c r="AB1111">
        <v>1800</v>
      </c>
      <c r="AC1111">
        <v>19300</v>
      </c>
      <c r="AD1111">
        <v>23700</v>
      </c>
      <c r="AE1111">
        <v>28800</v>
      </c>
      <c r="AF1111">
        <v>76600</v>
      </c>
      <c r="AG1111" t="s">
        <v>479</v>
      </c>
      <c r="AH1111" t="s">
        <v>479</v>
      </c>
      <c r="AI1111" t="s">
        <v>479</v>
      </c>
      <c r="AJ1111" t="s">
        <v>479</v>
      </c>
      <c r="AK1111" t="s">
        <v>479</v>
      </c>
      <c r="AL1111" t="s">
        <v>481</v>
      </c>
      <c r="AM1111" t="s">
        <v>481</v>
      </c>
    </row>
    <row r="1112" spans="1:39" x14ac:dyDescent="0.25">
      <c r="A1112" t="s">
        <v>472</v>
      </c>
      <c r="B1112" t="s">
        <v>598</v>
      </c>
      <c r="C1112">
        <v>1</v>
      </c>
      <c r="D1112" t="s">
        <v>405</v>
      </c>
      <c r="E1112" t="s">
        <v>405</v>
      </c>
      <c r="F1112">
        <v>10007788</v>
      </c>
      <c r="G1112" t="s">
        <v>33</v>
      </c>
      <c r="H1112" t="s">
        <v>482</v>
      </c>
      <c r="I1112" t="s">
        <v>476</v>
      </c>
      <c r="J1112" t="s">
        <v>385</v>
      </c>
      <c r="K1112" t="s">
        <v>483</v>
      </c>
      <c r="L1112" t="s">
        <v>484</v>
      </c>
      <c r="M1112" t="s">
        <v>405</v>
      </c>
      <c r="N1112" t="s">
        <v>405</v>
      </c>
      <c r="O1112" t="s">
        <v>488</v>
      </c>
      <c r="P1112" t="s">
        <v>34</v>
      </c>
      <c r="Q1112">
        <v>125</v>
      </c>
      <c r="R1112">
        <v>125</v>
      </c>
      <c r="S1112">
        <v>125</v>
      </c>
      <c r="T1112">
        <v>3.3</v>
      </c>
      <c r="U1112">
        <v>1.1000000000000001</v>
      </c>
      <c r="V1112">
        <v>31.8</v>
      </c>
      <c r="W1112">
        <v>73.900000000000006</v>
      </c>
      <c r="X1112">
        <v>95.7</v>
      </c>
      <c r="Y1112">
        <v>63.9</v>
      </c>
      <c r="Z1112">
        <v>21.7</v>
      </c>
      <c r="AA1112">
        <v>40</v>
      </c>
      <c r="AB1112">
        <v>7000</v>
      </c>
      <c r="AC1112">
        <v>20800</v>
      </c>
      <c r="AD1112">
        <v>30700</v>
      </c>
      <c r="AE1112">
        <v>50700</v>
      </c>
      <c r="AF1112">
        <v>117200</v>
      </c>
      <c r="AG1112" t="s">
        <v>479</v>
      </c>
      <c r="AH1112" t="s">
        <v>479</v>
      </c>
      <c r="AI1112" t="s">
        <v>479</v>
      </c>
      <c r="AJ1112" t="s">
        <v>479</v>
      </c>
      <c r="AK1112" t="s">
        <v>479</v>
      </c>
      <c r="AL1112" t="s">
        <v>481</v>
      </c>
      <c r="AM1112" t="s">
        <v>481</v>
      </c>
    </row>
    <row r="1113" spans="1:39" x14ac:dyDescent="0.25">
      <c r="A1113" t="s">
        <v>472</v>
      </c>
      <c r="B1113" t="s">
        <v>598</v>
      </c>
      <c r="C1113">
        <v>1</v>
      </c>
      <c r="D1113" t="s">
        <v>405</v>
      </c>
      <c r="E1113" t="s">
        <v>405</v>
      </c>
      <c r="F1113">
        <v>10007790</v>
      </c>
      <c r="G1113" t="s">
        <v>56</v>
      </c>
      <c r="H1113" t="s">
        <v>482</v>
      </c>
      <c r="I1113" t="s">
        <v>529</v>
      </c>
      <c r="J1113" t="s">
        <v>53</v>
      </c>
      <c r="K1113" t="s">
        <v>530</v>
      </c>
      <c r="L1113" t="s">
        <v>405</v>
      </c>
      <c r="M1113" t="s">
        <v>405</v>
      </c>
      <c r="N1113" t="s">
        <v>405</v>
      </c>
      <c r="O1113" t="s">
        <v>488</v>
      </c>
      <c r="P1113" t="s">
        <v>34</v>
      </c>
      <c r="Q1113">
        <v>175</v>
      </c>
      <c r="R1113">
        <v>175</v>
      </c>
      <c r="S1113">
        <v>175</v>
      </c>
      <c r="T1113">
        <v>2.2999999999999998</v>
      </c>
      <c r="U1113">
        <v>4.9000000000000004</v>
      </c>
      <c r="V1113">
        <v>25.7</v>
      </c>
      <c r="W1113">
        <v>83.5</v>
      </c>
      <c r="X1113">
        <v>92.8</v>
      </c>
      <c r="Y1113">
        <v>67.099999999999994</v>
      </c>
      <c r="Z1113">
        <v>9.1999999999999993</v>
      </c>
      <c r="AA1113">
        <v>45</v>
      </c>
      <c r="AB1113">
        <v>16400</v>
      </c>
      <c r="AC1113">
        <v>21900</v>
      </c>
      <c r="AD1113">
        <v>24800</v>
      </c>
      <c r="AE1113">
        <v>29900</v>
      </c>
      <c r="AF1113">
        <v>78500</v>
      </c>
      <c r="AG1113" t="s">
        <v>479</v>
      </c>
      <c r="AH1113" t="s">
        <v>479</v>
      </c>
      <c r="AI1113" t="s">
        <v>479</v>
      </c>
      <c r="AJ1113" t="s">
        <v>479</v>
      </c>
      <c r="AK1113" t="s">
        <v>479</v>
      </c>
      <c r="AL1113" t="s">
        <v>481</v>
      </c>
      <c r="AM1113" t="s">
        <v>481</v>
      </c>
    </row>
    <row r="1114" spans="1:39" x14ac:dyDescent="0.25">
      <c r="A1114" t="s">
        <v>472</v>
      </c>
      <c r="B1114" t="s">
        <v>582</v>
      </c>
      <c r="C1114">
        <v>3</v>
      </c>
      <c r="D1114" t="s">
        <v>405</v>
      </c>
      <c r="E1114" t="s">
        <v>405</v>
      </c>
      <c r="F1114">
        <v>10007164</v>
      </c>
      <c r="G1114" t="s">
        <v>583</v>
      </c>
      <c r="H1114" t="s">
        <v>482</v>
      </c>
      <c r="I1114" t="s">
        <v>476</v>
      </c>
      <c r="J1114" t="s">
        <v>385</v>
      </c>
      <c r="K1114" t="s">
        <v>491</v>
      </c>
      <c r="L1114" t="s">
        <v>61</v>
      </c>
      <c r="M1114" t="s">
        <v>405</v>
      </c>
      <c r="N1114" t="s">
        <v>405</v>
      </c>
      <c r="O1114" t="s">
        <v>485</v>
      </c>
      <c r="P1114" t="s">
        <v>47</v>
      </c>
      <c r="Q1114">
        <v>120</v>
      </c>
      <c r="R1114">
        <v>115</v>
      </c>
      <c r="S1114">
        <v>115</v>
      </c>
      <c r="T1114">
        <v>2.6</v>
      </c>
      <c r="U1114">
        <v>11.3</v>
      </c>
      <c r="V1114">
        <v>60.9</v>
      </c>
      <c r="W1114">
        <v>76.5</v>
      </c>
      <c r="X1114">
        <v>86.1</v>
      </c>
      <c r="Y1114">
        <v>25.2</v>
      </c>
      <c r="Z1114">
        <v>9.6</v>
      </c>
      <c r="AA1114">
        <v>65</v>
      </c>
      <c r="AB1114">
        <v>300</v>
      </c>
      <c r="AC1114">
        <v>20400</v>
      </c>
      <c r="AD1114">
        <v>24800</v>
      </c>
      <c r="AE1114">
        <v>28800</v>
      </c>
      <c r="AF1114">
        <v>48900</v>
      </c>
      <c r="AG1114" t="s">
        <v>479</v>
      </c>
      <c r="AH1114" t="s">
        <v>479</v>
      </c>
      <c r="AI1114" t="s">
        <v>479</v>
      </c>
      <c r="AJ1114" t="s">
        <v>479</v>
      </c>
      <c r="AK1114" t="s">
        <v>479</v>
      </c>
      <c r="AL1114" t="s">
        <v>481</v>
      </c>
      <c r="AM1114" t="s">
        <v>481</v>
      </c>
    </row>
    <row r="1115" spans="1:39" x14ac:dyDescent="0.25">
      <c r="A1115" t="s">
        <v>472</v>
      </c>
      <c r="B1115" t="s">
        <v>582</v>
      </c>
      <c r="C1115">
        <v>3</v>
      </c>
      <c r="D1115" t="s">
        <v>405</v>
      </c>
      <c r="E1115" t="s">
        <v>405</v>
      </c>
      <c r="F1115">
        <v>10007164</v>
      </c>
      <c r="G1115" t="s">
        <v>583</v>
      </c>
      <c r="H1115" t="s">
        <v>482</v>
      </c>
      <c r="I1115" t="s">
        <v>476</v>
      </c>
      <c r="J1115" t="s">
        <v>385</v>
      </c>
      <c r="K1115" t="s">
        <v>491</v>
      </c>
      <c r="L1115" t="s">
        <v>61</v>
      </c>
      <c r="M1115" t="s">
        <v>405</v>
      </c>
      <c r="N1115" t="s">
        <v>405</v>
      </c>
      <c r="O1115" t="s">
        <v>486</v>
      </c>
      <c r="P1115" t="s">
        <v>44</v>
      </c>
      <c r="Q1115">
        <v>115</v>
      </c>
      <c r="R1115">
        <v>110</v>
      </c>
      <c r="S1115">
        <v>110</v>
      </c>
      <c r="T1115">
        <v>2.4</v>
      </c>
      <c r="U1115">
        <v>6</v>
      </c>
      <c r="V1115">
        <v>74</v>
      </c>
      <c r="W1115">
        <v>89.8</v>
      </c>
      <c r="X1115">
        <v>91.6</v>
      </c>
      <c r="Y1115">
        <v>17.600000000000001</v>
      </c>
      <c r="Z1115">
        <v>1.8</v>
      </c>
      <c r="AA1115">
        <v>85</v>
      </c>
      <c r="AB1115">
        <v>7700</v>
      </c>
      <c r="AC1115">
        <v>21200</v>
      </c>
      <c r="AD1115">
        <v>24500</v>
      </c>
      <c r="AE1115">
        <v>29200</v>
      </c>
      <c r="AF1115">
        <v>59100</v>
      </c>
      <c r="AG1115" t="s">
        <v>479</v>
      </c>
      <c r="AH1115" t="s">
        <v>479</v>
      </c>
      <c r="AI1115" t="s">
        <v>479</v>
      </c>
      <c r="AJ1115" t="s">
        <v>479</v>
      </c>
      <c r="AK1115" t="s">
        <v>479</v>
      </c>
      <c r="AL1115" t="s">
        <v>481</v>
      </c>
      <c r="AM1115" t="s">
        <v>481</v>
      </c>
    </row>
    <row r="1116" spans="1:39" x14ac:dyDescent="0.25">
      <c r="A1116" t="s">
        <v>472</v>
      </c>
      <c r="B1116" t="s">
        <v>582</v>
      </c>
      <c r="C1116">
        <v>3</v>
      </c>
      <c r="D1116" t="s">
        <v>405</v>
      </c>
      <c r="E1116" t="s">
        <v>405</v>
      </c>
      <c r="F1116">
        <v>10007164</v>
      </c>
      <c r="G1116" t="s">
        <v>583</v>
      </c>
      <c r="H1116" t="s">
        <v>482</v>
      </c>
      <c r="I1116" t="s">
        <v>476</v>
      </c>
      <c r="J1116" t="s">
        <v>385</v>
      </c>
      <c r="K1116" t="s">
        <v>491</v>
      </c>
      <c r="L1116" t="s">
        <v>61</v>
      </c>
      <c r="M1116" t="s">
        <v>405</v>
      </c>
      <c r="N1116" t="s">
        <v>405</v>
      </c>
      <c r="O1116" t="s">
        <v>478</v>
      </c>
      <c r="P1116" t="s">
        <v>3</v>
      </c>
      <c r="Q1116">
        <v>225</v>
      </c>
      <c r="R1116">
        <v>220</v>
      </c>
      <c r="S1116">
        <v>220</v>
      </c>
      <c r="T1116">
        <v>8.6</v>
      </c>
      <c r="U1116">
        <v>5.9</v>
      </c>
      <c r="V1116">
        <v>78.599999999999994</v>
      </c>
      <c r="W1116">
        <v>83.2</v>
      </c>
      <c r="X1116">
        <v>85.5</v>
      </c>
      <c r="Y1116">
        <v>6.8</v>
      </c>
      <c r="Z1116">
        <v>2.2999999999999998</v>
      </c>
      <c r="AA1116">
        <v>170</v>
      </c>
      <c r="AB1116">
        <v>1200</v>
      </c>
      <c r="AC1116">
        <v>25900</v>
      </c>
      <c r="AD1116">
        <v>31400</v>
      </c>
      <c r="AE1116">
        <v>39400</v>
      </c>
      <c r="AF1116">
        <v>113500</v>
      </c>
      <c r="AG1116" t="s">
        <v>479</v>
      </c>
      <c r="AH1116" t="s">
        <v>479</v>
      </c>
      <c r="AI1116" t="s">
        <v>479</v>
      </c>
      <c r="AJ1116" t="s">
        <v>479</v>
      </c>
      <c r="AK1116" t="s">
        <v>479</v>
      </c>
      <c r="AL1116" t="s">
        <v>481</v>
      </c>
      <c r="AM1116" t="s">
        <v>481</v>
      </c>
    </row>
    <row r="1117" spans="1:39" x14ac:dyDescent="0.25">
      <c r="A1117" t="s">
        <v>472</v>
      </c>
      <c r="B1117" t="s">
        <v>582</v>
      </c>
      <c r="C1117">
        <v>3</v>
      </c>
      <c r="D1117" t="s">
        <v>405</v>
      </c>
      <c r="E1117" t="s">
        <v>405</v>
      </c>
      <c r="F1117">
        <v>10007164</v>
      </c>
      <c r="G1117" t="s">
        <v>583</v>
      </c>
      <c r="H1117" t="s">
        <v>482</v>
      </c>
      <c r="I1117" t="s">
        <v>476</v>
      </c>
      <c r="J1117" t="s">
        <v>385</v>
      </c>
      <c r="K1117" t="s">
        <v>491</v>
      </c>
      <c r="L1117" t="s">
        <v>61</v>
      </c>
      <c r="M1117" t="s">
        <v>405</v>
      </c>
      <c r="N1117" t="s">
        <v>405</v>
      </c>
      <c r="O1117" t="s">
        <v>488</v>
      </c>
      <c r="P1117" t="s">
        <v>34</v>
      </c>
      <c r="Q1117">
        <v>195</v>
      </c>
      <c r="R1117">
        <v>195</v>
      </c>
      <c r="S1117">
        <v>190</v>
      </c>
      <c r="T1117">
        <v>7</v>
      </c>
      <c r="U1117">
        <v>3.1</v>
      </c>
      <c r="V1117">
        <v>42.2</v>
      </c>
      <c r="W1117">
        <v>87.5</v>
      </c>
      <c r="X1117">
        <v>89.8</v>
      </c>
      <c r="Y1117">
        <v>47.7</v>
      </c>
      <c r="Z1117">
        <v>2.2999999999999998</v>
      </c>
      <c r="AA1117">
        <v>80</v>
      </c>
      <c r="AB1117">
        <v>4000</v>
      </c>
      <c r="AC1117">
        <v>21200</v>
      </c>
      <c r="AD1117">
        <v>23700</v>
      </c>
      <c r="AE1117">
        <v>30300</v>
      </c>
      <c r="AF1117">
        <v>61300</v>
      </c>
      <c r="AG1117" t="s">
        <v>479</v>
      </c>
      <c r="AH1117" t="s">
        <v>479</v>
      </c>
      <c r="AI1117" t="s">
        <v>479</v>
      </c>
      <c r="AJ1117" t="s">
        <v>479</v>
      </c>
      <c r="AK1117" t="s">
        <v>479</v>
      </c>
      <c r="AL1117" t="s">
        <v>481</v>
      </c>
      <c r="AM1117" t="s">
        <v>481</v>
      </c>
    </row>
    <row r="1118" spans="1:39" x14ac:dyDescent="0.25">
      <c r="A1118" t="s">
        <v>472</v>
      </c>
      <c r="B1118" t="s">
        <v>582</v>
      </c>
      <c r="C1118">
        <v>3</v>
      </c>
      <c r="D1118" t="s">
        <v>405</v>
      </c>
      <c r="E1118" t="s">
        <v>405</v>
      </c>
      <c r="F1118">
        <v>10007164</v>
      </c>
      <c r="G1118" t="s">
        <v>583</v>
      </c>
      <c r="H1118" t="s">
        <v>482</v>
      </c>
      <c r="I1118" t="s">
        <v>476</v>
      </c>
      <c r="J1118" t="s">
        <v>385</v>
      </c>
      <c r="K1118" t="s">
        <v>491</v>
      </c>
      <c r="L1118" t="s">
        <v>61</v>
      </c>
      <c r="M1118" t="s">
        <v>405</v>
      </c>
      <c r="N1118" t="s">
        <v>405</v>
      </c>
      <c r="O1118" t="s">
        <v>489</v>
      </c>
      <c r="P1118" t="s">
        <v>50</v>
      </c>
      <c r="Q1118">
        <v>430</v>
      </c>
      <c r="R1118">
        <v>420</v>
      </c>
      <c r="S1118">
        <v>415</v>
      </c>
      <c r="T1118">
        <v>5.0999999999999996</v>
      </c>
      <c r="U1118">
        <v>10.9</v>
      </c>
      <c r="V1118">
        <v>76.400000000000006</v>
      </c>
      <c r="W1118">
        <v>82.7</v>
      </c>
      <c r="X1118">
        <v>84</v>
      </c>
      <c r="Y1118">
        <v>7.6</v>
      </c>
      <c r="Z1118">
        <v>1.3</v>
      </c>
      <c r="AA1118">
        <v>295</v>
      </c>
      <c r="AB1118">
        <v>1100</v>
      </c>
      <c r="AC1118">
        <v>15800</v>
      </c>
      <c r="AD1118">
        <v>22600</v>
      </c>
      <c r="AE1118">
        <v>27400</v>
      </c>
      <c r="AF1118">
        <v>70400</v>
      </c>
      <c r="AG1118" t="s">
        <v>479</v>
      </c>
      <c r="AH1118" t="s">
        <v>479</v>
      </c>
      <c r="AI1118" t="s">
        <v>479</v>
      </c>
      <c r="AJ1118" t="s">
        <v>479</v>
      </c>
      <c r="AK1118" t="s">
        <v>479</v>
      </c>
      <c r="AL1118" t="s">
        <v>481</v>
      </c>
      <c r="AM1118" t="s">
        <v>481</v>
      </c>
    </row>
    <row r="1119" spans="1:39" x14ac:dyDescent="0.25">
      <c r="A1119" t="s">
        <v>472</v>
      </c>
      <c r="B1119" t="s">
        <v>582</v>
      </c>
      <c r="C1119">
        <v>3</v>
      </c>
      <c r="D1119" t="s">
        <v>405</v>
      </c>
      <c r="E1119" t="s">
        <v>405</v>
      </c>
      <c r="F1119">
        <v>10007165</v>
      </c>
      <c r="G1119" t="s">
        <v>107</v>
      </c>
      <c r="H1119" t="s">
        <v>482</v>
      </c>
      <c r="I1119" t="s">
        <v>476</v>
      </c>
      <c r="J1119" t="s">
        <v>385</v>
      </c>
      <c r="K1119" t="s">
        <v>495</v>
      </c>
      <c r="L1119" t="s">
        <v>41</v>
      </c>
      <c r="M1119" t="s">
        <v>405</v>
      </c>
      <c r="N1119" t="s">
        <v>405</v>
      </c>
      <c r="O1119" t="s">
        <v>485</v>
      </c>
      <c r="P1119" t="s">
        <v>47</v>
      </c>
      <c r="Q1119">
        <v>165</v>
      </c>
      <c r="R1119">
        <v>165</v>
      </c>
      <c r="S1119">
        <v>160</v>
      </c>
      <c r="T1119">
        <v>7.4</v>
      </c>
      <c r="U1119">
        <v>11.7</v>
      </c>
      <c r="V1119">
        <v>59.9</v>
      </c>
      <c r="W1119">
        <v>73.5</v>
      </c>
      <c r="X1119">
        <v>80.900000000000006</v>
      </c>
      <c r="Y1119">
        <v>21</v>
      </c>
      <c r="Z1119">
        <v>7.4</v>
      </c>
      <c r="AA1119">
        <v>95</v>
      </c>
      <c r="AB1119">
        <v>400</v>
      </c>
      <c r="AC1119">
        <v>24500</v>
      </c>
      <c r="AD1119">
        <v>29600</v>
      </c>
      <c r="AE1119">
        <v>35800</v>
      </c>
      <c r="AF1119">
        <v>58000</v>
      </c>
      <c r="AG1119" t="s">
        <v>479</v>
      </c>
      <c r="AH1119" t="s">
        <v>479</v>
      </c>
      <c r="AI1119" t="s">
        <v>479</v>
      </c>
      <c r="AJ1119" t="s">
        <v>479</v>
      </c>
      <c r="AK1119" t="s">
        <v>479</v>
      </c>
      <c r="AL1119" t="s">
        <v>481</v>
      </c>
      <c r="AM1119" t="s">
        <v>481</v>
      </c>
    </row>
    <row r="1120" spans="1:39" x14ac:dyDescent="0.25">
      <c r="A1120" t="s">
        <v>472</v>
      </c>
      <c r="B1120" t="s">
        <v>582</v>
      </c>
      <c r="C1120">
        <v>3</v>
      </c>
      <c r="D1120" t="s">
        <v>405</v>
      </c>
      <c r="E1120" t="s">
        <v>405</v>
      </c>
      <c r="F1120">
        <v>10007165</v>
      </c>
      <c r="G1120" t="s">
        <v>107</v>
      </c>
      <c r="H1120" t="s">
        <v>482</v>
      </c>
      <c r="I1120" t="s">
        <v>476</v>
      </c>
      <c r="J1120" t="s">
        <v>385</v>
      </c>
      <c r="K1120" t="s">
        <v>495</v>
      </c>
      <c r="L1120" t="s">
        <v>41</v>
      </c>
      <c r="M1120" t="s">
        <v>405</v>
      </c>
      <c r="N1120" t="s">
        <v>405</v>
      </c>
      <c r="O1120" t="s">
        <v>486</v>
      </c>
      <c r="P1120" t="s">
        <v>44</v>
      </c>
      <c r="Q1120">
        <v>130</v>
      </c>
      <c r="R1120">
        <v>125</v>
      </c>
      <c r="S1120">
        <v>125</v>
      </c>
      <c r="T1120">
        <v>4.9000000000000004</v>
      </c>
      <c r="U1120">
        <v>7.3</v>
      </c>
      <c r="V1120">
        <v>69.099999999999994</v>
      </c>
      <c r="W1120">
        <v>82.1</v>
      </c>
      <c r="X1120">
        <v>87.8</v>
      </c>
      <c r="Y1120">
        <v>18.7</v>
      </c>
      <c r="Z1120">
        <v>5.7</v>
      </c>
      <c r="AA1120">
        <v>85</v>
      </c>
      <c r="AB1120">
        <v>3600</v>
      </c>
      <c r="AC1120">
        <v>20800</v>
      </c>
      <c r="AD1120">
        <v>26300</v>
      </c>
      <c r="AE1120">
        <v>31000</v>
      </c>
      <c r="AF1120">
        <v>63900</v>
      </c>
      <c r="AG1120" t="s">
        <v>479</v>
      </c>
      <c r="AH1120" t="s">
        <v>479</v>
      </c>
      <c r="AI1120" t="s">
        <v>479</v>
      </c>
      <c r="AJ1120" t="s">
        <v>479</v>
      </c>
      <c r="AK1120" t="s">
        <v>479</v>
      </c>
      <c r="AL1120" t="s">
        <v>481</v>
      </c>
      <c r="AM1120" t="s">
        <v>481</v>
      </c>
    </row>
    <row r="1121" spans="1:39" x14ac:dyDescent="0.25">
      <c r="A1121" t="s">
        <v>472</v>
      </c>
      <c r="B1121" t="s">
        <v>582</v>
      </c>
      <c r="C1121">
        <v>3</v>
      </c>
      <c r="D1121" t="s">
        <v>405</v>
      </c>
      <c r="E1121" t="s">
        <v>405</v>
      </c>
      <c r="F1121">
        <v>10007165</v>
      </c>
      <c r="G1121" t="s">
        <v>107</v>
      </c>
      <c r="H1121" t="s">
        <v>482</v>
      </c>
      <c r="I1121" t="s">
        <v>476</v>
      </c>
      <c r="J1121" t="s">
        <v>385</v>
      </c>
      <c r="K1121" t="s">
        <v>495</v>
      </c>
      <c r="L1121" t="s">
        <v>41</v>
      </c>
      <c r="M1121" t="s">
        <v>405</v>
      </c>
      <c r="N1121" t="s">
        <v>405</v>
      </c>
      <c r="O1121" t="s">
        <v>478</v>
      </c>
      <c r="P1121" t="s">
        <v>3</v>
      </c>
      <c r="Q1121">
        <v>195</v>
      </c>
      <c r="R1121">
        <v>190</v>
      </c>
      <c r="S1121">
        <v>190</v>
      </c>
      <c r="T1121">
        <v>5.3</v>
      </c>
      <c r="U1121">
        <v>9</v>
      </c>
      <c r="V1121">
        <v>82</v>
      </c>
      <c r="W1121">
        <v>84.7</v>
      </c>
      <c r="X1121">
        <v>85.7</v>
      </c>
      <c r="Y1121">
        <v>3.7</v>
      </c>
      <c r="Z1121">
        <v>1.1000000000000001</v>
      </c>
      <c r="AA1121">
        <v>150</v>
      </c>
      <c r="AB1121">
        <v>6900</v>
      </c>
      <c r="AC1121">
        <v>22600</v>
      </c>
      <c r="AD1121">
        <v>33400</v>
      </c>
      <c r="AE1121">
        <v>42000</v>
      </c>
      <c r="AF1121">
        <v>152600</v>
      </c>
      <c r="AG1121" t="s">
        <v>479</v>
      </c>
      <c r="AH1121" t="s">
        <v>479</v>
      </c>
      <c r="AI1121" t="s">
        <v>479</v>
      </c>
      <c r="AJ1121" t="s">
        <v>479</v>
      </c>
      <c r="AK1121" t="s">
        <v>479</v>
      </c>
      <c r="AL1121" t="s">
        <v>481</v>
      </c>
      <c r="AM1121" t="s">
        <v>481</v>
      </c>
    </row>
    <row r="1122" spans="1:39" x14ac:dyDescent="0.25">
      <c r="A1122" t="s">
        <v>472</v>
      </c>
      <c r="B1122" t="s">
        <v>582</v>
      </c>
      <c r="C1122">
        <v>3</v>
      </c>
      <c r="D1122" t="s">
        <v>405</v>
      </c>
      <c r="E1122" t="s">
        <v>405</v>
      </c>
      <c r="F1122">
        <v>10007165</v>
      </c>
      <c r="G1122" t="s">
        <v>107</v>
      </c>
      <c r="H1122" t="s">
        <v>482</v>
      </c>
      <c r="I1122" t="s">
        <v>476</v>
      </c>
      <c r="J1122" t="s">
        <v>385</v>
      </c>
      <c r="K1122" t="s">
        <v>495</v>
      </c>
      <c r="L1122" t="s">
        <v>41</v>
      </c>
      <c r="M1122" t="s">
        <v>405</v>
      </c>
      <c r="N1122" t="s">
        <v>405</v>
      </c>
      <c r="O1122" t="s">
        <v>488</v>
      </c>
      <c r="P1122" t="s">
        <v>34</v>
      </c>
      <c r="Q1122">
        <v>220</v>
      </c>
      <c r="R1122">
        <v>215</v>
      </c>
      <c r="S1122">
        <v>215</v>
      </c>
      <c r="T1122">
        <v>2.2999999999999998</v>
      </c>
      <c r="U1122">
        <v>11.7</v>
      </c>
      <c r="V1122">
        <v>65.7</v>
      </c>
      <c r="W1122">
        <v>81.7</v>
      </c>
      <c r="X1122">
        <v>85.9</v>
      </c>
      <c r="Y1122">
        <v>20.2</v>
      </c>
      <c r="Z1122">
        <v>4.2</v>
      </c>
      <c r="AA1122">
        <v>135</v>
      </c>
      <c r="AB1122">
        <v>1800</v>
      </c>
      <c r="AC1122">
        <v>19300</v>
      </c>
      <c r="AD1122">
        <v>25600</v>
      </c>
      <c r="AE1122">
        <v>31800</v>
      </c>
      <c r="AF1122">
        <v>66800</v>
      </c>
      <c r="AG1122" t="s">
        <v>479</v>
      </c>
      <c r="AH1122" t="s">
        <v>479</v>
      </c>
      <c r="AI1122" t="s">
        <v>479</v>
      </c>
      <c r="AJ1122" t="s">
        <v>479</v>
      </c>
      <c r="AK1122" t="s">
        <v>479</v>
      </c>
      <c r="AL1122" t="s">
        <v>481</v>
      </c>
      <c r="AM1122" t="s">
        <v>481</v>
      </c>
    </row>
    <row r="1123" spans="1:39" x14ac:dyDescent="0.25">
      <c r="A1123" t="s">
        <v>472</v>
      </c>
      <c r="B1123" t="s">
        <v>582</v>
      </c>
      <c r="C1123">
        <v>3</v>
      </c>
      <c r="D1123" t="s">
        <v>405</v>
      </c>
      <c r="E1123" t="s">
        <v>405</v>
      </c>
      <c r="F1123">
        <v>10007165</v>
      </c>
      <c r="G1123" t="s">
        <v>107</v>
      </c>
      <c r="H1123" t="s">
        <v>482</v>
      </c>
      <c r="I1123" t="s">
        <v>476</v>
      </c>
      <c r="J1123" t="s">
        <v>385</v>
      </c>
      <c r="K1123" t="s">
        <v>495</v>
      </c>
      <c r="L1123" t="s">
        <v>41</v>
      </c>
      <c r="M1123" t="s">
        <v>405</v>
      </c>
      <c r="N1123" t="s">
        <v>405</v>
      </c>
      <c r="O1123" t="s">
        <v>489</v>
      </c>
      <c r="P1123" t="s">
        <v>50</v>
      </c>
      <c r="Q1123">
        <v>265</v>
      </c>
      <c r="R1123">
        <v>260</v>
      </c>
      <c r="S1123">
        <v>260</v>
      </c>
      <c r="T1123">
        <v>7.7</v>
      </c>
      <c r="U1123">
        <v>10.8</v>
      </c>
      <c r="V1123">
        <v>75.3</v>
      </c>
      <c r="W1123">
        <v>79.5</v>
      </c>
      <c r="X1123">
        <v>81.5</v>
      </c>
      <c r="Y1123">
        <v>6.2</v>
      </c>
      <c r="Z1123">
        <v>1.9</v>
      </c>
      <c r="AA1123">
        <v>180</v>
      </c>
      <c r="AB1123">
        <v>400</v>
      </c>
      <c r="AC1123">
        <v>19300</v>
      </c>
      <c r="AD1123">
        <v>25900</v>
      </c>
      <c r="AE1123">
        <v>31800</v>
      </c>
      <c r="AF1123">
        <v>79900</v>
      </c>
      <c r="AG1123" t="s">
        <v>479</v>
      </c>
      <c r="AH1123" t="s">
        <v>479</v>
      </c>
      <c r="AI1123" t="s">
        <v>479</v>
      </c>
      <c r="AJ1123" t="s">
        <v>479</v>
      </c>
      <c r="AK1123" t="s">
        <v>479</v>
      </c>
      <c r="AL1123" t="s">
        <v>481</v>
      </c>
      <c r="AM1123" t="s">
        <v>481</v>
      </c>
    </row>
    <row r="1124" spans="1:39" x14ac:dyDescent="0.25">
      <c r="A1124" t="s">
        <v>472</v>
      </c>
      <c r="B1124" t="s">
        <v>582</v>
      </c>
      <c r="C1124">
        <v>3</v>
      </c>
      <c r="D1124" t="s">
        <v>405</v>
      </c>
      <c r="E1124" t="s">
        <v>405</v>
      </c>
      <c r="F1124">
        <v>10007166</v>
      </c>
      <c r="G1124" t="s">
        <v>140</v>
      </c>
      <c r="H1124" t="s">
        <v>482</v>
      </c>
      <c r="I1124" t="s">
        <v>476</v>
      </c>
      <c r="J1124" t="s">
        <v>385</v>
      </c>
      <c r="K1124" t="s">
        <v>521</v>
      </c>
      <c r="L1124" t="s">
        <v>58</v>
      </c>
      <c r="M1124" t="s">
        <v>405</v>
      </c>
      <c r="N1124" t="s">
        <v>405</v>
      </c>
      <c r="O1124" t="s">
        <v>485</v>
      </c>
      <c r="P1124" t="s">
        <v>47</v>
      </c>
      <c r="Q1124">
        <v>175</v>
      </c>
      <c r="R1124">
        <v>170</v>
      </c>
      <c r="S1124">
        <v>170</v>
      </c>
      <c r="T1124">
        <v>7.6</v>
      </c>
      <c r="U1124">
        <v>13.4</v>
      </c>
      <c r="V1124">
        <v>64</v>
      </c>
      <c r="W1124">
        <v>74.400000000000006</v>
      </c>
      <c r="X1124">
        <v>79.099999999999994</v>
      </c>
      <c r="Y1124">
        <v>15.1</v>
      </c>
      <c r="Z1124">
        <v>4.7</v>
      </c>
      <c r="AA1124">
        <v>110</v>
      </c>
      <c r="AB1124">
        <v>700</v>
      </c>
      <c r="AC1124">
        <v>18600</v>
      </c>
      <c r="AD1124">
        <v>23000</v>
      </c>
      <c r="AE1124">
        <v>27700</v>
      </c>
      <c r="AF1124">
        <v>48500</v>
      </c>
      <c r="AG1124" t="s">
        <v>479</v>
      </c>
      <c r="AH1124" t="s">
        <v>479</v>
      </c>
      <c r="AI1124" t="s">
        <v>479</v>
      </c>
      <c r="AJ1124" t="s">
        <v>479</v>
      </c>
      <c r="AK1124" t="s">
        <v>479</v>
      </c>
      <c r="AL1124" t="s">
        <v>481</v>
      </c>
      <c r="AM1124" t="s">
        <v>481</v>
      </c>
    </row>
    <row r="1125" spans="1:39" x14ac:dyDescent="0.25">
      <c r="A1125" t="s">
        <v>472</v>
      </c>
      <c r="B1125" t="s">
        <v>582</v>
      </c>
      <c r="C1125">
        <v>3</v>
      </c>
      <c r="D1125" t="s">
        <v>405</v>
      </c>
      <c r="E1125" t="s">
        <v>405</v>
      </c>
      <c r="F1125">
        <v>10007166</v>
      </c>
      <c r="G1125" t="s">
        <v>140</v>
      </c>
      <c r="H1125" t="s">
        <v>482</v>
      </c>
      <c r="I1125" t="s">
        <v>476</v>
      </c>
      <c r="J1125" t="s">
        <v>385</v>
      </c>
      <c r="K1125" t="s">
        <v>521</v>
      </c>
      <c r="L1125" t="s">
        <v>58</v>
      </c>
      <c r="M1125" t="s">
        <v>405</v>
      </c>
      <c r="N1125" t="s">
        <v>405</v>
      </c>
      <c r="O1125" t="s">
        <v>486</v>
      </c>
      <c r="P1125" t="s">
        <v>44</v>
      </c>
      <c r="Q1125">
        <v>115</v>
      </c>
      <c r="R1125">
        <v>115</v>
      </c>
      <c r="S1125">
        <v>115</v>
      </c>
      <c r="T1125">
        <v>4.4000000000000004</v>
      </c>
      <c r="U1125">
        <v>9.6999999999999993</v>
      </c>
      <c r="V1125">
        <v>63.7</v>
      </c>
      <c r="W1125">
        <v>80.5</v>
      </c>
      <c r="X1125">
        <v>85.8</v>
      </c>
      <c r="Y1125">
        <v>22.1</v>
      </c>
      <c r="Z1125">
        <v>5.3</v>
      </c>
      <c r="AA1125">
        <v>70</v>
      </c>
      <c r="AB1125">
        <v>1100</v>
      </c>
      <c r="AC1125">
        <v>14900</v>
      </c>
      <c r="AD1125">
        <v>20100</v>
      </c>
      <c r="AE1125">
        <v>25700</v>
      </c>
      <c r="AF1125">
        <v>41600</v>
      </c>
      <c r="AG1125" t="s">
        <v>479</v>
      </c>
      <c r="AH1125" t="s">
        <v>479</v>
      </c>
      <c r="AI1125" t="s">
        <v>479</v>
      </c>
      <c r="AJ1125" t="s">
        <v>479</v>
      </c>
      <c r="AK1125" t="s">
        <v>479</v>
      </c>
      <c r="AL1125" t="s">
        <v>481</v>
      </c>
      <c r="AM1125" t="s">
        <v>481</v>
      </c>
    </row>
    <row r="1126" spans="1:39" x14ac:dyDescent="0.25">
      <c r="A1126" t="s">
        <v>472</v>
      </c>
      <c r="B1126" t="s">
        <v>582</v>
      </c>
      <c r="C1126">
        <v>3</v>
      </c>
      <c r="D1126" t="s">
        <v>405</v>
      </c>
      <c r="E1126" t="s">
        <v>405</v>
      </c>
      <c r="F1126">
        <v>10007166</v>
      </c>
      <c r="G1126" t="s">
        <v>140</v>
      </c>
      <c r="H1126" t="s">
        <v>482</v>
      </c>
      <c r="I1126" t="s">
        <v>476</v>
      </c>
      <c r="J1126" t="s">
        <v>385</v>
      </c>
      <c r="K1126" t="s">
        <v>521</v>
      </c>
      <c r="L1126" t="s">
        <v>58</v>
      </c>
      <c r="M1126" t="s">
        <v>405</v>
      </c>
      <c r="N1126" t="s">
        <v>405</v>
      </c>
      <c r="O1126" t="s">
        <v>478</v>
      </c>
      <c r="P1126" t="s">
        <v>3</v>
      </c>
      <c r="Q1126">
        <v>110</v>
      </c>
      <c r="R1126">
        <v>110</v>
      </c>
      <c r="S1126">
        <v>110</v>
      </c>
      <c r="T1126">
        <v>2.7</v>
      </c>
      <c r="U1126">
        <v>9</v>
      </c>
      <c r="V1126">
        <v>80.2</v>
      </c>
      <c r="W1126">
        <v>87.4</v>
      </c>
      <c r="X1126">
        <v>88.3</v>
      </c>
      <c r="Y1126">
        <v>8.1</v>
      </c>
      <c r="Z1126">
        <v>0.9</v>
      </c>
      <c r="AA1126">
        <v>85</v>
      </c>
      <c r="AB1126">
        <v>5800</v>
      </c>
      <c r="AC1126">
        <v>22600</v>
      </c>
      <c r="AD1126">
        <v>28500</v>
      </c>
      <c r="AE1126">
        <v>35000</v>
      </c>
      <c r="AF1126">
        <v>90900</v>
      </c>
      <c r="AG1126" t="s">
        <v>479</v>
      </c>
      <c r="AH1126" t="s">
        <v>479</v>
      </c>
      <c r="AI1126" t="s">
        <v>479</v>
      </c>
      <c r="AJ1126" t="s">
        <v>479</v>
      </c>
      <c r="AK1126" t="s">
        <v>479</v>
      </c>
      <c r="AL1126" t="s">
        <v>481</v>
      </c>
      <c r="AM1126" t="s">
        <v>481</v>
      </c>
    </row>
    <row r="1127" spans="1:39" x14ac:dyDescent="0.25">
      <c r="A1127" t="s">
        <v>472</v>
      </c>
      <c r="B1127" t="s">
        <v>582</v>
      </c>
      <c r="C1127">
        <v>3</v>
      </c>
      <c r="D1127" t="s">
        <v>405</v>
      </c>
      <c r="E1127" t="s">
        <v>405</v>
      </c>
      <c r="F1127">
        <v>10007166</v>
      </c>
      <c r="G1127" t="s">
        <v>140</v>
      </c>
      <c r="H1127" t="s">
        <v>482</v>
      </c>
      <c r="I1127" t="s">
        <v>476</v>
      </c>
      <c r="J1127" t="s">
        <v>385</v>
      </c>
      <c r="K1127" t="s">
        <v>521</v>
      </c>
      <c r="L1127" t="s">
        <v>58</v>
      </c>
      <c r="M1127" t="s">
        <v>405</v>
      </c>
      <c r="N1127" t="s">
        <v>405</v>
      </c>
      <c r="O1127" t="s">
        <v>488</v>
      </c>
      <c r="P1127" t="s">
        <v>34</v>
      </c>
      <c r="Q1127">
        <v>160</v>
      </c>
      <c r="R1127">
        <v>160</v>
      </c>
      <c r="S1127">
        <v>155</v>
      </c>
      <c r="T1127">
        <v>4.5</v>
      </c>
      <c r="U1127">
        <v>8.3000000000000007</v>
      </c>
      <c r="V1127">
        <v>69.599999999999994</v>
      </c>
      <c r="W1127">
        <v>85.6</v>
      </c>
      <c r="X1127">
        <v>87.2</v>
      </c>
      <c r="Y1127">
        <v>17.600000000000001</v>
      </c>
      <c r="Z1127">
        <v>1.6</v>
      </c>
      <c r="AA1127">
        <v>105</v>
      </c>
      <c r="AB1127">
        <v>5100</v>
      </c>
      <c r="AC1127">
        <v>20400</v>
      </c>
      <c r="AD1127">
        <v>24100</v>
      </c>
      <c r="AE1127">
        <v>28800</v>
      </c>
      <c r="AF1127">
        <v>69400</v>
      </c>
      <c r="AG1127" t="s">
        <v>479</v>
      </c>
      <c r="AH1127" t="s">
        <v>479</v>
      </c>
      <c r="AI1127" t="s">
        <v>479</v>
      </c>
      <c r="AJ1127" t="s">
        <v>479</v>
      </c>
      <c r="AK1127" t="s">
        <v>479</v>
      </c>
      <c r="AL1127" t="s">
        <v>481</v>
      </c>
      <c r="AM1127" t="s">
        <v>481</v>
      </c>
    </row>
    <row r="1128" spans="1:39" x14ac:dyDescent="0.25">
      <c r="A1128" t="s">
        <v>472</v>
      </c>
      <c r="B1128" t="s">
        <v>582</v>
      </c>
      <c r="C1128">
        <v>3</v>
      </c>
      <c r="D1128" t="s">
        <v>405</v>
      </c>
      <c r="E1128" t="s">
        <v>405</v>
      </c>
      <c r="F1128">
        <v>10007166</v>
      </c>
      <c r="G1128" t="s">
        <v>140</v>
      </c>
      <c r="H1128" t="s">
        <v>482</v>
      </c>
      <c r="I1128" t="s">
        <v>476</v>
      </c>
      <c r="J1128" t="s">
        <v>385</v>
      </c>
      <c r="K1128" t="s">
        <v>521</v>
      </c>
      <c r="L1128" t="s">
        <v>58</v>
      </c>
      <c r="M1128" t="s">
        <v>405</v>
      </c>
      <c r="N1128" t="s">
        <v>405</v>
      </c>
      <c r="O1128" t="s">
        <v>489</v>
      </c>
      <c r="P1128" t="s">
        <v>50</v>
      </c>
      <c r="Q1128">
        <v>165</v>
      </c>
      <c r="R1128">
        <v>165</v>
      </c>
      <c r="S1128">
        <v>165</v>
      </c>
      <c r="T1128">
        <v>4.8</v>
      </c>
      <c r="U1128">
        <v>15.1</v>
      </c>
      <c r="V1128">
        <v>69.900000000000006</v>
      </c>
      <c r="W1128">
        <v>77.099999999999994</v>
      </c>
      <c r="X1128">
        <v>80.099999999999994</v>
      </c>
      <c r="Y1128">
        <v>10.199999999999999</v>
      </c>
      <c r="Z1128">
        <v>3</v>
      </c>
      <c r="AA1128">
        <v>115</v>
      </c>
      <c r="AB1128">
        <v>400</v>
      </c>
      <c r="AC1128">
        <v>16100</v>
      </c>
      <c r="AD1128">
        <v>20800</v>
      </c>
      <c r="AE1128">
        <v>24100</v>
      </c>
      <c r="AF1128">
        <v>39100</v>
      </c>
      <c r="AG1128" t="s">
        <v>479</v>
      </c>
      <c r="AH1128" t="s">
        <v>479</v>
      </c>
      <c r="AI1128" t="s">
        <v>479</v>
      </c>
      <c r="AJ1128" t="s">
        <v>479</v>
      </c>
      <c r="AK1128" t="s">
        <v>479</v>
      </c>
      <c r="AL1128" t="s">
        <v>481</v>
      </c>
      <c r="AM1128" t="s">
        <v>481</v>
      </c>
    </row>
    <row r="1129" spans="1:39" x14ac:dyDescent="0.25">
      <c r="A1129" t="s">
        <v>472</v>
      </c>
      <c r="B1129" t="s">
        <v>582</v>
      </c>
      <c r="C1129">
        <v>3</v>
      </c>
      <c r="D1129" t="s">
        <v>405</v>
      </c>
      <c r="E1129" t="s">
        <v>405</v>
      </c>
      <c r="F1129">
        <v>10007167</v>
      </c>
      <c r="G1129" t="s">
        <v>99</v>
      </c>
      <c r="H1129" t="s">
        <v>482</v>
      </c>
      <c r="I1129" t="s">
        <v>476</v>
      </c>
      <c r="J1129" t="s">
        <v>385</v>
      </c>
      <c r="K1129" t="s">
        <v>493</v>
      </c>
      <c r="L1129" t="s">
        <v>55</v>
      </c>
      <c r="M1129" t="s">
        <v>405</v>
      </c>
      <c r="N1129" t="s">
        <v>405</v>
      </c>
      <c r="O1129" t="s">
        <v>485</v>
      </c>
      <c r="P1129" t="s">
        <v>47</v>
      </c>
      <c r="Q1129">
        <v>225</v>
      </c>
      <c r="R1129">
        <v>220</v>
      </c>
      <c r="S1129">
        <v>220</v>
      </c>
      <c r="T1129">
        <v>2.1</v>
      </c>
      <c r="U1129">
        <v>1.4</v>
      </c>
      <c r="V1129">
        <v>52.2</v>
      </c>
      <c r="W1129">
        <v>77.7</v>
      </c>
      <c r="X1129">
        <v>96.5</v>
      </c>
      <c r="Y1129">
        <v>44.3</v>
      </c>
      <c r="Z1129">
        <v>18.8</v>
      </c>
      <c r="AA1129">
        <v>115</v>
      </c>
      <c r="AB1129">
        <v>7700</v>
      </c>
      <c r="AC1129">
        <v>25600</v>
      </c>
      <c r="AD1129">
        <v>29900</v>
      </c>
      <c r="AE1129">
        <v>38700</v>
      </c>
      <c r="AF1129">
        <v>125900</v>
      </c>
      <c r="AG1129" t="s">
        <v>479</v>
      </c>
      <c r="AH1129" t="s">
        <v>479</v>
      </c>
      <c r="AI1129" t="s">
        <v>479</v>
      </c>
      <c r="AJ1129" t="s">
        <v>479</v>
      </c>
      <c r="AK1129" t="s">
        <v>479</v>
      </c>
      <c r="AL1129" t="s">
        <v>481</v>
      </c>
      <c r="AM1129" t="s">
        <v>481</v>
      </c>
    </row>
    <row r="1130" spans="1:39" x14ac:dyDescent="0.25">
      <c r="A1130" t="s">
        <v>472</v>
      </c>
      <c r="B1130" t="s">
        <v>582</v>
      </c>
      <c r="C1130">
        <v>3</v>
      </c>
      <c r="D1130" t="s">
        <v>405</v>
      </c>
      <c r="E1130" t="s">
        <v>405</v>
      </c>
      <c r="F1130">
        <v>10007167</v>
      </c>
      <c r="G1130" t="s">
        <v>99</v>
      </c>
      <c r="H1130" t="s">
        <v>482</v>
      </c>
      <c r="I1130" t="s">
        <v>476</v>
      </c>
      <c r="J1130" t="s">
        <v>385</v>
      </c>
      <c r="K1130" t="s">
        <v>493</v>
      </c>
      <c r="L1130" t="s">
        <v>55</v>
      </c>
      <c r="M1130" t="s">
        <v>405</v>
      </c>
      <c r="N1130" t="s">
        <v>405</v>
      </c>
      <c r="O1130" t="s">
        <v>486</v>
      </c>
      <c r="P1130" t="s">
        <v>44</v>
      </c>
      <c r="Q1130">
        <v>185</v>
      </c>
      <c r="R1130">
        <v>185</v>
      </c>
      <c r="S1130">
        <v>185</v>
      </c>
      <c r="T1130">
        <v>2.7</v>
      </c>
      <c r="U1130">
        <v>3.3</v>
      </c>
      <c r="V1130">
        <v>64.2</v>
      </c>
      <c r="W1130">
        <v>87.8</v>
      </c>
      <c r="X1130">
        <v>94</v>
      </c>
      <c r="Y1130">
        <v>29.8</v>
      </c>
      <c r="Z1130">
        <v>6.2</v>
      </c>
      <c r="AA1130">
        <v>120</v>
      </c>
      <c r="AB1130">
        <v>9100</v>
      </c>
      <c r="AC1130">
        <v>22600</v>
      </c>
      <c r="AD1130">
        <v>26000</v>
      </c>
      <c r="AE1130">
        <v>30300</v>
      </c>
      <c r="AF1130">
        <v>72600</v>
      </c>
      <c r="AG1130" t="s">
        <v>479</v>
      </c>
      <c r="AH1130" t="s">
        <v>479</v>
      </c>
      <c r="AI1130" t="s">
        <v>479</v>
      </c>
      <c r="AJ1130" t="s">
        <v>479</v>
      </c>
      <c r="AK1130" t="s">
        <v>479</v>
      </c>
      <c r="AL1130" t="s">
        <v>481</v>
      </c>
      <c r="AM1130" t="s">
        <v>481</v>
      </c>
    </row>
    <row r="1131" spans="1:39" x14ac:dyDescent="0.25">
      <c r="A1131" t="s">
        <v>472</v>
      </c>
      <c r="B1131" t="s">
        <v>582</v>
      </c>
      <c r="C1131">
        <v>3</v>
      </c>
      <c r="D1131" t="s">
        <v>405</v>
      </c>
      <c r="E1131" t="s">
        <v>405</v>
      </c>
      <c r="F1131">
        <v>10007167</v>
      </c>
      <c r="G1131" t="s">
        <v>99</v>
      </c>
      <c r="H1131" t="s">
        <v>482</v>
      </c>
      <c r="I1131" t="s">
        <v>476</v>
      </c>
      <c r="J1131" t="s">
        <v>385</v>
      </c>
      <c r="K1131" t="s">
        <v>493</v>
      </c>
      <c r="L1131" t="s">
        <v>55</v>
      </c>
      <c r="M1131" t="s">
        <v>405</v>
      </c>
      <c r="N1131" t="s">
        <v>405</v>
      </c>
      <c r="O1131" t="s">
        <v>478</v>
      </c>
      <c r="P1131" t="s">
        <v>3</v>
      </c>
      <c r="Q1131">
        <v>125</v>
      </c>
      <c r="R1131">
        <v>125</v>
      </c>
      <c r="S1131">
        <v>125</v>
      </c>
      <c r="T1131">
        <v>13.9</v>
      </c>
      <c r="U1131">
        <v>2.8</v>
      </c>
      <c r="V1131">
        <v>75.8</v>
      </c>
      <c r="W1131">
        <v>81</v>
      </c>
      <c r="X1131">
        <v>83.3</v>
      </c>
      <c r="Y1131">
        <v>7.5</v>
      </c>
      <c r="Z1131">
        <v>2.4</v>
      </c>
      <c r="AA1131">
        <v>95</v>
      </c>
      <c r="AB1131">
        <v>5800</v>
      </c>
      <c r="AC1131">
        <v>32800</v>
      </c>
      <c r="AD1131">
        <v>42500</v>
      </c>
      <c r="AE1131">
        <v>58400</v>
      </c>
      <c r="AF1131">
        <v>248900</v>
      </c>
      <c r="AG1131" t="s">
        <v>479</v>
      </c>
      <c r="AH1131" t="s">
        <v>479</v>
      </c>
      <c r="AI1131" t="s">
        <v>479</v>
      </c>
      <c r="AJ1131" t="s">
        <v>479</v>
      </c>
      <c r="AK1131" t="s">
        <v>479</v>
      </c>
      <c r="AL1131" t="s">
        <v>481</v>
      </c>
      <c r="AM1131" t="s">
        <v>481</v>
      </c>
    </row>
    <row r="1132" spans="1:39" x14ac:dyDescent="0.25">
      <c r="A1132" t="s">
        <v>472</v>
      </c>
      <c r="B1132" t="s">
        <v>582</v>
      </c>
      <c r="C1132">
        <v>3</v>
      </c>
      <c r="D1132" t="s">
        <v>405</v>
      </c>
      <c r="E1132" t="s">
        <v>405</v>
      </c>
      <c r="F1132">
        <v>10007167</v>
      </c>
      <c r="G1132" t="s">
        <v>99</v>
      </c>
      <c r="H1132" t="s">
        <v>482</v>
      </c>
      <c r="I1132" t="s">
        <v>476</v>
      </c>
      <c r="J1132" t="s">
        <v>385</v>
      </c>
      <c r="K1132" t="s">
        <v>493</v>
      </c>
      <c r="L1132" t="s">
        <v>55</v>
      </c>
      <c r="M1132" t="s">
        <v>405</v>
      </c>
      <c r="N1132" t="s">
        <v>405</v>
      </c>
      <c r="O1132" t="s">
        <v>488</v>
      </c>
      <c r="P1132" t="s">
        <v>34</v>
      </c>
      <c r="Q1132">
        <v>145</v>
      </c>
      <c r="R1132">
        <v>145</v>
      </c>
      <c r="S1132">
        <v>140</v>
      </c>
      <c r="T1132">
        <v>1.4</v>
      </c>
      <c r="U1132">
        <v>4.9000000000000004</v>
      </c>
      <c r="V1132">
        <v>70.400000000000006</v>
      </c>
      <c r="W1132">
        <v>90.1</v>
      </c>
      <c r="X1132">
        <v>93.7</v>
      </c>
      <c r="Y1132">
        <v>23.2</v>
      </c>
      <c r="Z1132">
        <v>3.5</v>
      </c>
      <c r="AA1132">
        <v>95</v>
      </c>
      <c r="AB1132">
        <v>13900</v>
      </c>
      <c r="AC1132">
        <v>24300</v>
      </c>
      <c r="AD1132">
        <v>30700</v>
      </c>
      <c r="AE1132">
        <v>45100</v>
      </c>
      <c r="AF1132">
        <v>120400</v>
      </c>
      <c r="AG1132" t="s">
        <v>479</v>
      </c>
      <c r="AH1132" t="s">
        <v>479</v>
      </c>
      <c r="AI1132" t="s">
        <v>479</v>
      </c>
      <c r="AJ1132" t="s">
        <v>479</v>
      </c>
      <c r="AK1132" t="s">
        <v>479</v>
      </c>
      <c r="AL1132" t="s">
        <v>481</v>
      </c>
      <c r="AM1132" t="s">
        <v>481</v>
      </c>
    </row>
    <row r="1133" spans="1:39" x14ac:dyDescent="0.25">
      <c r="A1133" t="s">
        <v>472</v>
      </c>
      <c r="B1133" t="s">
        <v>582</v>
      </c>
      <c r="C1133">
        <v>3</v>
      </c>
      <c r="D1133" t="s">
        <v>405</v>
      </c>
      <c r="E1133" t="s">
        <v>405</v>
      </c>
      <c r="F1133">
        <v>10007167</v>
      </c>
      <c r="G1133" t="s">
        <v>99</v>
      </c>
      <c r="H1133" t="s">
        <v>482</v>
      </c>
      <c r="I1133" t="s">
        <v>476</v>
      </c>
      <c r="J1133" t="s">
        <v>385</v>
      </c>
      <c r="K1133" t="s">
        <v>493</v>
      </c>
      <c r="L1133" t="s">
        <v>55</v>
      </c>
      <c r="M1133" t="s">
        <v>405</v>
      </c>
      <c r="N1133" t="s">
        <v>405</v>
      </c>
      <c r="O1133" t="s">
        <v>489</v>
      </c>
      <c r="P1133" t="s">
        <v>50</v>
      </c>
      <c r="Q1133">
        <v>60</v>
      </c>
      <c r="R1133">
        <v>60</v>
      </c>
      <c r="S1133">
        <v>60</v>
      </c>
      <c r="T1133">
        <v>3.3</v>
      </c>
      <c r="U1133">
        <v>8.1999999999999993</v>
      </c>
      <c r="V1133">
        <v>77</v>
      </c>
      <c r="W1133">
        <v>86.9</v>
      </c>
      <c r="X1133">
        <v>88.5</v>
      </c>
      <c r="Y1133">
        <v>11.5</v>
      </c>
      <c r="Z1133">
        <v>1.6</v>
      </c>
      <c r="AA1133">
        <v>45</v>
      </c>
      <c r="AB1133">
        <v>7000</v>
      </c>
      <c r="AC1133">
        <v>20700</v>
      </c>
      <c r="AD1133">
        <v>25600</v>
      </c>
      <c r="AE1133">
        <v>34900</v>
      </c>
      <c r="AF1133">
        <v>57700</v>
      </c>
      <c r="AG1133" t="s">
        <v>479</v>
      </c>
      <c r="AH1133" t="s">
        <v>479</v>
      </c>
      <c r="AI1133" t="s">
        <v>479</v>
      </c>
      <c r="AJ1133" t="s">
        <v>479</v>
      </c>
      <c r="AK1133" t="s">
        <v>479</v>
      </c>
      <c r="AL1133" t="s">
        <v>481</v>
      </c>
      <c r="AM1133" t="s">
        <v>481</v>
      </c>
    </row>
    <row r="1134" spans="1:39" x14ac:dyDescent="0.25">
      <c r="A1134" t="s">
        <v>472</v>
      </c>
      <c r="B1134" t="s">
        <v>582</v>
      </c>
      <c r="C1134">
        <v>3</v>
      </c>
      <c r="D1134" t="s">
        <v>405</v>
      </c>
      <c r="E1134" t="s">
        <v>405</v>
      </c>
      <c r="F1134">
        <v>10007289</v>
      </c>
      <c r="G1134" t="s">
        <v>639</v>
      </c>
      <c r="H1134" t="s">
        <v>475</v>
      </c>
      <c r="I1134" t="s">
        <v>476</v>
      </c>
      <c r="J1134" t="s">
        <v>385</v>
      </c>
      <c r="K1134" t="s">
        <v>493</v>
      </c>
      <c r="L1134" t="s">
        <v>55</v>
      </c>
      <c r="M1134" t="s">
        <v>405</v>
      </c>
      <c r="N1134" t="s">
        <v>405</v>
      </c>
      <c r="O1134" t="s">
        <v>489</v>
      </c>
      <c r="P1134" t="s">
        <v>50</v>
      </c>
      <c r="Q1134">
        <v>10</v>
      </c>
      <c r="R1134">
        <v>10</v>
      </c>
      <c r="S1134">
        <v>10</v>
      </c>
      <c r="T1134" t="s">
        <v>487</v>
      </c>
      <c r="U1134" t="s">
        <v>487</v>
      </c>
      <c r="V1134">
        <v>75</v>
      </c>
      <c r="W1134">
        <v>83.3</v>
      </c>
      <c r="X1134">
        <v>100</v>
      </c>
      <c r="Y1134">
        <v>25</v>
      </c>
      <c r="Z1134">
        <v>16.7</v>
      </c>
      <c r="AA1134">
        <v>10</v>
      </c>
      <c r="AB1134" t="s">
        <v>479</v>
      </c>
      <c r="AC1134" t="s">
        <v>479</v>
      </c>
      <c r="AD1134" t="s">
        <v>479</v>
      </c>
      <c r="AE1134" t="s">
        <v>479</v>
      </c>
      <c r="AF1134" t="s">
        <v>479</v>
      </c>
      <c r="AG1134" t="s">
        <v>479</v>
      </c>
      <c r="AH1134" t="s">
        <v>479</v>
      </c>
      <c r="AI1134" t="s">
        <v>479</v>
      </c>
      <c r="AJ1134" t="s">
        <v>479</v>
      </c>
      <c r="AK1134" t="s">
        <v>479</v>
      </c>
      <c r="AL1134" t="s">
        <v>481</v>
      </c>
      <c r="AM1134" t="s">
        <v>481</v>
      </c>
    </row>
    <row r="1135" spans="1:39" x14ac:dyDescent="0.25">
      <c r="A1135" t="s">
        <v>472</v>
      </c>
      <c r="B1135" t="s">
        <v>582</v>
      </c>
      <c r="C1135">
        <v>3</v>
      </c>
      <c r="D1135" t="s">
        <v>405</v>
      </c>
      <c r="E1135" t="s">
        <v>405</v>
      </c>
      <c r="F1135">
        <v>10007315</v>
      </c>
      <c r="G1135" t="s">
        <v>584</v>
      </c>
      <c r="H1135" t="s">
        <v>475</v>
      </c>
      <c r="I1135" t="s">
        <v>476</v>
      </c>
      <c r="J1135" t="s">
        <v>385</v>
      </c>
      <c r="K1135" t="s">
        <v>521</v>
      </c>
      <c r="L1135" t="s">
        <v>58</v>
      </c>
      <c r="M1135" t="s">
        <v>405</v>
      </c>
      <c r="N1135" t="s">
        <v>405</v>
      </c>
      <c r="O1135" t="s">
        <v>478</v>
      </c>
      <c r="P1135" t="s">
        <v>3</v>
      </c>
      <c r="Q1135">
        <v>5</v>
      </c>
      <c r="R1135">
        <v>5</v>
      </c>
      <c r="S1135">
        <v>5</v>
      </c>
      <c r="T1135" t="s">
        <v>479</v>
      </c>
      <c r="U1135" t="s">
        <v>479</v>
      </c>
      <c r="V1135" t="s">
        <v>479</v>
      </c>
      <c r="W1135" t="s">
        <v>479</v>
      </c>
      <c r="X1135" t="s">
        <v>479</v>
      </c>
      <c r="Y1135" t="s">
        <v>479</v>
      </c>
      <c r="Z1135" t="s">
        <v>479</v>
      </c>
      <c r="AA1135">
        <v>5</v>
      </c>
      <c r="AB1135" t="s">
        <v>479</v>
      </c>
      <c r="AC1135" t="s">
        <v>479</v>
      </c>
      <c r="AD1135" t="s">
        <v>479</v>
      </c>
      <c r="AE1135" t="s">
        <v>479</v>
      </c>
      <c r="AF1135" t="s">
        <v>479</v>
      </c>
      <c r="AG1135" t="s">
        <v>479</v>
      </c>
      <c r="AH1135" t="s">
        <v>479</v>
      </c>
      <c r="AI1135" t="s">
        <v>479</v>
      </c>
      <c r="AJ1135" t="s">
        <v>479</v>
      </c>
      <c r="AK1135" t="s">
        <v>479</v>
      </c>
      <c r="AL1135" t="s">
        <v>481</v>
      </c>
      <c r="AM1135" t="s">
        <v>481</v>
      </c>
    </row>
    <row r="1136" spans="1:39" x14ac:dyDescent="0.25">
      <c r="A1136" t="s">
        <v>472</v>
      </c>
      <c r="B1136" t="s">
        <v>582</v>
      </c>
      <c r="C1136">
        <v>3</v>
      </c>
      <c r="D1136" t="s">
        <v>405</v>
      </c>
      <c r="E1136" t="s">
        <v>405</v>
      </c>
      <c r="F1136">
        <v>10007315</v>
      </c>
      <c r="G1136" t="s">
        <v>584</v>
      </c>
      <c r="H1136" t="s">
        <v>475</v>
      </c>
      <c r="I1136" t="s">
        <v>476</v>
      </c>
      <c r="J1136" t="s">
        <v>385</v>
      </c>
      <c r="K1136" t="s">
        <v>521</v>
      </c>
      <c r="L1136" t="s">
        <v>58</v>
      </c>
      <c r="M1136" t="s">
        <v>405</v>
      </c>
      <c r="N1136" t="s">
        <v>405</v>
      </c>
      <c r="O1136" t="s">
        <v>489</v>
      </c>
      <c r="P1136" t="s">
        <v>50</v>
      </c>
      <c r="Q1136">
        <v>20</v>
      </c>
      <c r="R1136">
        <v>15</v>
      </c>
      <c r="S1136">
        <v>15</v>
      </c>
      <c r="T1136" t="s">
        <v>487</v>
      </c>
      <c r="U1136">
        <v>11.8</v>
      </c>
      <c r="V1136">
        <v>88.2</v>
      </c>
      <c r="W1136">
        <v>88.2</v>
      </c>
      <c r="X1136">
        <v>88.2</v>
      </c>
      <c r="Y1136" t="s">
        <v>487</v>
      </c>
      <c r="Z1136" t="s">
        <v>487</v>
      </c>
      <c r="AA1136">
        <v>15</v>
      </c>
      <c r="AB1136">
        <v>4400</v>
      </c>
      <c r="AC1136">
        <v>10600</v>
      </c>
      <c r="AD1136">
        <v>20700</v>
      </c>
      <c r="AE1136">
        <v>26600</v>
      </c>
      <c r="AF1136">
        <v>38300</v>
      </c>
      <c r="AG1136" t="s">
        <v>479</v>
      </c>
      <c r="AH1136" t="s">
        <v>479</v>
      </c>
      <c r="AI1136" t="s">
        <v>479</v>
      </c>
      <c r="AJ1136" t="s">
        <v>479</v>
      </c>
      <c r="AK1136" t="s">
        <v>479</v>
      </c>
      <c r="AL1136" t="s">
        <v>481</v>
      </c>
      <c r="AM1136" t="s">
        <v>481</v>
      </c>
    </row>
    <row r="1137" spans="1:39" x14ac:dyDescent="0.25">
      <c r="A1137" t="s">
        <v>472</v>
      </c>
      <c r="B1137" t="s">
        <v>582</v>
      </c>
      <c r="C1137">
        <v>3</v>
      </c>
      <c r="D1137" t="s">
        <v>405</v>
      </c>
      <c r="E1137" t="s">
        <v>405</v>
      </c>
      <c r="F1137">
        <v>10007427</v>
      </c>
      <c r="G1137" t="s">
        <v>585</v>
      </c>
      <c r="H1137" t="s">
        <v>475</v>
      </c>
      <c r="I1137" t="s">
        <v>476</v>
      </c>
      <c r="J1137" t="s">
        <v>385</v>
      </c>
      <c r="K1137" t="s">
        <v>508</v>
      </c>
      <c r="L1137" t="s">
        <v>75</v>
      </c>
      <c r="M1137" t="s">
        <v>405</v>
      </c>
      <c r="N1137" t="s">
        <v>405</v>
      </c>
      <c r="O1137" t="s">
        <v>488</v>
      </c>
      <c r="P1137" t="s">
        <v>34</v>
      </c>
      <c r="Q1137">
        <v>10</v>
      </c>
      <c r="R1137">
        <v>10</v>
      </c>
      <c r="S1137">
        <v>10</v>
      </c>
      <c r="T1137" t="s">
        <v>479</v>
      </c>
      <c r="U1137" t="s">
        <v>479</v>
      </c>
      <c r="V1137" t="s">
        <v>479</v>
      </c>
      <c r="W1137" t="s">
        <v>479</v>
      </c>
      <c r="X1137" t="s">
        <v>479</v>
      </c>
      <c r="Y1137" t="s">
        <v>479</v>
      </c>
      <c r="Z1137" t="s">
        <v>479</v>
      </c>
      <c r="AA1137">
        <v>5</v>
      </c>
      <c r="AB1137" t="s">
        <v>479</v>
      </c>
      <c r="AC1137" t="s">
        <v>479</v>
      </c>
      <c r="AD1137" t="s">
        <v>479</v>
      </c>
      <c r="AE1137" t="s">
        <v>479</v>
      </c>
      <c r="AF1137" t="s">
        <v>479</v>
      </c>
      <c r="AG1137" t="s">
        <v>479</v>
      </c>
      <c r="AH1137" t="s">
        <v>479</v>
      </c>
      <c r="AI1137" t="s">
        <v>479</v>
      </c>
      <c r="AJ1137" t="s">
        <v>479</v>
      </c>
      <c r="AK1137" t="s">
        <v>479</v>
      </c>
      <c r="AL1137" t="s">
        <v>481</v>
      </c>
      <c r="AM1137" t="s">
        <v>481</v>
      </c>
    </row>
    <row r="1138" spans="1:39" x14ac:dyDescent="0.25">
      <c r="A1138" t="s">
        <v>472</v>
      </c>
      <c r="B1138" t="s">
        <v>582</v>
      </c>
      <c r="C1138">
        <v>3</v>
      </c>
      <c r="D1138" t="s">
        <v>405</v>
      </c>
      <c r="E1138" t="s">
        <v>405</v>
      </c>
      <c r="F1138">
        <v>10007459</v>
      </c>
      <c r="G1138" t="s">
        <v>586</v>
      </c>
      <c r="H1138" t="s">
        <v>475</v>
      </c>
      <c r="I1138" t="s">
        <v>476</v>
      </c>
      <c r="J1138" t="s">
        <v>385</v>
      </c>
      <c r="K1138" t="s">
        <v>491</v>
      </c>
      <c r="L1138" t="s">
        <v>61</v>
      </c>
      <c r="M1138" t="s">
        <v>405</v>
      </c>
      <c r="N1138" t="s">
        <v>405</v>
      </c>
      <c r="O1138" t="s">
        <v>478</v>
      </c>
      <c r="P1138" t="s">
        <v>3</v>
      </c>
      <c r="Q1138">
        <v>30</v>
      </c>
      <c r="R1138">
        <v>30</v>
      </c>
      <c r="S1138">
        <v>30</v>
      </c>
      <c r="T1138">
        <v>6.9</v>
      </c>
      <c r="U1138">
        <v>3.4</v>
      </c>
      <c r="V1138">
        <v>86.2</v>
      </c>
      <c r="W1138">
        <v>89.7</v>
      </c>
      <c r="X1138">
        <v>89.7</v>
      </c>
      <c r="Y1138">
        <v>3.4</v>
      </c>
      <c r="Z1138" t="s">
        <v>487</v>
      </c>
      <c r="AA1138">
        <v>25</v>
      </c>
      <c r="AB1138">
        <v>1700</v>
      </c>
      <c r="AC1138">
        <v>19300</v>
      </c>
      <c r="AD1138">
        <v>27000</v>
      </c>
      <c r="AE1138">
        <v>28500</v>
      </c>
      <c r="AF1138">
        <v>39100</v>
      </c>
      <c r="AG1138" t="s">
        <v>479</v>
      </c>
      <c r="AH1138" t="s">
        <v>479</v>
      </c>
      <c r="AI1138" t="s">
        <v>479</v>
      </c>
      <c r="AJ1138" t="s">
        <v>479</v>
      </c>
      <c r="AK1138" t="s">
        <v>479</v>
      </c>
      <c r="AL1138" t="s">
        <v>481</v>
      </c>
      <c r="AM1138" t="s">
        <v>481</v>
      </c>
    </row>
    <row r="1139" spans="1:39" x14ac:dyDescent="0.25">
      <c r="A1139" t="s">
        <v>472</v>
      </c>
      <c r="B1139" t="s">
        <v>582</v>
      </c>
      <c r="C1139">
        <v>3</v>
      </c>
      <c r="D1139" t="s">
        <v>405</v>
      </c>
      <c r="E1139" t="s">
        <v>405</v>
      </c>
      <c r="F1139">
        <v>10007459</v>
      </c>
      <c r="G1139" t="s">
        <v>586</v>
      </c>
      <c r="H1139" t="s">
        <v>475</v>
      </c>
      <c r="I1139" t="s">
        <v>476</v>
      </c>
      <c r="J1139" t="s">
        <v>385</v>
      </c>
      <c r="K1139" t="s">
        <v>491</v>
      </c>
      <c r="L1139" t="s">
        <v>61</v>
      </c>
      <c r="M1139" t="s">
        <v>405</v>
      </c>
      <c r="N1139" t="s">
        <v>405</v>
      </c>
      <c r="O1139" t="s">
        <v>489</v>
      </c>
      <c r="P1139" t="s">
        <v>50</v>
      </c>
      <c r="Q1139">
        <v>10</v>
      </c>
      <c r="R1139">
        <v>10</v>
      </c>
      <c r="S1139">
        <v>10</v>
      </c>
      <c r="T1139" t="s">
        <v>479</v>
      </c>
      <c r="U1139" t="s">
        <v>479</v>
      </c>
      <c r="V1139" t="s">
        <v>479</v>
      </c>
      <c r="W1139" t="s">
        <v>479</v>
      </c>
      <c r="X1139" t="s">
        <v>479</v>
      </c>
      <c r="Y1139" t="s">
        <v>479</v>
      </c>
      <c r="Z1139" t="s">
        <v>479</v>
      </c>
      <c r="AA1139">
        <v>5</v>
      </c>
      <c r="AB1139" t="s">
        <v>479</v>
      </c>
      <c r="AC1139" t="s">
        <v>479</v>
      </c>
      <c r="AD1139" t="s">
        <v>479</v>
      </c>
      <c r="AE1139" t="s">
        <v>479</v>
      </c>
      <c r="AF1139" t="s">
        <v>479</v>
      </c>
      <c r="AG1139" t="s">
        <v>479</v>
      </c>
      <c r="AH1139" t="s">
        <v>479</v>
      </c>
      <c r="AI1139" t="s">
        <v>479</v>
      </c>
      <c r="AJ1139" t="s">
        <v>479</v>
      </c>
      <c r="AK1139" t="s">
        <v>479</v>
      </c>
      <c r="AL1139" t="s">
        <v>481</v>
      </c>
      <c r="AM1139" t="s">
        <v>481</v>
      </c>
    </row>
    <row r="1140" spans="1:39" x14ac:dyDescent="0.25">
      <c r="A1140" t="s">
        <v>472</v>
      </c>
      <c r="B1140" t="s">
        <v>582</v>
      </c>
      <c r="C1140">
        <v>3</v>
      </c>
      <c r="D1140" t="s">
        <v>405</v>
      </c>
      <c r="E1140" t="s">
        <v>405</v>
      </c>
      <c r="F1140">
        <v>10007500</v>
      </c>
      <c r="G1140" t="s">
        <v>587</v>
      </c>
      <c r="H1140" t="s">
        <v>475</v>
      </c>
      <c r="I1140" t="s">
        <v>476</v>
      </c>
      <c r="J1140" t="s">
        <v>385</v>
      </c>
      <c r="K1140" t="s">
        <v>477</v>
      </c>
      <c r="L1140" t="s">
        <v>65</v>
      </c>
      <c r="M1140" t="s">
        <v>405</v>
      </c>
      <c r="N1140" t="s">
        <v>405</v>
      </c>
      <c r="O1140" t="s">
        <v>478</v>
      </c>
      <c r="P1140" t="s">
        <v>3</v>
      </c>
      <c r="Q1140">
        <v>5</v>
      </c>
      <c r="R1140">
        <v>5</v>
      </c>
      <c r="S1140">
        <v>5</v>
      </c>
      <c r="T1140" t="s">
        <v>479</v>
      </c>
      <c r="U1140" t="s">
        <v>479</v>
      </c>
      <c r="V1140" t="s">
        <v>479</v>
      </c>
      <c r="W1140" t="s">
        <v>479</v>
      </c>
      <c r="X1140" t="s">
        <v>479</v>
      </c>
      <c r="Y1140" t="s">
        <v>479</v>
      </c>
      <c r="Z1140" t="s">
        <v>479</v>
      </c>
      <c r="AA1140">
        <v>5</v>
      </c>
      <c r="AB1140" t="s">
        <v>479</v>
      </c>
      <c r="AC1140" t="s">
        <v>479</v>
      </c>
      <c r="AD1140" t="s">
        <v>479</v>
      </c>
      <c r="AE1140" t="s">
        <v>479</v>
      </c>
      <c r="AF1140" t="s">
        <v>479</v>
      </c>
      <c r="AG1140" t="s">
        <v>479</v>
      </c>
      <c r="AH1140" t="s">
        <v>479</v>
      </c>
      <c r="AI1140" t="s">
        <v>479</v>
      </c>
      <c r="AJ1140" t="s">
        <v>479</v>
      </c>
      <c r="AK1140" t="s">
        <v>479</v>
      </c>
      <c r="AL1140" t="s">
        <v>481</v>
      </c>
      <c r="AM1140" t="s">
        <v>481</v>
      </c>
    </row>
    <row r="1141" spans="1:39" x14ac:dyDescent="0.25">
      <c r="A1141" t="s">
        <v>472</v>
      </c>
      <c r="B1141" t="s">
        <v>582</v>
      </c>
      <c r="C1141">
        <v>3</v>
      </c>
      <c r="D1141" t="s">
        <v>405</v>
      </c>
      <c r="E1141" t="s">
        <v>405</v>
      </c>
      <c r="F1141">
        <v>10007500</v>
      </c>
      <c r="G1141" t="s">
        <v>587</v>
      </c>
      <c r="H1141" t="s">
        <v>475</v>
      </c>
      <c r="I1141" t="s">
        <v>476</v>
      </c>
      <c r="J1141" t="s">
        <v>385</v>
      </c>
      <c r="K1141" t="s">
        <v>477</v>
      </c>
      <c r="L1141" t="s">
        <v>65</v>
      </c>
      <c r="M1141" t="s">
        <v>405</v>
      </c>
      <c r="N1141" t="s">
        <v>405</v>
      </c>
      <c r="O1141" t="s">
        <v>489</v>
      </c>
      <c r="P1141" t="s">
        <v>50</v>
      </c>
      <c r="Q1141">
        <v>10</v>
      </c>
      <c r="R1141">
        <v>10</v>
      </c>
      <c r="S1141">
        <v>10</v>
      </c>
      <c r="T1141" t="s">
        <v>487</v>
      </c>
      <c r="U1141">
        <v>9.1</v>
      </c>
      <c r="V1141">
        <v>81.8</v>
      </c>
      <c r="W1141">
        <v>90.9</v>
      </c>
      <c r="X1141">
        <v>90.9</v>
      </c>
      <c r="Y1141">
        <v>9.1</v>
      </c>
      <c r="Z1141" t="s">
        <v>487</v>
      </c>
      <c r="AA1141">
        <v>10</v>
      </c>
      <c r="AB1141" t="s">
        <v>479</v>
      </c>
      <c r="AC1141" t="s">
        <v>479</v>
      </c>
      <c r="AD1141" t="s">
        <v>479</v>
      </c>
      <c r="AE1141" t="s">
        <v>479</v>
      </c>
      <c r="AF1141" t="s">
        <v>479</v>
      </c>
      <c r="AG1141" t="s">
        <v>479</v>
      </c>
      <c r="AH1141" t="s">
        <v>479</v>
      </c>
      <c r="AI1141" t="s">
        <v>479</v>
      </c>
      <c r="AJ1141" t="s">
        <v>479</v>
      </c>
      <c r="AK1141" t="s">
        <v>479</v>
      </c>
      <c r="AL1141" t="s">
        <v>481</v>
      </c>
      <c r="AM1141" t="s">
        <v>481</v>
      </c>
    </row>
    <row r="1142" spans="1:39" x14ac:dyDescent="0.25">
      <c r="A1142" t="s">
        <v>472</v>
      </c>
      <c r="B1142" t="s">
        <v>582</v>
      </c>
      <c r="C1142">
        <v>3</v>
      </c>
      <c r="D1142" t="s">
        <v>405</v>
      </c>
      <c r="E1142" t="s">
        <v>405</v>
      </c>
      <c r="F1142">
        <v>10007527</v>
      </c>
      <c r="G1142" t="s">
        <v>588</v>
      </c>
      <c r="H1142" t="s">
        <v>475</v>
      </c>
      <c r="I1142" t="s">
        <v>476</v>
      </c>
      <c r="J1142" t="s">
        <v>385</v>
      </c>
      <c r="K1142" t="s">
        <v>491</v>
      </c>
      <c r="L1142" t="s">
        <v>61</v>
      </c>
      <c r="M1142" t="s">
        <v>405</v>
      </c>
      <c r="N1142" t="s">
        <v>405</v>
      </c>
      <c r="O1142" t="s">
        <v>485</v>
      </c>
      <c r="P1142" t="s">
        <v>47</v>
      </c>
      <c r="Q1142">
        <v>5</v>
      </c>
      <c r="R1142">
        <v>5</v>
      </c>
      <c r="S1142">
        <v>5</v>
      </c>
      <c r="T1142" t="s">
        <v>479</v>
      </c>
      <c r="U1142" t="s">
        <v>479</v>
      </c>
      <c r="V1142" t="s">
        <v>479</v>
      </c>
      <c r="W1142" t="s">
        <v>479</v>
      </c>
      <c r="X1142" t="s">
        <v>479</v>
      </c>
      <c r="Y1142" t="s">
        <v>479</v>
      </c>
      <c r="Z1142" t="s">
        <v>479</v>
      </c>
      <c r="AA1142">
        <v>5</v>
      </c>
      <c r="AB1142" t="s">
        <v>479</v>
      </c>
      <c r="AC1142" t="s">
        <v>479</v>
      </c>
      <c r="AD1142" t="s">
        <v>479</v>
      </c>
      <c r="AE1142" t="s">
        <v>479</v>
      </c>
      <c r="AF1142" t="s">
        <v>479</v>
      </c>
      <c r="AG1142" t="s">
        <v>479</v>
      </c>
      <c r="AH1142" t="s">
        <v>479</v>
      </c>
      <c r="AI1142" t="s">
        <v>479</v>
      </c>
      <c r="AJ1142" t="s">
        <v>479</v>
      </c>
      <c r="AK1142" t="s">
        <v>479</v>
      </c>
      <c r="AL1142" t="s">
        <v>481</v>
      </c>
      <c r="AM1142" t="s">
        <v>481</v>
      </c>
    </row>
    <row r="1143" spans="1:39" x14ac:dyDescent="0.25">
      <c r="A1143" t="s">
        <v>472</v>
      </c>
      <c r="B1143" t="s">
        <v>582</v>
      </c>
      <c r="C1143">
        <v>3</v>
      </c>
      <c r="D1143" t="s">
        <v>405</v>
      </c>
      <c r="E1143" t="s">
        <v>405</v>
      </c>
      <c r="F1143">
        <v>10007527</v>
      </c>
      <c r="G1143" t="s">
        <v>588</v>
      </c>
      <c r="H1143" t="s">
        <v>475</v>
      </c>
      <c r="I1143" t="s">
        <v>476</v>
      </c>
      <c r="J1143" t="s">
        <v>385</v>
      </c>
      <c r="K1143" t="s">
        <v>491</v>
      </c>
      <c r="L1143" t="s">
        <v>61</v>
      </c>
      <c r="M1143" t="s">
        <v>405</v>
      </c>
      <c r="N1143" t="s">
        <v>405</v>
      </c>
      <c r="O1143" t="s">
        <v>478</v>
      </c>
      <c r="P1143" t="s">
        <v>3</v>
      </c>
      <c r="Q1143">
        <v>5</v>
      </c>
      <c r="R1143">
        <v>5</v>
      </c>
      <c r="S1143">
        <v>5</v>
      </c>
      <c r="T1143" t="s">
        <v>479</v>
      </c>
      <c r="U1143" t="s">
        <v>479</v>
      </c>
      <c r="V1143" t="s">
        <v>479</v>
      </c>
      <c r="W1143" t="s">
        <v>479</v>
      </c>
      <c r="X1143" t="s">
        <v>479</v>
      </c>
      <c r="Y1143" t="s">
        <v>479</v>
      </c>
      <c r="Z1143" t="s">
        <v>479</v>
      </c>
      <c r="AA1143">
        <v>5</v>
      </c>
      <c r="AB1143" t="s">
        <v>479</v>
      </c>
      <c r="AC1143" t="s">
        <v>479</v>
      </c>
      <c r="AD1143" t="s">
        <v>479</v>
      </c>
      <c r="AE1143" t="s">
        <v>479</v>
      </c>
      <c r="AF1143" t="s">
        <v>479</v>
      </c>
      <c r="AG1143" t="s">
        <v>479</v>
      </c>
      <c r="AH1143" t="s">
        <v>479</v>
      </c>
      <c r="AI1143" t="s">
        <v>479</v>
      </c>
      <c r="AJ1143" t="s">
        <v>479</v>
      </c>
      <c r="AK1143" t="s">
        <v>479</v>
      </c>
      <c r="AL1143" t="s">
        <v>481</v>
      </c>
      <c r="AM1143" t="s">
        <v>481</v>
      </c>
    </row>
    <row r="1144" spans="1:39" x14ac:dyDescent="0.25">
      <c r="A1144" t="s">
        <v>472</v>
      </c>
      <c r="B1144" t="s">
        <v>582</v>
      </c>
      <c r="C1144">
        <v>3</v>
      </c>
      <c r="D1144" t="s">
        <v>405</v>
      </c>
      <c r="E1144" t="s">
        <v>405</v>
      </c>
      <c r="F1144">
        <v>10007553</v>
      </c>
      <c r="G1144" t="s">
        <v>589</v>
      </c>
      <c r="H1144" t="s">
        <v>475</v>
      </c>
      <c r="I1144" t="s">
        <v>476</v>
      </c>
      <c r="J1144" t="s">
        <v>385</v>
      </c>
      <c r="K1144" t="s">
        <v>477</v>
      </c>
      <c r="L1144" t="s">
        <v>65</v>
      </c>
      <c r="M1144" t="s">
        <v>405</v>
      </c>
      <c r="N1144" t="s">
        <v>405</v>
      </c>
      <c r="O1144" t="s">
        <v>486</v>
      </c>
      <c r="P1144" t="s">
        <v>44</v>
      </c>
      <c r="Q1144">
        <v>10</v>
      </c>
      <c r="R1144">
        <v>10</v>
      </c>
      <c r="S1144">
        <v>10</v>
      </c>
      <c r="T1144" t="s">
        <v>487</v>
      </c>
      <c r="U1144" t="s">
        <v>487</v>
      </c>
      <c r="V1144">
        <v>45.5</v>
      </c>
      <c r="W1144">
        <v>90.9</v>
      </c>
      <c r="X1144">
        <v>100</v>
      </c>
      <c r="Y1144">
        <v>54.5</v>
      </c>
      <c r="Z1144">
        <v>9.1</v>
      </c>
      <c r="AA1144">
        <v>5</v>
      </c>
      <c r="AB1144" t="s">
        <v>479</v>
      </c>
      <c r="AC1144" t="s">
        <v>479</v>
      </c>
      <c r="AD1144" t="s">
        <v>479</v>
      </c>
      <c r="AE1144" t="s">
        <v>479</v>
      </c>
      <c r="AF1144" t="s">
        <v>479</v>
      </c>
      <c r="AG1144" t="s">
        <v>479</v>
      </c>
      <c r="AH1144" t="s">
        <v>479</v>
      </c>
      <c r="AI1144" t="s">
        <v>479</v>
      </c>
      <c r="AJ1144" t="s">
        <v>479</v>
      </c>
      <c r="AK1144" t="s">
        <v>479</v>
      </c>
      <c r="AL1144" t="s">
        <v>481</v>
      </c>
      <c r="AM1144" t="s">
        <v>481</v>
      </c>
    </row>
    <row r="1145" spans="1:39" x14ac:dyDescent="0.25">
      <c r="A1145" t="s">
        <v>472</v>
      </c>
      <c r="B1145" t="s">
        <v>582</v>
      </c>
      <c r="C1145">
        <v>3</v>
      </c>
      <c r="D1145" t="s">
        <v>405</v>
      </c>
      <c r="E1145" t="s">
        <v>405</v>
      </c>
      <c r="F1145">
        <v>10007553</v>
      </c>
      <c r="G1145" t="s">
        <v>589</v>
      </c>
      <c r="H1145" t="s">
        <v>475</v>
      </c>
      <c r="I1145" t="s">
        <v>476</v>
      </c>
      <c r="J1145" t="s">
        <v>385</v>
      </c>
      <c r="K1145" t="s">
        <v>477</v>
      </c>
      <c r="L1145" t="s">
        <v>65</v>
      </c>
      <c r="M1145" t="s">
        <v>405</v>
      </c>
      <c r="N1145" t="s">
        <v>405</v>
      </c>
      <c r="O1145" t="s">
        <v>489</v>
      </c>
      <c r="P1145" t="s">
        <v>50</v>
      </c>
      <c r="Q1145">
        <v>20</v>
      </c>
      <c r="R1145">
        <v>20</v>
      </c>
      <c r="S1145">
        <v>20</v>
      </c>
      <c r="T1145">
        <v>5.3</v>
      </c>
      <c r="U1145">
        <v>26.3</v>
      </c>
      <c r="V1145">
        <v>52.6</v>
      </c>
      <c r="W1145">
        <v>63.2</v>
      </c>
      <c r="X1145">
        <v>68.400000000000006</v>
      </c>
      <c r="Y1145">
        <v>15.8</v>
      </c>
      <c r="Z1145">
        <v>5.3</v>
      </c>
      <c r="AA1145">
        <v>10</v>
      </c>
      <c r="AB1145" t="s">
        <v>479</v>
      </c>
      <c r="AC1145" t="s">
        <v>479</v>
      </c>
      <c r="AD1145" t="s">
        <v>479</v>
      </c>
      <c r="AE1145" t="s">
        <v>479</v>
      </c>
      <c r="AF1145" t="s">
        <v>479</v>
      </c>
      <c r="AG1145" t="s">
        <v>479</v>
      </c>
      <c r="AH1145" t="s">
        <v>479</v>
      </c>
      <c r="AI1145" t="s">
        <v>479</v>
      </c>
      <c r="AJ1145" t="s">
        <v>479</v>
      </c>
      <c r="AK1145" t="s">
        <v>479</v>
      </c>
      <c r="AL1145" t="s">
        <v>481</v>
      </c>
      <c r="AM1145" t="s">
        <v>481</v>
      </c>
    </row>
    <row r="1146" spans="1:39" x14ac:dyDescent="0.25">
      <c r="A1146" t="s">
        <v>472</v>
      </c>
      <c r="B1146" t="s">
        <v>582</v>
      </c>
      <c r="C1146">
        <v>3</v>
      </c>
      <c r="D1146" t="s">
        <v>405</v>
      </c>
      <c r="E1146" t="s">
        <v>405</v>
      </c>
      <c r="F1146">
        <v>10007657</v>
      </c>
      <c r="G1146" t="s">
        <v>590</v>
      </c>
      <c r="H1146" t="s">
        <v>482</v>
      </c>
      <c r="I1146" t="s">
        <v>476</v>
      </c>
      <c r="J1146" t="s">
        <v>385</v>
      </c>
      <c r="K1146" t="s">
        <v>483</v>
      </c>
      <c r="L1146" t="s">
        <v>484</v>
      </c>
      <c r="M1146" t="s">
        <v>405</v>
      </c>
      <c r="N1146" t="s">
        <v>405</v>
      </c>
      <c r="O1146" t="s">
        <v>489</v>
      </c>
      <c r="P1146" t="s">
        <v>50</v>
      </c>
      <c r="Q1146">
        <v>5</v>
      </c>
      <c r="R1146">
        <v>5</v>
      </c>
      <c r="S1146">
        <v>5</v>
      </c>
      <c r="T1146" t="s">
        <v>479</v>
      </c>
      <c r="U1146" t="s">
        <v>479</v>
      </c>
      <c r="V1146" t="s">
        <v>479</v>
      </c>
      <c r="W1146" t="s">
        <v>479</v>
      </c>
      <c r="X1146" t="s">
        <v>479</v>
      </c>
      <c r="Y1146" t="s">
        <v>479</v>
      </c>
      <c r="Z1146" t="s">
        <v>479</v>
      </c>
      <c r="AA1146">
        <v>5</v>
      </c>
      <c r="AB1146" t="s">
        <v>479</v>
      </c>
      <c r="AC1146" t="s">
        <v>479</v>
      </c>
      <c r="AD1146" t="s">
        <v>479</v>
      </c>
      <c r="AE1146" t="s">
        <v>479</v>
      </c>
      <c r="AF1146" t="s">
        <v>479</v>
      </c>
      <c r="AG1146" t="s">
        <v>479</v>
      </c>
      <c r="AH1146" t="s">
        <v>479</v>
      </c>
      <c r="AI1146" t="s">
        <v>479</v>
      </c>
      <c r="AJ1146" t="s">
        <v>479</v>
      </c>
      <c r="AK1146" t="s">
        <v>479</v>
      </c>
      <c r="AL1146" t="s">
        <v>481</v>
      </c>
      <c r="AM1146" t="s">
        <v>481</v>
      </c>
    </row>
    <row r="1147" spans="1:39" x14ac:dyDescent="0.25">
      <c r="A1147" t="s">
        <v>472</v>
      </c>
      <c r="B1147" t="s">
        <v>582</v>
      </c>
      <c r="C1147">
        <v>3</v>
      </c>
      <c r="D1147" t="s">
        <v>405</v>
      </c>
      <c r="E1147" t="s">
        <v>405</v>
      </c>
      <c r="F1147">
        <v>10007709</v>
      </c>
      <c r="G1147" t="s">
        <v>591</v>
      </c>
      <c r="H1147" t="s">
        <v>475</v>
      </c>
      <c r="I1147" t="s">
        <v>476</v>
      </c>
      <c r="J1147" t="s">
        <v>385</v>
      </c>
      <c r="K1147" t="s">
        <v>493</v>
      </c>
      <c r="L1147" t="s">
        <v>55</v>
      </c>
      <c r="M1147" t="s">
        <v>405</v>
      </c>
      <c r="N1147" t="s">
        <v>405</v>
      </c>
      <c r="O1147" t="s">
        <v>489</v>
      </c>
      <c r="P1147" t="s">
        <v>50</v>
      </c>
      <c r="Q1147">
        <v>35</v>
      </c>
      <c r="R1147">
        <v>35</v>
      </c>
      <c r="S1147">
        <v>35</v>
      </c>
      <c r="T1147">
        <v>2.9</v>
      </c>
      <c r="U1147">
        <v>11.8</v>
      </c>
      <c r="V1147">
        <v>76.5</v>
      </c>
      <c r="W1147">
        <v>82.4</v>
      </c>
      <c r="X1147">
        <v>85.3</v>
      </c>
      <c r="Y1147">
        <v>8.8000000000000007</v>
      </c>
      <c r="Z1147">
        <v>2.9</v>
      </c>
      <c r="AA1147">
        <v>25</v>
      </c>
      <c r="AB1147">
        <v>700</v>
      </c>
      <c r="AC1147">
        <v>12000</v>
      </c>
      <c r="AD1147">
        <v>21900</v>
      </c>
      <c r="AE1147">
        <v>25500</v>
      </c>
      <c r="AF1147">
        <v>31000</v>
      </c>
      <c r="AG1147" t="s">
        <v>479</v>
      </c>
      <c r="AH1147" t="s">
        <v>479</v>
      </c>
      <c r="AI1147" t="s">
        <v>479</v>
      </c>
      <c r="AJ1147" t="s">
        <v>479</v>
      </c>
      <c r="AK1147" t="s">
        <v>479</v>
      </c>
      <c r="AL1147" t="s">
        <v>481</v>
      </c>
      <c r="AM1147" t="s">
        <v>481</v>
      </c>
    </row>
    <row r="1148" spans="1:39" x14ac:dyDescent="0.25">
      <c r="A1148" t="s">
        <v>472</v>
      </c>
      <c r="B1148" t="s">
        <v>582</v>
      </c>
      <c r="C1148">
        <v>3</v>
      </c>
      <c r="D1148" t="s">
        <v>405</v>
      </c>
      <c r="E1148" t="s">
        <v>405</v>
      </c>
      <c r="F1148">
        <v>10007713</v>
      </c>
      <c r="G1148" t="s">
        <v>129</v>
      </c>
      <c r="H1148" t="s">
        <v>482</v>
      </c>
      <c r="I1148" t="s">
        <v>476</v>
      </c>
      <c r="J1148" t="s">
        <v>385</v>
      </c>
      <c r="K1148" t="s">
        <v>493</v>
      </c>
      <c r="L1148" t="s">
        <v>55</v>
      </c>
      <c r="M1148" t="s">
        <v>405</v>
      </c>
      <c r="N1148" t="s">
        <v>405</v>
      </c>
      <c r="O1148" t="s">
        <v>485</v>
      </c>
      <c r="P1148" t="s">
        <v>47</v>
      </c>
      <c r="Q1148">
        <v>20</v>
      </c>
      <c r="R1148">
        <v>15</v>
      </c>
      <c r="S1148">
        <v>15</v>
      </c>
      <c r="T1148">
        <v>11.8</v>
      </c>
      <c r="U1148" t="s">
        <v>487</v>
      </c>
      <c r="V1148">
        <v>70.599999999999994</v>
      </c>
      <c r="W1148">
        <v>88.2</v>
      </c>
      <c r="X1148">
        <v>88.2</v>
      </c>
      <c r="Y1148">
        <v>17.600000000000001</v>
      </c>
      <c r="Z1148" t="s">
        <v>487</v>
      </c>
      <c r="AA1148">
        <v>10</v>
      </c>
      <c r="AB1148">
        <v>8400</v>
      </c>
      <c r="AC1148">
        <v>20800</v>
      </c>
      <c r="AD1148">
        <v>26100</v>
      </c>
      <c r="AE1148">
        <v>29300</v>
      </c>
      <c r="AF1148">
        <v>58800</v>
      </c>
      <c r="AG1148" t="s">
        <v>479</v>
      </c>
      <c r="AH1148" t="s">
        <v>479</v>
      </c>
      <c r="AI1148" t="s">
        <v>479</v>
      </c>
      <c r="AJ1148" t="s">
        <v>479</v>
      </c>
      <c r="AK1148" t="s">
        <v>479</v>
      </c>
      <c r="AL1148" t="s">
        <v>481</v>
      </c>
      <c r="AM1148" t="s">
        <v>481</v>
      </c>
    </row>
    <row r="1149" spans="1:39" x14ac:dyDescent="0.25">
      <c r="A1149" t="s">
        <v>472</v>
      </c>
      <c r="B1149" t="s">
        <v>582</v>
      </c>
      <c r="C1149">
        <v>3</v>
      </c>
      <c r="D1149" t="s">
        <v>405</v>
      </c>
      <c r="E1149" t="s">
        <v>405</v>
      </c>
      <c r="F1149">
        <v>10007713</v>
      </c>
      <c r="G1149" t="s">
        <v>129</v>
      </c>
      <c r="H1149" t="s">
        <v>482</v>
      </c>
      <c r="I1149" t="s">
        <v>476</v>
      </c>
      <c r="J1149" t="s">
        <v>385</v>
      </c>
      <c r="K1149" t="s">
        <v>493</v>
      </c>
      <c r="L1149" t="s">
        <v>55</v>
      </c>
      <c r="M1149" t="s">
        <v>405</v>
      </c>
      <c r="N1149" t="s">
        <v>405</v>
      </c>
      <c r="O1149" t="s">
        <v>486</v>
      </c>
      <c r="P1149" t="s">
        <v>44</v>
      </c>
      <c r="Q1149">
        <v>140</v>
      </c>
      <c r="R1149">
        <v>140</v>
      </c>
      <c r="S1149">
        <v>140</v>
      </c>
      <c r="T1149">
        <v>1.4</v>
      </c>
      <c r="U1149">
        <v>3.6</v>
      </c>
      <c r="V1149">
        <v>74.599999999999994</v>
      </c>
      <c r="W1149">
        <v>89.9</v>
      </c>
      <c r="X1149">
        <v>94.9</v>
      </c>
      <c r="Y1149">
        <v>20.3</v>
      </c>
      <c r="Z1149">
        <v>5.0999999999999996</v>
      </c>
      <c r="AA1149">
        <v>100</v>
      </c>
      <c r="AB1149">
        <v>2600</v>
      </c>
      <c r="AC1149">
        <v>19700</v>
      </c>
      <c r="AD1149">
        <v>22300</v>
      </c>
      <c r="AE1149">
        <v>25600</v>
      </c>
      <c r="AF1149">
        <v>38300</v>
      </c>
      <c r="AG1149" t="s">
        <v>479</v>
      </c>
      <c r="AH1149" t="s">
        <v>479</v>
      </c>
      <c r="AI1149" t="s">
        <v>479</v>
      </c>
      <c r="AJ1149" t="s">
        <v>479</v>
      </c>
      <c r="AK1149" t="s">
        <v>479</v>
      </c>
      <c r="AL1149" t="s">
        <v>481</v>
      </c>
      <c r="AM1149" t="s">
        <v>481</v>
      </c>
    </row>
    <row r="1150" spans="1:39" x14ac:dyDescent="0.25">
      <c r="A1150" t="s">
        <v>472</v>
      </c>
      <c r="B1150" t="s">
        <v>582</v>
      </c>
      <c r="C1150">
        <v>3</v>
      </c>
      <c r="D1150" t="s">
        <v>405</v>
      </c>
      <c r="E1150" t="s">
        <v>405</v>
      </c>
      <c r="F1150">
        <v>10007713</v>
      </c>
      <c r="G1150" t="s">
        <v>129</v>
      </c>
      <c r="H1150" t="s">
        <v>482</v>
      </c>
      <c r="I1150" t="s">
        <v>476</v>
      </c>
      <c r="J1150" t="s">
        <v>385</v>
      </c>
      <c r="K1150" t="s">
        <v>493</v>
      </c>
      <c r="L1150" t="s">
        <v>55</v>
      </c>
      <c r="M1150" t="s">
        <v>405</v>
      </c>
      <c r="N1150" t="s">
        <v>405</v>
      </c>
      <c r="O1150" t="s">
        <v>478</v>
      </c>
      <c r="P1150" t="s">
        <v>3</v>
      </c>
      <c r="Q1150">
        <v>30</v>
      </c>
      <c r="R1150">
        <v>30</v>
      </c>
      <c r="S1150">
        <v>30</v>
      </c>
      <c r="T1150">
        <v>6.2</v>
      </c>
      <c r="U1150">
        <v>9.4</v>
      </c>
      <c r="V1150">
        <v>71.900000000000006</v>
      </c>
      <c r="W1150">
        <v>81.2</v>
      </c>
      <c r="X1150">
        <v>84.4</v>
      </c>
      <c r="Y1150">
        <v>12.5</v>
      </c>
      <c r="Z1150">
        <v>3.1</v>
      </c>
      <c r="AA1150">
        <v>20</v>
      </c>
      <c r="AB1150">
        <v>15000</v>
      </c>
      <c r="AC1150">
        <v>23000</v>
      </c>
      <c r="AD1150">
        <v>30300</v>
      </c>
      <c r="AE1150">
        <v>39400</v>
      </c>
      <c r="AF1150">
        <v>50000</v>
      </c>
      <c r="AG1150" t="s">
        <v>479</v>
      </c>
      <c r="AH1150" t="s">
        <v>479</v>
      </c>
      <c r="AI1150" t="s">
        <v>479</v>
      </c>
      <c r="AJ1150" t="s">
        <v>479</v>
      </c>
      <c r="AK1150" t="s">
        <v>479</v>
      </c>
      <c r="AL1150" t="s">
        <v>481</v>
      </c>
      <c r="AM1150" t="s">
        <v>481</v>
      </c>
    </row>
    <row r="1151" spans="1:39" x14ac:dyDescent="0.25">
      <c r="A1151" t="s">
        <v>472</v>
      </c>
      <c r="B1151" t="s">
        <v>582</v>
      </c>
      <c r="C1151">
        <v>3</v>
      </c>
      <c r="D1151" t="s">
        <v>405</v>
      </c>
      <c r="E1151" t="s">
        <v>405</v>
      </c>
      <c r="F1151">
        <v>10007713</v>
      </c>
      <c r="G1151" t="s">
        <v>129</v>
      </c>
      <c r="H1151" t="s">
        <v>482</v>
      </c>
      <c r="I1151" t="s">
        <v>476</v>
      </c>
      <c r="J1151" t="s">
        <v>385</v>
      </c>
      <c r="K1151" t="s">
        <v>493</v>
      </c>
      <c r="L1151" t="s">
        <v>55</v>
      </c>
      <c r="M1151" t="s">
        <v>405</v>
      </c>
      <c r="N1151" t="s">
        <v>405</v>
      </c>
      <c r="O1151" t="s">
        <v>489</v>
      </c>
      <c r="P1151" t="s">
        <v>50</v>
      </c>
      <c r="Q1151">
        <v>95</v>
      </c>
      <c r="R1151">
        <v>95</v>
      </c>
      <c r="S1151">
        <v>95</v>
      </c>
      <c r="T1151">
        <v>1.1000000000000001</v>
      </c>
      <c r="U1151">
        <v>5.4</v>
      </c>
      <c r="V1151">
        <v>81.7</v>
      </c>
      <c r="W1151">
        <v>92.5</v>
      </c>
      <c r="X1151">
        <v>93.5</v>
      </c>
      <c r="Y1151">
        <v>11.8</v>
      </c>
      <c r="Z1151">
        <v>1.1000000000000001</v>
      </c>
      <c r="AA1151">
        <v>75</v>
      </c>
      <c r="AB1151">
        <v>2900</v>
      </c>
      <c r="AC1151">
        <v>17200</v>
      </c>
      <c r="AD1151">
        <v>22600</v>
      </c>
      <c r="AE1151">
        <v>25600</v>
      </c>
      <c r="AF1151">
        <v>34700</v>
      </c>
      <c r="AG1151" t="s">
        <v>479</v>
      </c>
      <c r="AH1151" t="s">
        <v>479</v>
      </c>
      <c r="AI1151" t="s">
        <v>479</v>
      </c>
      <c r="AJ1151" t="s">
        <v>479</v>
      </c>
      <c r="AK1151" t="s">
        <v>479</v>
      </c>
      <c r="AL1151" t="s">
        <v>481</v>
      </c>
      <c r="AM1151" t="s">
        <v>481</v>
      </c>
    </row>
    <row r="1152" spans="1:39" x14ac:dyDescent="0.25">
      <c r="A1152" t="s">
        <v>472</v>
      </c>
      <c r="B1152" t="s">
        <v>582</v>
      </c>
      <c r="C1152">
        <v>3</v>
      </c>
      <c r="D1152" t="s">
        <v>405</v>
      </c>
      <c r="E1152" t="s">
        <v>405</v>
      </c>
      <c r="F1152">
        <v>10007759</v>
      </c>
      <c r="G1152" t="s">
        <v>121</v>
      </c>
      <c r="H1152" t="s">
        <v>482</v>
      </c>
      <c r="I1152" t="s">
        <v>476</v>
      </c>
      <c r="J1152" t="s">
        <v>385</v>
      </c>
      <c r="K1152" t="s">
        <v>521</v>
      </c>
      <c r="L1152" t="s">
        <v>58</v>
      </c>
      <c r="M1152" t="s">
        <v>405</v>
      </c>
      <c r="N1152" t="s">
        <v>405</v>
      </c>
      <c r="O1152" t="s">
        <v>485</v>
      </c>
      <c r="P1152" t="s">
        <v>47</v>
      </c>
      <c r="Q1152">
        <v>170</v>
      </c>
      <c r="R1152">
        <v>170</v>
      </c>
      <c r="S1152">
        <v>165</v>
      </c>
      <c r="T1152">
        <v>4.2</v>
      </c>
      <c r="U1152">
        <v>3</v>
      </c>
      <c r="V1152">
        <v>74.3</v>
      </c>
      <c r="W1152">
        <v>85.6</v>
      </c>
      <c r="X1152">
        <v>92.8</v>
      </c>
      <c r="Y1152">
        <v>18.600000000000001</v>
      </c>
      <c r="Z1152">
        <v>7.2</v>
      </c>
      <c r="AA1152">
        <v>125</v>
      </c>
      <c r="AB1152">
        <v>3600</v>
      </c>
      <c r="AC1152">
        <v>25900</v>
      </c>
      <c r="AD1152">
        <v>30700</v>
      </c>
      <c r="AE1152">
        <v>36500</v>
      </c>
      <c r="AF1152">
        <v>233600</v>
      </c>
      <c r="AG1152" t="s">
        <v>479</v>
      </c>
      <c r="AH1152" t="s">
        <v>479</v>
      </c>
      <c r="AI1152" t="s">
        <v>479</v>
      </c>
      <c r="AJ1152" t="s">
        <v>479</v>
      </c>
      <c r="AK1152" t="s">
        <v>479</v>
      </c>
      <c r="AL1152" t="s">
        <v>481</v>
      </c>
      <c r="AM1152" t="s">
        <v>481</v>
      </c>
    </row>
    <row r="1153" spans="1:39" x14ac:dyDescent="0.25">
      <c r="A1153" t="s">
        <v>472</v>
      </c>
      <c r="B1153" t="s">
        <v>582</v>
      </c>
      <c r="C1153">
        <v>3</v>
      </c>
      <c r="D1153" t="s">
        <v>405</v>
      </c>
      <c r="E1153" t="s">
        <v>405</v>
      </c>
      <c r="F1153">
        <v>10007759</v>
      </c>
      <c r="G1153" t="s">
        <v>121</v>
      </c>
      <c r="H1153" t="s">
        <v>482</v>
      </c>
      <c r="I1153" t="s">
        <v>476</v>
      </c>
      <c r="J1153" t="s">
        <v>385</v>
      </c>
      <c r="K1153" t="s">
        <v>521</v>
      </c>
      <c r="L1153" t="s">
        <v>58</v>
      </c>
      <c r="M1153" t="s">
        <v>405</v>
      </c>
      <c r="N1153" t="s">
        <v>405</v>
      </c>
      <c r="O1153" t="s">
        <v>486</v>
      </c>
      <c r="P1153" t="s">
        <v>44</v>
      </c>
      <c r="Q1153">
        <v>170</v>
      </c>
      <c r="R1153">
        <v>170</v>
      </c>
      <c r="S1153">
        <v>170</v>
      </c>
      <c r="T1153">
        <v>3.3</v>
      </c>
      <c r="U1153">
        <v>4.8</v>
      </c>
      <c r="V1153">
        <v>65.400000000000006</v>
      </c>
      <c r="W1153">
        <v>88.1</v>
      </c>
      <c r="X1153">
        <v>91.9</v>
      </c>
      <c r="Y1153">
        <v>26.6</v>
      </c>
      <c r="Z1153">
        <v>3.9</v>
      </c>
      <c r="AA1153">
        <v>110</v>
      </c>
      <c r="AB1153">
        <v>8800</v>
      </c>
      <c r="AC1153">
        <v>21900</v>
      </c>
      <c r="AD1153">
        <v>27400</v>
      </c>
      <c r="AE1153">
        <v>33200</v>
      </c>
      <c r="AF1153">
        <v>65000</v>
      </c>
      <c r="AG1153" t="s">
        <v>479</v>
      </c>
      <c r="AH1153" t="s">
        <v>479</v>
      </c>
      <c r="AI1153" t="s">
        <v>479</v>
      </c>
      <c r="AJ1153" t="s">
        <v>479</v>
      </c>
      <c r="AK1153" t="s">
        <v>479</v>
      </c>
      <c r="AL1153" t="s">
        <v>481</v>
      </c>
      <c r="AM1153" t="s">
        <v>481</v>
      </c>
    </row>
    <row r="1154" spans="1:39" x14ac:dyDescent="0.25">
      <c r="A1154" t="s">
        <v>472</v>
      </c>
      <c r="B1154" t="s">
        <v>582</v>
      </c>
      <c r="C1154">
        <v>3</v>
      </c>
      <c r="D1154" t="s">
        <v>405</v>
      </c>
      <c r="E1154" t="s">
        <v>405</v>
      </c>
      <c r="F1154">
        <v>10007759</v>
      </c>
      <c r="G1154" t="s">
        <v>121</v>
      </c>
      <c r="H1154" t="s">
        <v>482</v>
      </c>
      <c r="I1154" t="s">
        <v>476</v>
      </c>
      <c r="J1154" t="s">
        <v>385</v>
      </c>
      <c r="K1154" t="s">
        <v>521</v>
      </c>
      <c r="L1154" t="s">
        <v>58</v>
      </c>
      <c r="M1154" t="s">
        <v>405</v>
      </c>
      <c r="N1154" t="s">
        <v>405</v>
      </c>
      <c r="O1154" t="s">
        <v>478</v>
      </c>
      <c r="P1154" t="s">
        <v>3</v>
      </c>
      <c r="Q1154">
        <v>180</v>
      </c>
      <c r="R1154">
        <v>180</v>
      </c>
      <c r="S1154">
        <v>180</v>
      </c>
      <c r="T1154">
        <v>2.2000000000000002</v>
      </c>
      <c r="U1154">
        <v>4.0999999999999996</v>
      </c>
      <c r="V1154">
        <v>91.5</v>
      </c>
      <c r="W1154">
        <v>93.2</v>
      </c>
      <c r="X1154">
        <v>93.7</v>
      </c>
      <c r="Y1154">
        <v>2.2000000000000002</v>
      </c>
      <c r="Z1154">
        <v>0.6</v>
      </c>
      <c r="AA1154">
        <v>165</v>
      </c>
      <c r="AB1154">
        <v>12400</v>
      </c>
      <c r="AC1154">
        <v>38300</v>
      </c>
      <c r="AD1154">
        <v>47800</v>
      </c>
      <c r="AE1154">
        <v>63500</v>
      </c>
      <c r="AF1154">
        <v>116800</v>
      </c>
      <c r="AG1154" t="s">
        <v>479</v>
      </c>
      <c r="AH1154" t="s">
        <v>479</v>
      </c>
      <c r="AI1154" t="s">
        <v>479</v>
      </c>
      <c r="AJ1154" t="s">
        <v>479</v>
      </c>
      <c r="AK1154" t="s">
        <v>479</v>
      </c>
      <c r="AL1154" t="s">
        <v>481</v>
      </c>
      <c r="AM1154" t="s">
        <v>481</v>
      </c>
    </row>
    <row r="1155" spans="1:39" x14ac:dyDescent="0.25">
      <c r="A1155" t="s">
        <v>472</v>
      </c>
      <c r="B1155" t="s">
        <v>582</v>
      </c>
      <c r="C1155">
        <v>3</v>
      </c>
      <c r="D1155" t="s">
        <v>405</v>
      </c>
      <c r="E1155" t="s">
        <v>405</v>
      </c>
      <c r="F1155">
        <v>10007759</v>
      </c>
      <c r="G1155" t="s">
        <v>121</v>
      </c>
      <c r="H1155" t="s">
        <v>482</v>
      </c>
      <c r="I1155" t="s">
        <v>476</v>
      </c>
      <c r="J1155" t="s">
        <v>385</v>
      </c>
      <c r="K1155" t="s">
        <v>521</v>
      </c>
      <c r="L1155" t="s">
        <v>58</v>
      </c>
      <c r="M1155" t="s">
        <v>405</v>
      </c>
      <c r="N1155" t="s">
        <v>405</v>
      </c>
      <c r="O1155" t="s">
        <v>488</v>
      </c>
      <c r="P1155" t="s">
        <v>34</v>
      </c>
      <c r="Q1155">
        <v>135</v>
      </c>
      <c r="R1155">
        <v>135</v>
      </c>
      <c r="S1155">
        <v>135</v>
      </c>
      <c r="T1155">
        <v>2.9</v>
      </c>
      <c r="U1155">
        <v>8.8000000000000007</v>
      </c>
      <c r="V1155">
        <v>67.599999999999994</v>
      </c>
      <c r="W1155">
        <v>87.5</v>
      </c>
      <c r="X1155">
        <v>88.2</v>
      </c>
      <c r="Y1155">
        <v>20.6</v>
      </c>
      <c r="Z1155">
        <v>0.7</v>
      </c>
      <c r="AA1155">
        <v>90</v>
      </c>
      <c r="AB1155">
        <v>7300</v>
      </c>
      <c r="AC1155">
        <v>21500</v>
      </c>
      <c r="AD1155">
        <v>25900</v>
      </c>
      <c r="AE1155">
        <v>31800</v>
      </c>
      <c r="AF1155">
        <v>92000</v>
      </c>
      <c r="AG1155" t="s">
        <v>479</v>
      </c>
      <c r="AH1155" t="s">
        <v>479</v>
      </c>
      <c r="AI1155" t="s">
        <v>479</v>
      </c>
      <c r="AJ1155" t="s">
        <v>479</v>
      </c>
      <c r="AK1155" t="s">
        <v>479</v>
      </c>
      <c r="AL1155" t="s">
        <v>481</v>
      </c>
      <c r="AM1155" t="s">
        <v>481</v>
      </c>
    </row>
    <row r="1156" spans="1:39" x14ac:dyDescent="0.25">
      <c r="A1156" t="s">
        <v>472</v>
      </c>
      <c r="B1156" t="s">
        <v>582</v>
      </c>
      <c r="C1156">
        <v>3</v>
      </c>
      <c r="D1156" t="s">
        <v>405</v>
      </c>
      <c r="E1156" t="s">
        <v>405</v>
      </c>
      <c r="F1156">
        <v>10007760</v>
      </c>
      <c r="G1156" t="s">
        <v>592</v>
      </c>
      <c r="H1156" t="s">
        <v>482</v>
      </c>
      <c r="I1156" t="s">
        <v>476</v>
      </c>
      <c r="J1156" t="s">
        <v>385</v>
      </c>
      <c r="K1156" t="s">
        <v>495</v>
      </c>
      <c r="L1156" t="s">
        <v>41</v>
      </c>
      <c r="M1156" t="s">
        <v>405</v>
      </c>
      <c r="N1156" t="s">
        <v>405</v>
      </c>
      <c r="O1156" t="s">
        <v>485</v>
      </c>
      <c r="P1156" t="s">
        <v>47</v>
      </c>
      <c r="Q1156">
        <v>55</v>
      </c>
      <c r="R1156">
        <v>50</v>
      </c>
      <c r="S1156">
        <v>50</v>
      </c>
      <c r="T1156">
        <v>5.9</v>
      </c>
      <c r="U1156">
        <v>17.600000000000001</v>
      </c>
      <c r="V1156">
        <v>60.8</v>
      </c>
      <c r="W1156">
        <v>74.5</v>
      </c>
      <c r="X1156">
        <v>76.5</v>
      </c>
      <c r="Y1156">
        <v>15.7</v>
      </c>
      <c r="Z1156">
        <v>2</v>
      </c>
      <c r="AA1156">
        <v>30</v>
      </c>
      <c r="AB1156">
        <v>1200</v>
      </c>
      <c r="AC1156">
        <v>23000</v>
      </c>
      <c r="AD1156">
        <v>28700</v>
      </c>
      <c r="AE1156">
        <v>36900</v>
      </c>
      <c r="AF1156">
        <v>331800</v>
      </c>
      <c r="AG1156" t="s">
        <v>479</v>
      </c>
      <c r="AH1156" t="s">
        <v>479</v>
      </c>
      <c r="AI1156" t="s">
        <v>479</v>
      </c>
      <c r="AJ1156" t="s">
        <v>479</v>
      </c>
      <c r="AK1156" t="s">
        <v>479</v>
      </c>
      <c r="AL1156" t="s">
        <v>481</v>
      </c>
      <c r="AM1156" t="s">
        <v>481</v>
      </c>
    </row>
    <row r="1157" spans="1:39" x14ac:dyDescent="0.25">
      <c r="A1157" t="s">
        <v>472</v>
      </c>
      <c r="B1157" t="s">
        <v>582</v>
      </c>
      <c r="C1157">
        <v>3</v>
      </c>
      <c r="D1157" t="s">
        <v>405</v>
      </c>
      <c r="E1157" t="s">
        <v>405</v>
      </c>
      <c r="F1157">
        <v>10007760</v>
      </c>
      <c r="G1157" t="s">
        <v>592</v>
      </c>
      <c r="H1157" t="s">
        <v>482</v>
      </c>
      <c r="I1157" t="s">
        <v>476</v>
      </c>
      <c r="J1157" t="s">
        <v>385</v>
      </c>
      <c r="K1157" t="s">
        <v>495</v>
      </c>
      <c r="L1157" t="s">
        <v>41</v>
      </c>
      <c r="M1157" t="s">
        <v>405</v>
      </c>
      <c r="N1157" t="s">
        <v>405</v>
      </c>
      <c r="O1157" t="s">
        <v>486</v>
      </c>
      <c r="P1157" t="s">
        <v>44</v>
      </c>
      <c r="Q1157">
        <v>110</v>
      </c>
      <c r="R1157">
        <v>105</v>
      </c>
      <c r="S1157">
        <v>105</v>
      </c>
      <c r="T1157">
        <v>6.5</v>
      </c>
      <c r="U1157">
        <v>11.6</v>
      </c>
      <c r="V1157">
        <v>58.4</v>
      </c>
      <c r="W1157">
        <v>75.8</v>
      </c>
      <c r="X1157">
        <v>81.8</v>
      </c>
      <c r="Y1157">
        <v>23.4</v>
      </c>
      <c r="Z1157">
        <v>6.1</v>
      </c>
      <c r="AA1157">
        <v>55</v>
      </c>
      <c r="AB1157">
        <v>8800</v>
      </c>
      <c r="AC1157">
        <v>25600</v>
      </c>
      <c r="AD1157">
        <v>30600</v>
      </c>
      <c r="AE1157">
        <v>42000</v>
      </c>
      <c r="AF1157">
        <v>113200</v>
      </c>
      <c r="AG1157" t="s">
        <v>479</v>
      </c>
      <c r="AH1157" t="s">
        <v>479</v>
      </c>
      <c r="AI1157" t="s">
        <v>479</v>
      </c>
      <c r="AJ1157" t="s">
        <v>479</v>
      </c>
      <c r="AK1157" t="s">
        <v>479</v>
      </c>
      <c r="AL1157" t="s">
        <v>481</v>
      </c>
      <c r="AM1157" t="s">
        <v>481</v>
      </c>
    </row>
    <row r="1158" spans="1:39" x14ac:dyDescent="0.25">
      <c r="A1158" t="s">
        <v>472</v>
      </c>
      <c r="B1158" t="s">
        <v>582</v>
      </c>
      <c r="C1158">
        <v>3</v>
      </c>
      <c r="D1158" t="s">
        <v>405</v>
      </c>
      <c r="E1158" t="s">
        <v>405</v>
      </c>
      <c r="F1158">
        <v>10007760</v>
      </c>
      <c r="G1158" t="s">
        <v>592</v>
      </c>
      <c r="H1158" t="s">
        <v>482</v>
      </c>
      <c r="I1158" t="s">
        <v>476</v>
      </c>
      <c r="J1158" t="s">
        <v>385</v>
      </c>
      <c r="K1158" t="s">
        <v>495</v>
      </c>
      <c r="L1158" t="s">
        <v>41</v>
      </c>
      <c r="M1158" t="s">
        <v>405</v>
      </c>
      <c r="N1158" t="s">
        <v>405</v>
      </c>
      <c r="O1158" t="s">
        <v>478</v>
      </c>
      <c r="P1158" t="s">
        <v>3</v>
      </c>
      <c r="Q1158">
        <v>40</v>
      </c>
      <c r="R1158">
        <v>35</v>
      </c>
      <c r="S1158">
        <v>35</v>
      </c>
      <c r="T1158">
        <v>11.8</v>
      </c>
      <c r="U1158">
        <v>19.100000000000001</v>
      </c>
      <c r="V1158">
        <v>66.2</v>
      </c>
      <c r="W1158">
        <v>69.099999999999994</v>
      </c>
      <c r="X1158">
        <v>69.099999999999994</v>
      </c>
      <c r="Y1158">
        <v>2.9</v>
      </c>
      <c r="Z1158" t="s">
        <v>487</v>
      </c>
      <c r="AA1158">
        <v>20</v>
      </c>
      <c r="AB1158">
        <v>9100</v>
      </c>
      <c r="AC1158">
        <v>26600</v>
      </c>
      <c r="AD1158">
        <v>45300</v>
      </c>
      <c r="AE1158">
        <v>62800</v>
      </c>
      <c r="AF1158">
        <v>104800</v>
      </c>
      <c r="AG1158" t="s">
        <v>479</v>
      </c>
      <c r="AH1158" t="s">
        <v>479</v>
      </c>
      <c r="AI1158" t="s">
        <v>479</v>
      </c>
      <c r="AJ1158" t="s">
        <v>479</v>
      </c>
      <c r="AK1158" t="s">
        <v>479</v>
      </c>
      <c r="AL1158" t="s">
        <v>481</v>
      </c>
      <c r="AM1158" t="s">
        <v>481</v>
      </c>
    </row>
    <row r="1159" spans="1:39" x14ac:dyDescent="0.25">
      <c r="A1159" t="s">
        <v>472</v>
      </c>
      <c r="B1159" t="s">
        <v>582</v>
      </c>
      <c r="C1159">
        <v>3</v>
      </c>
      <c r="D1159" t="s">
        <v>405</v>
      </c>
      <c r="E1159" t="s">
        <v>405</v>
      </c>
      <c r="F1159">
        <v>10007760</v>
      </c>
      <c r="G1159" t="s">
        <v>592</v>
      </c>
      <c r="H1159" t="s">
        <v>482</v>
      </c>
      <c r="I1159" t="s">
        <v>476</v>
      </c>
      <c r="J1159" t="s">
        <v>385</v>
      </c>
      <c r="K1159" t="s">
        <v>495</v>
      </c>
      <c r="L1159" t="s">
        <v>41</v>
      </c>
      <c r="M1159" t="s">
        <v>405</v>
      </c>
      <c r="N1159" t="s">
        <v>405</v>
      </c>
      <c r="O1159" t="s">
        <v>488</v>
      </c>
      <c r="P1159" t="s">
        <v>34</v>
      </c>
      <c r="Q1159">
        <v>140</v>
      </c>
      <c r="R1159">
        <v>140</v>
      </c>
      <c r="S1159">
        <v>140</v>
      </c>
      <c r="T1159">
        <v>9.5</v>
      </c>
      <c r="U1159">
        <v>14.3</v>
      </c>
      <c r="V1159">
        <v>59.1</v>
      </c>
      <c r="W1159">
        <v>73.400000000000006</v>
      </c>
      <c r="X1159">
        <v>76.2</v>
      </c>
      <c r="Y1159">
        <v>17.100000000000001</v>
      </c>
      <c r="Z1159">
        <v>2.9</v>
      </c>
      <c r="AA1159">
        <v>75</v>
      </c>
      <c r="AB1159">
        <v>2600</v>
      </c>
      <c r="AC1159">
        <v>19400</v>
      </c>
      <c r="AD1159">
        <v>28800</v>
      </c>
      <c r="AE1159">
        <v>42000</v>
      </c>
      <c r="AF1159">
        <v>106200</v>
      </c>
      <c r="AG1159" t="s">
        <v>479</v>
      </c>
      <c r="AH1159" t="s">
        <v>479</v>
      </c>
      <c r="AI1159" t="s">
        <v>479</v>
      </c>
      <c r="AJ1159" t="s">
        <v>479</v>
      </c>
      <c r="AK1159" t="s">
        <v>479</v>
      </c>
      <c r="AL1159" t="s">
        <v>481</v>
      </c>
      <c r="AM1159" t="s">
        <v>481</v>
      </c>
    </row>
    <row r="1160" spans="1:39" x14ac:dyDescent="0.25">
      <c r="A1160" t="s">
        <v>472</v>
      </c>
      <c r="B1160" t="s">
        <v>582</v>
      </c>
      <c r="C1160">
        <v>3</v>
      </c>
      <c r="D1160" t="s">
        <v>405</v>
      </c>
      <c r="E1160" t="s">
        <v>405</v>
      </c>
      <c r="F1160">
        <v>10007762</v>
      </c>
      <c r="G1160" t="s">
        <v>101</v>
      </c>
      <c r="H1160" t="s">
        <v>482</v>
      </c>
      <c r="I1160" t="s">
        <v>529</v>
      </c>
      <c r="J1160" t="s">
        <v>53</v>
      </c>
      <c r="K1160" t="s">
        <v>530</v>
      </c>
      <c r="L1160" t="s">
        <v>405</v>
      </c>
      <c r="M1160" t="s">
        <v>405</v>
      </c>
      <c r="N1160" t="s">
        <v>405</v>
      </c>
      <c r="O1160" t="s">
        <v>485</v>
      </c>
      <c r="P1160" t="s">
        <v>47</v>
      </c>
      <c r="Q1160">
        <v>90</v>
      </c>
      <c r="R1160">
        <v>90</v>
      </c>
      <c r="S1160">
        <v>85</v>
      </c>
      <c r="T1160">
        <v>2.2999999999999998</v>
      </c>
      <c r="U1160">
        <v>7</v>
      </c>
      <c r="V1160">
        <v>66.3</v>
      </c>
      <c r="W1160">
        <v>84.9</v>
      </c>
      <c r="X1160">
        <v>90.7</v>
      </c>
      <c r="Y1160">
        <v>24.4</v>
      </c>
      <c r="Z1160">
        <v>5.8</v>
      </c>
      <c r="AA1160">
        <v>55</v>
      </c>
      <c r="AB1160">
        <v>12000</v>
      </c>
      <c r="AC1160">
        <v>26000</v>
      </c>
      <c r="AD1160">
        <v>32800</v>
      </c>
      <c r="AE1160">
        <v>38100</v>
      </c>
      <c r="AF1160">
        <v>81800</v>
      </c>
      <c r="AG1160" t="s">
        <v>479</v>
      </c>
      <c r="AH1160" t="s">
        <v>479</v>
      </c>
      <c r="AI1160" t="s">
        <v>479</v>
      </c>
      <c r="AJ1160" t="s">
        <v>479</v>
      </c>
      <c r="AK1160" t="s">
        <v>479</v>
      </c>
      <c r="AL1160" t="s">
        <v>481</v>
      </c>
      <c r="AM1160" t="s">
        <v>481</v>
      </c>
    </row>
    <row r="1161" spans="1:39" x14ac:dyDescent="0.25">
      <c r="A1161" t="s">
        <v>472</v>
      </c>
      <c r="B1161" t="s">
        <v>582</v>
      </c>
      <c r="C1161">
        <v>3</v>
      </c>
      <c r="D1161" t="s">
        <v>405</v>
      </c>
      <c r="E1161" t="s">
        <v>405</v>
      </c>
      <c r="F1161">
        <v>10007762</v>
      </c>
      <c r="G1161" t="s">
        <v>101</v>
      </c>
      <c r="H1161" t="s">
        <v>482</v>
      </c>
      <c r="I1161" t="s">
        <v>529</v>
      </c>
      <c r="J1161" t="s">
        <v>53</v>
      </c>
      <c r="K1161" t="s">
        <v>530</v>
      </c>
      <c r="L1161" t="s">
        <v>405</v>
      </c>
      <c r="M1161" t="s">
        <v>405</v>
      </c>
      <c r="N1161" t="s">
        <v>405</v>
      </c>
      <c r="O1161" t="s">
        <v>486</v>
      </c>
      <c r="P1161" t="s">
        <v>44</v>
      </c>
      <c r="Q1161">
        <v>100</v>
      </c>
      <c r="R1161">
        <v>100</v>
      </c>
      <c r="S1161">
        <v>100</v>
      </c>
      <c r="T1161">
        <v>4</v>
      </c>
      <c r="U1161">
        <v>4</v>
      </c>
      <c r="V1161">
        <v>67.7</v>
      </c>
      <c r="W1161">
        <v>85.9</v>
      </c>
      <c r="X1161">
        <v>91.9</v>
      </c>
      <c r="Y1161">
        <v>24.2</v>
      </c>
      <c r="Z1161">
        <v>6.1</v>
      </c>
      <c r="AA1161">
        <v>65</v>
      </c>
      <c r="AB1161">
        <v>5800</v>
      </c>
      <c r="AC1161">
        <v>19300</v>
      </c>
      <c r="AD1161">
        <v>24800</v>
      </c>
      <c r="AE1161">
        <v>30300</v>
      </c>
      <c r="AF1161">
        <v>53700</v>
      </c>
      <c r="AG1161" t="s">
        <v>479</v>
      </c>
      <c r="AH1161" t="s">
        <v>479</v>
      </c>
      <c r="AI1161" t="s">
        <v>479</v>
      </c>
      <c r="AJ1161" t="s">
        <v>479</v>
      </c>
      <c r="AK1161" t="s">
        <v>479</v>
      </c>
      <c r="AL1161" t="s">
        <v>481</v>
      </c>
      <c r="AM1161" t="s">
        <v>481</v>
      </c>
    </row>
    <row r="1162" spans="1:39" x14ac:dyDescent="0.25">
      <c r="A1162" t="s">
        <v>472</v>
      </c>
      <c r="B1162" t="s">
        <v>582</v>
      </c>
      <c r="C1162">
        <v>3</v>
      </c>
      <c r="D1162" t="s">
        <v>405</v>
      </c>
      <c r="E1162" t="s">
        <v>405</v>
      </c>
      <c r="F1162">
        <v>10007762</v>
      </c>
      <c r="G1162" t="s">
        <v>101</v>
      </c>
      <c r="H1162" t="s">
        <v>482</v>
      </c>
      <c r="I1162" t="s">
        <v>529</v>
      </c>
      <c r="J1162" t="s">
        <v>53</v>
      </c>
      <c r="K1162" t="s">
        <v>530</v>
      </c>
      <c r="L1162" t="s">
        <v>405</v>
      </c>
      <c r="M1162" t="s">
        <v>405</v>
      </c>
      <c r="N1162" t="s">
        <v>405</v>
      </c>
      <c r="O1162" t="s">
        <v>478</v>
      </c>
      <c r="P1162" t="s">
        <v>3</v>
      </c>
      <c r="Q1162">
        <v>240</v>
      </c>
      <c r="R1162">
        <v>240</v>
      </c>
      <c r="S1162">
        <v>240</v>
      </c>
      <c r="T1162">
        <v>5.6</v>
      </c>
      <c r="U1162">
        <v>10.8</v>
      </c>
      <c r="V1162">
        <v>79.8</v>
      </c>
      <c r="W1162">
        <v>83.5</v>
      </c>
      <c r="X1162">
        <v>83.5</v>
      </c>
      <c r="Y1162">
        <v>3.8</v>
      </c>
      <c r="Z1162" t="s">
        <v>487</v>
      </c>
      <c r="AA1162">
        <v>185</v>
      </c>
      <c r="AB1162">
        <v>1700</v>
      </c>
      <c r="AC1162">
        <v>21900</v>
      </c>
      <c r="AD1162">
        <v>31400</v>
      </c>
      <c r="AE1162">
        <v>42700</v>
      </c>
      <c r="AF1162">
        <v>91200</v>
      </c>
      <c r="AG1162" t="s">
        <v>479</v>
      </c>
      <c r="AH1162" t="s">
        <v>479</v>
      </c>
      <c r="AI1162" t="s">
        <v>479</v>
      </c>
      <c r="AJ1162" t="s">
        <v>479</v>
      </c>
      <c r="AK1162" t="s">
        <v>479</v>
      </c>
      <c r="AL1162" t="s">
        <v>481</v>
      </c>
      <c r="AM1162" t="s">
        <v>481</v>
      </c>
    </row>
    <row r="1163" spans="1:39" x14ac:dyDescent="0.25">
      <c r="A1163" t="s">
        <v>472</v>
      </c>
      <c r="B1163" t="s">
        <v>582</v>
      </c>
      <c r="C1163">
        <v>3</v>
      </c>
      <c r="D1163" t="s">
        <v>405</v>
      </c>
      <c r="E1163" t="s">
        <v>405</v>
      </c>
      <c r="F1163">
        <v>10007762</v>
      </c>
      <c r="G1163" t="s">
        <v>101</v>
      </c>
      <c r="H1163" t="s">
        <v>482</v>
      </c>
      <c r="I1163" t="s">
        <v>529</v>
      </c>
      <c r="J1163" t="s">
        <v>53</v>
      </c>
      <c r="K1163" t="s">
        <v>530</v>
      </c>
      <c r="L1163" t="s">
        <v>405</v>
      </c>
      <c r="M1163" t="s">
        <v>405</v>
      </c>
      <c r="N1163" t="s">
        <v>405</v>
      </c>
      <c r="O1163" t="s">
        <v>488</v>
      </c>
      <c r="P1163" t="s">
        <v>34</v>
      </c>
      <c r="Q1163">
        <v>35</v>
      </c>
      <c r="R1163">
        <v>35</v>
      </c>
      <c r="S1163">
        <v>35</v>
      </c>
      <c r="T1163">
        <v>2.8</v>
      </c>
      <c r="U1163">
        <v>5.6</v>
      </c>
      <c r="V1163">
        <v>84.7</v>
      </c>
      <c r="W1163">
        <v>91.7</v>
      </c>
      <c r="X1163">
        <v>91.7</v>
      </c>
      <c r="Y1163">
        <v>6.9</v>
      </c>
      <c r="Z1163" t="s">
        <v>487</v>
      </c>
      <c r="AA1163">
        <v>30</v>
      </c>
      <c r="AB1163">
        <v>13100</v>
      </c>
      <c r="AC1163">
        <v>22600</v>
      </c>
      <c r="AD1163">
        <v>25900</v>
      </c>
      <c r="AE1163">
        <v>33200</v>
      </c>
      <c r="AF1163">
        <v>51100</v>
      </c>
      <c r="AG1163" t="s">
        <v>479</v>
      </c>
      <c r="AH1163" t="s">
        <v>479</v>
      </c>
      <c r="AI1163" t="s">
        <v>479</v>
      </c>
      <c r="AJ1163" t="s">
        <v>479</v>
      </c>
      <c r="AK1163" t="s">
        <v>479</v>
      </c>
      <c r="AL1163" t="s">
        <v>481</v>
      </c>
      <c r="AM1163" t="s">
        <v>481</v>
      </c>
    </row>
    <row r="1164" spans="1:39" x14ac:dyDescent="0.25">
      <c r="A1164" t="s">
        <v>472</v>
      </c>
      <c r="B1164" t="s">
        <v>582</v>
      </c>
      <c r="C1164">
        <v>3</v>
      </c>
      <c r="D1164" t="s">
        <v>405</v>
      </c>
      <c r="E1164" t="s">
        <v>405</v>
      </c>
      <c r="F1164">
        <v>10007762</v>
      </c>
      <c r="G1164" t="s">
        <v>101</v>
      </c>
      <c r="H1164" t="s">
        <v>482</v>
      </c>
      <c r="I1164" t="s">
        <v>529</v>
      </c>
      <c r="J1164" t="s">
        <v>53</v>
      </c>
      <c r="K1164" t="s">
        <v>530</v>
      </c>
      <c r="L1164" t="s">
        <v>405</v>
      </c>
      <c r="M1164" t="s">
        <v>405</v>
      </c>
      <c r="N1164" t="s">
        <v>405</v>
      </c>
      <c r="O1164" t="s">
        <v>489</v>
      </c>
      <c r="P1164" t="s">
        <v>50</v>
      </c>
      <c r="Q1164">
        <v>45</v>
      </c>
      <c r="R1164">
        <v>45</v>
      </c>
      <c r="S1164">
        <v>45</v>
      </c>
      <c r="T1164">
        <v>3.4</v>
      </c>
      <c r="U1164">
        <v>3.4</v>
      </c>
      <c r="V1164">
        <v>88.5</v>
      </c>
      <c r="W1164">
        <v>93.1</v>
      </c>
      <c r="X1164">
        <v>93.1</v>
      </c>
      <c r="Y1164">
        <v>4.5999999999999996</v>
      </c>
      <c r="Z1164" t="s">
        <v>487</v>
      </c>
      <c r="AA1164">
        <v>40</v>
      </c>
      <c r="AB1164">
        <v>9900</v>
      </c>
      <c r="AC1164">
        <v>19200</v>
      </c>
      <c r="AD1164">
        <v>25400</v>
      </c>
      <c r="AE1164">
        <v>29600</v>
      </c>
      <c r="AF1164">
        <v>48100</v>
      </c>
      <c r="AG1164" t="s">
        <v>479</v>
      </c>
      <c r="AH1164" t="s">
        <v>479</v>
      </c>
      <c r="AI1164" t="s">
        <v>479</v>
      </c>
      <c r="AJ1164" t="s">
        <v>479</v>
      </c>
      <c r="AK1164" t="s">
        <v>479</v>
      </c>
      <c r="AL1164" t="s">
        <v>481</v>
      </c>
      <c r="AM1164" t="s">
        <v>481</v>
      </c>
    </row>
    <row r="1165" spans="1:39" x14ac:dyDescent="0.25">
      <c r="A1165" t="s">
        <v>472</v>
      </c>
      <c r="B1165" t="s">
        <v>582</v>
      </c>
      <c r="C1165">
        <v>3</v>
      </c>
      <c r="D1165" t="s">
        <v>405</v>
      </c>
      <c r="E1165" t="s">
        <v>405</v>
      </c>
      <c r="F1165">
        <v>10007764</v>
      </c>
      <c r="G1165" t="s">
        <v>593</v>
      </c>
      <c r="H1165" t="s">
        <v>482</v>
      </c>
      <c r="I1165" t="s">
        <v>529</v>
      </c>
      <c r="J1165" t="s">
        <v>53</v>
      </c>
      <c r="K1165" t="s">
        <v>530</v>
      </c>
      <c r="L1165" t="s">
        <v>405</v>
      </c>
      <c r="M1165" t="s">
        <v>405</v>
      </c>
      <c r="N1165" t="s">
        <v>405</v>
      </c>
      <c r="O1165" t="s">
        <v>485</v>
      </c>
      <c r="P1165" t="s">
        <v>47</v>
      </c>
      <c r="Q1165">
        <v>85</v>
      </c>
      <c r="R1165">
        <v>80</v>
      </c>
      <c r="S1165">
        <v>80</v>
      </c>
      <c r="T1165">
        <v>4.9000000000000004</v>
      </c>
      <c r="U1165">
        <v>8.5</v>
      </c>
      <c r="V1165">
        <v>57.3</v>
      </c>
      <c r="W1165">
        <v>82.9</v>
      </c>
      <c r="X1165">
        <v>86.6</v>
      </c>
      <c r="Y1165">
        <v>29.3</v>
      </c>
      <c r="Z1165">
        <v>3.7</v>
      </c>
      <c r="AA1165">
        <v>45</v>
      </c>
      <c r="AB1165">
        <v>9500</v>
      </c>
      <c r="AC1165">
        <v>22600</v>
      </c>
      <c r="AD1165">
        <v>28500</v>
      </c>
      <c r="AE1165">
        <v>31000</v>
      </c>
      <c r="AF1165">
        <v>40200</v>
      </c>
      <c r="AG1165" t="s">
        <v>479</v>
      </c>
      <c r="AH1165" t="s">
        <v>479</v>
      </c>
      <c r="AI1165" t="s">
        <v>479</v>
      </c>
      <c r="AJ1165" t="s">
        <v>479</v>
      </c>
      <c r="AK1165" t="s">
        <v>479</v>
      </c>
      <c r="AL1165" t="s">
        <v>481</v>
      </c>
      <c r="AM1165" t="s">
        <v>481</v>
      </c>
    </row>
    <row r="1166" spans="1:39" x14ac:dyDescent="0.25">
      <c r="A1166" t="s">
        <v>472</v>
      </c>
      <c r="B1166" t="s">
        <v>582</v>
      </c>
      <c r="C1166">
        <v>3</v>
      </c>
      <c r="D1166" t="s">
        <v>405</v>
      </c>
      <c r="E1166" t="s">
        <v>405</v>
      </c>
      <c r="F1166">
        <v>10007764</v>
      </c>
      <c r="G1166" t="s">
        <v>593</v>
      </c>
      <c r="H1166" t="s">
        <v>482</v>
      </c>
      <c r="I1166" t="s">
        <v>529</v>
      </c>
      <c r="J1166" t="s">
        <v>53</v>
      </c>
      <c r="K1166" t="s">
        <v>530</v>
      </c>
      <c r="L1166" t="s">
        <v>405</v>
      </c>
      <c r="M1166" t="s">
        <v>405</v>
      </c>
      <c r="N1166" t="s">
        <v>405</v>
      </c>
      <c r="O1166" t="s">
        <v>486</v>
      </c>
      <c r="P1166" t="s">
        <v>44</v>
      </c>
      <c r="Q1166">
        <v>70</v>
      </c>
      <c r="R1166">
        <v>70</v>
      </c>
      <c r="S1166">
        <v>70</v>
      </c>
      <c r="T1166">
        <v>7.1</v>
      </c>
      <c r="U1166">
        <v>5.7</v>
      </c>
      <c r="V1166">
        <v>58.6</v>
      </c>
      <c r="W1166">
        <v>85.7</v>
      </c>
      <c r="X1166">
        <v>87.1</v>
      </c>
      <c r="Y1166">
        <v>28.6</v>
      </c>
      <c r="Z1166">
        <v>1.4</v>
      </c>
      <c r="AA1166">
        <v>40</v>
      </c>
      <c r="AB1166">
        <v>1500</v>
      </c>
      <c r="AC1166">
        <v>20800</v>
      </c>
      <c r="AD1166">
        <v>23700</v>
      </c>
      <c r="AE1166">
        <v>28800</v>
      </c>
      <c r="AF1166">
        <v>52900</v>
      </c>
      <c r="AG1166" t="s">
        <v>479</v>
      </c>
      <c r="AH1166" t="s">
        <v>479</v>
      </c>
      <c r="AI1166" t="s">
        <v>479</v>
      </c>
      <c r="AJ1166" t="s">
        <v>479</v>
      </c>
      <c r="AK1166" t="s">
        <v>479</v>
      </c>
      <c r="AL1166" t="s">
        <v>481</v>
      </c>
      <c r="AM1166" t="s">
        <v>481</v>
      </c>
    </row>
    <row r="1167" spans="1:39" x14ac:dyDescent="0.25">
      <c r="A1167" t="s">
        <v>472</v>
      </c>
      <c r="B1167" t="s">
        <v>582</v>
      </c>
      <c r="C1167">
        <v>3</v>
      </c>
      <c r="D1167" t="s">
        <v>405</v>
      </c>
      <c r="E1167" t="s">
        <v>405</v>
      </c>
      <c r="F1167">
        <v>10007764</v>
      </c>
      <c r="G1167" t="s">
        <v>593</v>
      </c>
      <c r="H1167" t="s">
        <v>482</v>
      </c>
      <c r="I1167" t="s">
        <v>529</v>
      </c>
      <c r="J1167" t="s">
        <v>53</v>
      </c>
      <c r="K1167" t="s">
        <v>530</v>
      </c>
      <c r="L1167" t="s">
        <v>405</v>
      </c>
      <c r="M1167" t="s">
        <v>405</v>
      </c>
      <c r="N1167" t="s">
        <v>405</v>
      </c>
      <c r="O1167" t="s">
        <v>478</v>
      </c>
      <c r="P1167" t="s">
        <v>3</v>
      </c>
      <c r="Q1167">
        <v>55</v>
      </c>
      <c r="R1167">
        <v>55</v>
      </c>
      <c r="S1167">
        <v>55</v>
      </c>
      <c r="T1167">
        <v>7.4</v>
      </c>
      <c r="U1167">
        <v>4.3</v>
      </c>
      <c r="V1167">
        <v>77.2</v>
      </c>
      <c r="W1167">
        <v>88.3</v>
      </c>
      <c r="X1167">
        <v>88.3</v>
      </c>
      <c r="Y1167">
        <v>11.1</v>
      </c>
      <c r="Z1167" t="s">
        <v>487</v>
      </c>
      <c r="AA1167">
        <v>40</v>
      </c>
      <c r="AB1167">
        <v>11700</v>
      </c>
      <c r="AC1167">
        <v>29200</v>
      </c>
      <c r="AD1167">
        <v>37600</v>
      </c>
      <c r="AE1167">
        <v>50000</v>
      </c>
      <c r="AF1167">
        <v>106600</v>
      </c>
      <c r="AG1167" t="s">
        <v>479</v>
      </c>
      <c r="AH1167" t="s">
        <v>479</v>
      </c>
      <c r="AI1167" t="s">
        <v>479</v>
      </c>
      <c r="AJ1167" t="s">
        <v>479</v>
      </c>
      <c r="AK1167" t="s">
        <v>479</v>
      </c>
      <c r="AL1167" t="s">
        <v>481</v>
      </c>
      <c r="AM1167" t="s">
        <v>481</v>
      </c>
    </row>
    <row r="1168" spans="1:39" x14ac:dyDescent="0.25">
      <c r="A1168" t="s">
        <v>472</v>
      </c>
      <c r="B1168" t="s">
        <v>582</v>
      </c>
      <c r="C1168">
        <v>3</v>
      </c>
      <c r="D1168" t="s">
        <v>405</v>
      </c>
      <c r="E1168" t="s">
        <v>405</v>
      </c>
      <c r="F1168">
        <v>10007764</v>
      </c>
      <c r="G1168" t="s">
        <v>593</v>
      </c>
      <c r="H1168" t="s">
        <v>482</v>
      </c>
      <c r="I1168" t="s">
        <v>529</v>
      </c>
      <c r="J1168" t="s">
        <v>53</v>
      </c>
      <c r="K1168" t="s">
        <v>530</v>
      </c>
      <c r="L1168" t="s">
        <v>405</v>
      </c>
      <c r="M1168" t="s">
        <v>405</v>
      </c>
      <c r="N1168" t="s">
        <v>405</v>
      </c>
      <c r="O1168" t="s">
        <v>488</v>
      </c>
      <c r="P1168" t="s">
        <v>34</v>
      </c>
      <c r="Q1168">
        <v>15</v>
      </c>
      <c r="R1168">
        <v>15</v>
      </c>
      <c r="S1168">
        <v>15</v>
      </c>
      <c r="T1168">
        <v>2.1</v>
      </c>
      <c r="U1168">
        <v>5.3</v>
      </c>
      <c r="V1168">
        <v>81.900000000000006</v>
      </c>
      <c r="W1168">
        <v>92.6</v>
      </c>
      <c r="X1168">
        <v>92.6</v>
      </c>
      <c r="Y1168">
        <v>10.6</v>
      </c>
      <c r="Z1168" t="s">
        <v>487</v>
      </c>
      <c r="AA1168">
        <v>15</v>
      </c>
      <c r="AB1168">
        <v>700</v>
      </c>
      <c r="AC1168">
        <v>24800</v>
      </c>
      <c r="AD1168">
        <v>31400</v>
      </c>
      <c r="AE1168">
        <v>38300</v>
      </c>
      <c r="AF1168">
        <v>66800</v>
      </c>
      <c r="AG1168" t="s">
        <v>479</v>
      </c>
      <c r="AH1168" t="s">
        <v>479</v>
      </c>
      <c r="AI1168" t="s">
        <v>479</v>
      </c>
      <c r="AJ1168" t="s">
        <v>479</v>
      </c>
      <c r="AK1168" t="s">
        <v>479</v>
      </c>
      <c r="AL1168" t="s">
        <v>481</v>
      </c>
      <c r="AM1168" t="s">
        <v>481</v>
      </c>
    </row>
    <row r="1169" spans="1:39" x14ac:dyDescent="0.25">
      <c r="A1169" t="s">
        <v>472</v>
      </c>
      <c r="B1169" t="s">
        <v>582</v>
      </c>
      <c r="C1169">
        <v>3</v>
      </c>
      <c r="D1169" t="s">
        <v>405</v>
      </c>
      <c r="E1169" t="s">
        <v>405</v>
      </c>
      <c r="F1169">
        <v>10007764</v>
      </c>
      <c r="G1169" t="s">
        <v>593</v>
      </c>
      <c r="H1169" t="s">
        <v>482</v>
      </c>
      <c r="I1169" t="s">
        <v>529</v>
      </c>
      <c r="J1169" t="s">
        <v>53</v>
      </c>
      <c r="K1169" t="s">
        <v>530</v>
      </c>
      <c r="L1169" t="s">
        <v>405</v>
      </c>
      <c r="M1169" t="s">
        <v>405</v>
      </c>
      <c r="N1169" t="s">
        <v>405</v>
      </c>
      <c r="O1169" t="s">
        <v>489</v>
      </c>
      <c r="P1169" t="s">
        <v>50</v>
      </c>
      <c r="Q1169">
        <v>135</v>
      </c>
      <c r="R1169">
        <v>130</v>
      </c>
      <c r="S1169">
        <v>130</v>
      </c>
      <c r="T1169">
        <v>6.1</v>
      </c>
      <c r="U1169">
        <v>8.4</v>
      </c>
      <c r="V1169">
        <v>73.3</v>
      </c>
      <c r="W1169">
        <v>84.7</v>
      </c>
      <c r="X1169">
        <v>85.5</v>
      </c>
      <c r="Y1169">
        <v>12.2</v>
      </c>
      <c r="Z1169">
        <v>0.8</v>
      </c>
      <c r="AA1169">
        <v>95</v>
      </c>
      <c r="AB1169">
        <v>1700</v>
      </c>
      <c r="AC1169">
        <v>19300</v>
      </c>
      <c r="AD1169">
        <v>23700</v>
      </c>
      <c r="AE1169">
        <v>27400</v>
      </c>
      <c r="AF1169">
        <v>52800</v>
      </c>
      <c r="AG1169" t="s">
        <v>479</v>
      </c>
      <c r="AH1169" t="s">
        <v>479</v>
      </c>
      <c r="AI1169" t="s">
        <v>479</v>
      </c>
      <c r="AJ1169" t="s">
        <v>479</v>
      </c>
      <c r="AK1169" t="s">
        <v>479</v>
      </c>
      <c r="AL1169" t="s">
        <v>481</v>
      </c>
      <c r="AM1169" t="s">
        <v>481</v>
      </c>
    </row>
    <row r="1170" spans="1:39" x14ac:dyDescent="0.25">
      <c r="A1170" t="s">
        <v>472</v>
      </c>
      <c r="B1170" t="s">
        <v>582</v>
      </c>
      <c r="C1170">
        <v>3</v>
      </c>
      <c r="D1170" t="s">
        <v>405</v>
      </c>
      <c r="E1170" t="s">
        <v>405</v>
      </c>
      <c r="F1170">
        <v>10007767</v>
      </c>
      <c r="G1170" t="s">
        <v>139</v>
      </c>
      <c r="H1170" t="s">
        <v>482</v>
      </c>
      <c r="I1170" t="s">
        <v>476</v>
      </c>
      <c r="J1170" t="s">
        <v>385</v>
      </c>
      <c r="K1170" t="s">
        <v>521</v>
      </c>
      <c r="L1170" t="s">
        <v>58</v>
      </c>
      <c r="M1170" t="s">
        <v>405</v>
      </c>
      <c r="N1170" t="s">
        <v>405</v>
      </c>
      <c r="O1170" t="s">
        <v>485</v>
      </c>
      <c r="P1170" t="s">
        <v>47</v>
      </c>
      <c r="Q1170">
        <v>135</v>
      </c>
      <c r="R1170">
        <v>135</v>
      </c>
      <c r="S1170">
        <v>135</v>
      </c>
      <c r="T1170">
        <v>2.6</v>
      </c>
      <c r="U1170">
        <v>2.1</v>
      </c>
      <c r="V1170">
        <v>63.2</v>
      </c>
      <c r="W1170">
        <v>83.6</v>
      </c>
      <c r="X1170">
        <v>95.2</v>
      </c>
      <c r="Y1170">
        <v>32.1</v>
      </c>
      <c r="Z1170">
        <v>11.7</v>
      </c>
      <c r="AA1170">
        <v>85</v>
      </c>
      <c r="AB1170">
        <v>1500</v>
      </c>
      <c r="AC1170">
        <v>22300</v>
      </c>
      <c r="AD1170">
        <v>26600</v>
      </c>
      <c r="AE1170">
        <v>31800</v>
      </c>
      <c r="AF1170">
        <v>63700</v>
      </c>
      <c r="AG1170" t="s">
        <v>479</v>
      </c>
      <c r="AH1170" t="s">
        <v>479</v>
      </c>
      <c r="AI1170" t="s">
        <v>479</v>
      </c>
      <c r="AJ1170" t="s">
        <v>479</v>
      </c>
      <c r="AK1170" t="s">
        <v>479</v>
      </c>
      <c r="AL1170" t="s">
        <v>481</v>
      </c>
      <c r="AM1170" t="s">
        <v>481</v>
      </c>
    </row>
    <row r="1171" spans="1:39" x14ac:dyDescent="0.25">
      <c r="A1171" t="s">
        <v>472</v>
      </c>
      <c r="B1171" t="s">
        <v>582</v>
      </c>
      <c r="C1171">
        <v>3</v>
      </c>
      <c r="D1171" t="s">
        <v>405</v>
      </c>
      <c r="E1171" t="s">
        <v>405</v>
      </c>
      <c r="F1171">
        <v>10007767</v>
      </c>
      <c r="G1171" t="s">
        <v>139</v>
      </c>
      <c r="H1171" t="s">
        <v>482</v>
      </c>
      <c r="I1171" t="s">
        <v>476</v>
      </c>
      <c r="J1171" t="s">
        <v>385</v>
      </c>
      <c r="K1171" t="s">
        <v>521</v>
      </c>
      <c r="L1171" t="s">
        <v>58</v>
      </c>
      <c r="M1171" t="s">
        <v>405</v>
      </c>
      <c r="N1171" t="s">
        <v>405</v>
      </c>
      <c r="O1171" t="s">
        <v>486</v>
      </c>
      <c r="P1171" t="s">
        <v>44</v>
      </c>
      <c r="Q1171">
        <v>140</v>
      </c>
      <c r="R1171">
        <v>140</v>
      </c>
      <c r="S1171">
        <v>140</v>
      </c>
      <c r="T1171">
        <v>4.0999999999999996</v>
      </c>
      <c r="U1171">
        <v>5.0999999999999996</v>
      </c>
      <c r="V1171">
        <v>60.7</v>
      </c>
      <c r="W1171">
        <v>85</v>
      </c>
      <c r="X1171">
        <v>90.8</v>
      </c>
      <c r="Y1171">
        <v>30.1</v>
      </c>
      <c r="Z1171">
        <v>5.8</v>
      </c>
      <c r="AA1171">
        <v>85</v>
      </c>
      <c r="AB1171">
        <v>1500</v>
      </c>
      <c r="AC1171">
        <v>19000</v>
      </c>
      <c r="AD1171">
        <v>24500</v>
      </c>
      <c r="AE1171">
        <v>28800</v>
      </c>
      <c r="AF1171">
        <v>112100</v>
      </c>
      <c r="AG1171" t="s">
        <v>479</v>
      </c>
      <c r="AH1171" t="s">
        <v>479</v>
      </c>
      <c r="AI1171" t="s">
        <v>479</v>
      </c>
      <c r="AJ1171" t="s">
        <v>479</v>
      </c>
      <c r="AK1171" t="s">
        <v>479</v>
      </c>
      <c r="AL1171" t="s">
        <v>481</v>
      </c>
      <c r="AM1171" t="s">
        <v>481</v>
      </c>
    </row>
    <row r="1172" spans="1:39" x14ac:dyDescent="0.25">
      <c r="A1172" t="s">
        <v>472</v>
      </c>
      <c r="B1172" t="s">
        <v>582</v>
      </c>
      <c r="C1172">
        <v>3</v>
      </c>
      <c r="D1172" t="s">
        <v>405</v>
      </c>
      <c r="E1172" t="s">
        <v>405</v>
      </c>
      <c r="F1172">
        <v>10007767</v>
      </c>
      <c r="G1172" t="s">
        <v>139</v>
      </c>
      <c r="H1172" t="s">
        <v>482</v>
      </c>
      <c r="I1172" t="s">
        <v>476</v>
      </c>
      <c r="J1172" t="s">
        <v>385</v>
      </c>
      <c r="K1172" t="s">
        <v>521</v>
      </c>
      <c r="L1172" t="s">
        <v>58</v>
      </c>
      <c r="M1172" t="s">
        <v>405</v>
      </c>
      <c r="N1172" t="s">
        <v>405</v>
      </c>
      <c r="O1172" t="s">
        <v>478</v>
      </c>
      <c r="P1172" t="s">
        <v>3</v>
      </c>
      <c r="Q1172">
        <v>60</v>
      </c>
      <c r="R1172">
        <v>55</v>
      </c>
      <c r="S1172">
        <v>55</v>
      </c>
      <c r="T1172">
        <v>6.2</v>
      </c>
      <c r="U1172">
        <v>4.7</v>
      </c>
      <c r="V1172">
        <v>80.2</v>
      </c>
      <c r="W1172">
        <v>86.4</v>
      </c>
      <c r="X1172">
        <v>89</v>
      </c>
      <c r="Y1172">
        <v>8.9</v>
      </c>
      <c r="Z1172">
        <v>2.7</v>
      </c>
      <c r="AA1172">
        <v>45</v>
      </c>
      <c r="AB1172">
        <v>4500</v>
      </c>
      <c r="AC1172">
        <v>26300</v>
      </c>
      <c r="AD1172">
        <v>31000</v>
      </c>
      <c r="AE1172">
        <v>40500</v>
      </c>
      <c r="AF1172">
        <v>107700</v>
      </c>
      <c r="AG1172" t="s">
        <v>479</v>
      </c>
      <c r="AH1172" t="s">
        <v>479</v>
      </c>
      <c r="AI1172" t="s">
        <v>479</v>
      </c>
      <c r="AJ1172" t="s">
        <v>479</v>
      </c>
      <c r="AK1172" t="s">
        <v>479</v>
      </c>
      <c r="AL1172" t="s">
        <v>481</v>
      </c>
      <c r="AM1172" t="s">
        <v>481</v>
      </c>
    </row>
    <row r="1173" spans="1:39" x14ac:dyDescent="0.25">
      <c r="A1173" t="s">
        <v>472</v>
      </c>
      <c r="B1173" t="s">
        <v>582</v>
      </c>
      <c r="C1173">
        <v>3</v>
      </c>
      <c r="D1173" t="s">
        <v>405</v>
      </c>
      <c r="E1173" t="s">
        <v>405</v>
      </c>
      <c r="F1173">
        <v>10007767</v>
      </c>
      <c r="G1173" t="s">
        <v>139</v>
      </c>
      <c r="H1173" t="s">
        <v>482</v>
      </c>
      <c r="I1173" t="s">
        <v>476</v>
      </c>
      <c r="J1173" t="s">
        <v>385</v>
      </c>
      <c r="K1173" t="s">
        <v>521</v>
      </c>
      <c r="L1173" t="s">
        <v>58</v>
      </c>
      <c r="M1173" t="s">
        <v>405</v>
      </c>
      <c r="N1173" t="s">
        <v>405</v>
      </c>
      <c r="O1173" t="s">
        <v>488</v>
      </c>
      <c r="P1173" t="s">
        <v>34</v>
      </c>
      <c r="Q1173">
        <v>140</v>
      </c>
      <c r="R1173">
        <v>140</v>
      </c>
      <c r="S1173">
        <v>140</v>
      </c>
      <c r="T1173">
        <v>2.9</v>
      </c>
      <c r="U1173">
        <v>6.4</v>
      </c>
      <c r="V1173">
        <v>67.599999999999994</v>
      </c>
      <c r="W1173">
        <v>86.2</v>
      </c>
      <c r="X1173">
        <v>90.7</v>
      </c>
      <c r="Y1173">
        <v>23.1</v>
      </c>
      <c r="Z1173">
        <v>4.5</v>
      </c>
      <c r="AA1173">
        <v>90</v>
      </c>
      <c r="AB1173">
        <v>7300</v>
      </c>
      <c r="AC1173">
        <v>20800</v>
      </c>
      <c r="AD1173">
        <v>23400</v>
      </c>
      <c r="AE1173">
        <v>28100</v>
      </c>
      <c r="AF1173">
        <v>60200</v>
      </c>
      <c r="AG1173" t="s">
        <v>479</v>
      </c>
      <c r="AH1173" t="s">
        <v>479</v>
      </c>
      <c r="AI1173" t="s">
        <v>479</v>
      </c>
      <c r="AJ1173" t="s">
        <v>479</v>
      </c>
      <c r="AK1173" t="s">
        <v>479</v>
      </c>
      <c r="AL1173" t="s">
        <v>481</v>
      </c>
      <c r="AM1173" t="s">
        <v>481</v>
      </c>
    </row>
    <row r="1174" spans="1:39" x14ac:dyDescent="0.25">
      <c r="A1174" t="s">
        <v>472</v>
      </c>
      <c r="B1174" t="s">
        <v>582</v>
      </c>
      <c r="C1174">
        <v>3</v>
      </c>
      <c r="D1174" t="s">
        <v>405</v>
      </c>
      <c r="E1174" t="s">
        <v>405</v>
      </c>
      <c r="F1174">
        <v>10007768</v>
      </c>
      <c r="G1174" t="s">
        <v>70</v>
      </c>
      <c r="H1174" t="s">
        <v>482</v>
      </c>
      <c r="I1174" t="s">
        <v>476</v>
      </c>
      <c r="J1174" t="s">
        <v>385</v>
      </c>
      <c r="K1174" t="s">
        <v>477</v>
      </c>
      <c r="L1174" t="s">
        <v>65</v>
      </c>
      <c r="M1174" t="s">
        <v>405</v>
      </c>
      <c r="N1174" t="s">
        <v>405</v>
      </c>
      <c r="O1174" t="s">
        <v>485</v>
      </c>
      <c r="P1174" t="s">
        <v>47</v>
      </c>
      <c r="Q1174">
        <v>75</v>
      </c>
      <c r="R1174">
        <v>75</v>
      </c>
      <c r="S1174">
        <v>75</v>
      </c>
      <c r="T1174">
        <v>1.3</v>
      </c>
      <c r="U1174">
        <v>2.7</v>
      </c>
      <c r="V1174">
        <v>65.3</v>
      </c>
      <c r="W1174">
        <v>84</v>
      </c>
      <c r="X1174">
        <v>96</v>
      </c>
      <c r="Y1174">
        <v>30.7</v>
      </c>
      <c r="Z1174">
        <v>12</v>
      </c>
      <c r="AA1174">
        <v>50</v>
      </c>
      <c r="AB1174">
        <v>11300</v>
      </c>
      <c r="AC1174">
        <v>22700</v>
      </c>
      <c r="AD1174">
        <v>25000</v>
      </c>
      <c r="AE1174">
        <v>30800</v>
      </c>
      <c r="AF1174">
        <v>49600</v>
      </c>
      <c r="AG1174" t="s">
        <v>479</v>
      </c>
      <c r="AH1174" t="s">
        <v>479</v>
      </c>
      <c r="AI1174" t="s">
        <v>479</v>
      </c>
      <c r="AJ1174" t="s">
        <v>479</v>
      </c>
      <c r="AK1174" t="s">
        <v>479</v>
      </c>
      <c r="AL1174" t="s">
        <v>481</v>
      </c>
      <c r="AM1174" t="s">
        <v>481</v>
      </c>
    </row>
    <row r="1175" spans="1:39" x14ac:dyDescent="0.25">
      <c r="A1175" t="s">
        <v>472</v>
      </c>
      <c r="B1175" t="s">
        <v>598</v>
      </c>
      <c r="C1175">
        <v>1</v>
      </c>
      <c r="D1175" t="s">
        <v>405</v>
      </c>
      <c r="E1175" t="s">
        <v>405</v>
      </c>
      <c r="F1175">
        <v>10007791</v>
      </c>
      <c r="G1175" t="s">
        <v>136</v>
      </c>
      <c r="H1175" t="s">
        <v>482</v>
      </c>
      <c r="I1175" t="s">
        <v>476</v>
      </c>
      <c r="J1175" t="s">
        <v>385</v>
      </c>
      <c r="K1175" t="s">
        <v>483</v>
      </c>
      <c r="L1175" t="s">
        <v>484</v>
      </c>
      <c r="M1175" t="s">
        <v>405</v>
      </c>
      <c r="N1175" t="s">
        <v>405</v>
      </c>
      <c r="O1175" t="s">
        <v>488</v>
      </c>
      <c r="P1175" t="s">
        <v>34</v>
      </c>
      <c r="Q1175">
        <v>260</v>
      </c>
      <c r="R1175">
        <v>260</v>
      </c>
      <c r="S1175">
        <v>260</v>
      </c>
      <c r="T1175">
        <v>1</v>
      </c>
      <c r="U1175">
        <v>7.1</v>
      </c>
      <c r="V1175">
        <v>44.3</v>
      </c>
      <c r="W1175">
        <v>75.5</v>
      </c>
      <c r="X1175">
        <v>91.8</v>
      </c>
      <c r="Y1175">
        <v>47.6</v>
      </c>
      <c r="Z1175">
        <v>16.3</v>
      </c>
      <c r="AA1175">
        <v>110</v>
      </c>
      <c r="AB1175">
        <v>3600</v>
      </c>
      <c r="AC1175">
        <v>18600</v>
      </c>
      <c r="AD1175">
        <v>22600</v>
      </c>
      <c r="AE1175">
        <v>26600</v>
      </c>
      <c r="AF1175">
        <v>50000</v>
      </c>
      <c r="AG1175" t="s">
        <v>479</v>
      </c>
      <c r="AH1175" t="s">
        <v>479</v>
      </c>
      <c r="AI1175" t="s">
        <v>479</v>
      </c>
      <c r="AJ1175" t="s">
        <v>479</v>
      </c>
      <c r="AK1175" t="s">
        <v>479</v>
      </c>
      <c r="AL1175" t="s">
        <v>481</v>
      </c>
      <c r="AM1175" t="s">
        <v>481</v>
      </c>
    </row>
    <row r="1176" spans="1:39" x14ac:dyDescent="0.25">
      <c r="A1176" t="s">
        <v>472</v>
      </c>
      <c r="B1176" t="s">
        <v>598</v>
      </c>
      <c r="C1176">
        <v>1</v>
      </c>
      <c r="D1176" t="s">
        <v>405</v>
      </c>
      <c r="E1176" t="s">
        <v>405</v>
      </c>
      <c r="F1176">
        <v>10007792</v>
      </c>
      <c r="G1176" t="s">
        <v>98</v>
      </c>
      <c r="H1176" t="s">
        <v>482</v>
      </c>
      <c r="I1176" t="s">
        <v>476</v>
      </c>
      <c r="J1176" t="s">
        <v>385</v>
      </c>
      <c r="K1176" t="s">
        <v>491</v>
      </c>
      <c r="L1176" t="s">
        <v>61</v>
      </c>
      <c r="M1176" t="s">
        <v>405</v>
      </c>
      <c r="N1176" t="s">
        <v>405</v>
      </c>
      <c r="O1176" t="s">
        <v>488</v>
      </c>
      <c r="P1176" t="s">
        <v>34</v>
      </c>
      <c r="Q1176">
        <v>215</v>
      </c>
      <c r="R1176">
        <v>215</v>
      </c>
      <c r="S1176">
        <v>210</v>
      </c>
      <c r="T1176">
        <v>1.4</v>
      </c>
      <c r="U1176">
        <v>3.8</v>
      </c>
      <c r="V1176">
        <v>30.2</v>
      </c>
      <c r="W1176">
        <v>81.099999999999994</v>
      </c>
      <c r="X1176">
        <v>94.8</v>
      </c>
      <c r="Y1176">
        <v>64.599999999999994</v>
      </c>
      <c r="Z1176">
        <v>13.7</v>
      </c>
      <c r="AA1176">
        <v>60</v>
      </c>
      <c r="AB1176">
        <v>9900</v>
      </c>
      <c r="AC1176">
        <v>21400</v>
      </c>
      <c r="AD1176">
        <v>26300</v>
      </c>
      <c r="AE1176">
        <v>34100</v>
      </c>
      <c r="AF1176">
        <v>67200</v>
      </c>
      <c r="AG1176" t="s">
        <v>479</v>
      </c>
      <c r="AH1176" t="s">
        <v>479</v>
      </c>
      <c r="AI1176" t="s">
        <v>479</v>
      </c>
      <c r="AJ1176" t="s">
        <v>479</v>
      </c>
      <c r="AK1176" t="s">
        <v>479</v>
      </c>
      <c r="AL1176" t="s">
        <v>481</v>
      </c>
      <c r="AM1176" t="s">
        <v>481</v>
      </c>
    </row>
    <row r="1177" spans="1:39" x14ac:dyDescent="0.25">
      <c r="A1177" t="s">
        <v>472</v>
      </c>
      <c r="B1177" t="s">
        <v>598</v>
      </c>
      <c r="C1177">
        <v>1</v>
      </c>
      <c r="D1177" t="s">
        <v>405</v>
      </c>
      <c r="E1177" t="s">
        <v>405</v>
      </c>
      <c r="F1177">
        <v>10007805</v>
      </c>
      <c r="G1177" t="s">
        <v>581</v>
      </c>
      <c r="H1177" t="s">
        <v>482</v>
      </c>
      <c r="I1177" t="s">
        <v>529</v>
      </c>
      <c r="J1177" t="s">
        <v>53</v>
      </c>
      <c r="K1177" t="s">
        <v>530</v>
      </c>
      <c r="L1177" t="s">
        <v>405</v>
      </c>
      <c r="M1177" t="s">
        <v>405</v>
      </c>
      <c r="N1177" t="s">
        <v>405</v>
      </c>
      <c r="O1177" t="s">
        <v>488</v>
      </c>
      <c r="P1177" t="s">
        <v>34</v>
      </c>
      <c r="Q1177">
        <v>260</v>
      </c>
      <c r="R1177">
        <v>260</v>
      </c>
      <c r="S1177">
        <v>255</v>
      </c>
      <c r="T1177">
        <v>1.8</v>
      </c>
      <c r="U1177">
        <v>1.9</v>
      </c>
      <c r="V1177">
        <v>25.1</v>
      </c>
      <c r="W1177">
        <v>88.3</v>
      </c>
      <c r="X1177">
        <v>96.3</v>
      </c>
      <c r="Y1177">
        <v>71.2</v>
      </c>
      <c r="Z1177">
        <v>8</v>
      </c>
      <c r="AA1177">
        <v>60</v>
      </c>
      <c r="AB1177">
        <v>6200</v>
      </c>
      <c r="AC1177">
        <v>19700</v>
      </c>
      <c r="AD1177">
        <v>23000</v>
      </c>
      <c r="AE1177">
        <v>26600</v>
      </c>
      <c r="AF1177">
        <v>53700</v>
      </c>
      <c r="AG1177" t="s">
        <v>479</v>
      </c>
      <c r="AH1177" t="s">
        <v>479</v>
      </c>
      <c r="AI1177" t="s">
        <v>479</v>
      </c>
      <c r="AJ1177" t="s">
        <v>479</v>
      </c>
      <c r="AK1177" t="s">
        <v>479</v>
      </c>
      <c r="AL1177" t="s">
        <v>481</v>
      </c>
      <c r="AM1177" t="s">
        <v>481</v>
      </c>
    </row>
    <row r="1178" spans="1:39" x14ac:dyDescent="0.25">
      <c r="A1178" t="s">
        <v>472</v>
      </c>
      <c r="B1178" t="s">
        <v>582</v>
      </c>
      <c r="C1178">
        <v>3</v>
      </c>
      <c r="D1178" t="s">
        <v>405</v>
      </c>
      <c r="E1178" t="s">
        <v>405</v>
      </c>
      <c r="F1178">
        <v>10007768</v>
      </c>
      <c r="G1178" t="s">
        <v>70</v>
      </c>
      <c r="H1178" t="s">
        <v>482</v>
      </c>
      <c r="I1178" t="s">
        <v>476</v>
      </c>
      <c r="J1178" t="s">
        <v>385</v>
      </c>
      <c r="K1178" t="s">
        <v>477</v>
      </c>
      <c r="L1178" t="s">
        <v>65</v>
      </c>
      <c r="M1178" t="s">
        <v>405</v>
      </c>
      <c r="N1178" t="s">
        <v>405</v>
      </c>
      <c r="O1178" t="s">
        <v>489</v>
      </c>
      <c r="P1178" t="s">
        <v>50</v>
      </c>
      <c r="Q1178">
        <v>60</v>
      </c>
      <c r="R1178">
        <v>60</v>
      </c>
      <c r="S1178">
        <v>60</v>
      </c>
      <c r="T1178">
        <v>4.3</v>
      </c>
      <c r="U1178">
        <v>4.3</v>
      </c>
      <c r="V1178">
        <v>71.599999999999994</v>
      </c>
      <c r="W1178">
        <v>85.2</v>
      </c>
      <c r="X1178">
        <v>91.5</v>
      </c>
      <c r="Y1178">
        <v>19.899999999999999</v>
      </c>
      <c r="Z1178">
        <v>6.2</v>
      </c>
      <c r="AA1178">
        <v>40</v>
      </c>
      <c r="AB1178">
        <v>2900</v>
      </c>
      <c r="AC1178">
        <v>16800</v>
      </c>
      <c r="AD1178">
        <v>24800</v>
      </c>
      <c r="AE1178">
        <v>27400</v>
      </c>
      <c r="AF1178">
        <v>59500</v>
      </c>
      <c r="AG1178" t="s">
        <v>479</v>
      </c>
      <c r="AH1178" t="s">
        <v>479</v>
      </c>
      <c r="AI1178" t="s">
        <v>479</v>
      </c>
      <c r="AJ1178" t="s">
        <v>479</v>
      </c>
      <c r="AK1178" t="s">
        <v>479</v>
      </c>
      <c r="AL1178" t="s">
        <v>481</v>
      </c>
      <c r="AM1178" t="s">
        <v>481</v>
      </c>
    </row>
    <row r="1179" spans="1:39" x14ac:dyDescent="0.25">
      <c r="A1179" t="s">
        <v>472</v>
      </c>
      <c r="B1179" t="s">
        <v>582</v>
      </c>
      <c r="C1179">
        <v>3</v>
      </c>
      <c r="D1179" t="s">
        <v>405</v>
      </c>
      <c r="E1179" t="s">
        <v>405</v>
      </c>
      <c r="F1179">
        <v>10007772</v>
      </c>
      <c r="G1179" t="s">
        <v>594</v>
      </c>
      <c r="H1179" t="s">
        <v>482</v>
      </c>
      <c r="I1179" t="s">
        <v>529</v>
      </c>
      <c r="J1179" t="s">
        <v>53</v>
      </c>
      <c r="K1179" t="s">
        <v>530</v>
      </c>
      <c r="L1179" t="s">
        <v>405</v>
      </c>
      <c r="M1179" t="s">
        <v>405</v>
      </c>
      <c r="N1179" t="s">
        <v>405</v>
      </c>
      <c r="O1179" t="s">
        <v>485</v>
      </c>
      <c r="P1179" t="s">
        <v>47</v>
      </c>
      <c r="Q1179">
        <v>110</v>
      </c>
      <c r="R1179">
        <v>110</v>
      </c>
      <c r="S1179">
        <v>110</v>
      </c>
      <c r="T1179">
        <v>7.4</v>
      </c>
      <c r="U1179">
        <v>8.8000000000000007</v>
      </c>
      <c r="V1179">
        <v>67.900000000000006</v>
      </c>
      <c r="W1179">
        <v>79.099999999999994</v>
      </c>
      <c r="X1179">
        <v>83.7</v>
      </c>
      <c r="Y1179">
        <v>15.8</v>
      </c>
      <c r="Z1179">
        <v>4.7</v>
      </c>
      <c r="AA1179">
        <v>75</v>
      </c>
      <c r="AB1179">
        <v>4700</v>
      </c>
      <c r="AC1179">
        <v>22200</v>
      </c>
      <c r="AD1179">
        <v>25200</v>
      </c>
      <c r="AE1179">
        <v>29900</v>
      </c>
      <c r="AF1179">
        <v>39800</v>
      </c>
      <c r="AG1179" t="s">
        <v>479</v>
      </c>
      <c r="AH1179" t="s">
        <v>479</v>
      </c>
      <c r="AI1179" t="s">
        <v>479</v>
      </c>
      <c r="AJ1179" t="s">
        <v>479</v>
      </c>
      <c r="AK1179" t="s">
        <v>479</v>
      </c>
      <c r="AL1179" t="s">
        <v>481</v>
      </c>
      <c r="AM1179" t="s">
        <v>481</v>
      </c>
    </row>
    <row r="1180" spans="1:39" x14ac:dyDescent="0.25">
      <c r="A1180" t="s">
        <v>472</v>
      </c>
      <c r="B1180" t="s">
        <v>582</v>
      </c>
      <c r="C1180">
        <v>3</v>
      </c>
      <c r="D1180" t="s">
        <v>405</v>
      </c>
      <c r="E1180" t="s">
        <v>405</v>
      </c>
      <c r="F1180">
        <v>10007772</v>
      </c>
      <c r="G1180" t="s">
        <v>594</v>
      </c>
      <c r="H1180" t="s">
        <v>482</v>
      </c>
      <c r="I1180" t="s">
        <v>529</v>
      </c>
      <c r="J1180" t="s">
        <v>53</v>
      </c>
      <c r="K1180" t="s">
        <v>530</v>
      </c>
      <c r="L1180" t="s">
        <v>405</v>
      </c>
      <c r="M1180" t="s">
        <v>405</v>
      </c>
      <c r="N1180" t="s">
        <v>405</v>
      </c>
      <c r="O1180" t="s">
        <v>486</v>
      </c>
      <c r="P1180" t="s">
        <v>44</v>
      </c>
      <c r="Q1180">
        <v>45</v>
      </c>
      <c r="R1180">
        <v>45</v>
      </c>
      <c r="S1180">
        <v>45</v>
      </c>
      <c r="T1180">
        <v>6</v>
      </c>
      <c r="U1180">
        <v>9.8000000000000007</v>
      </c>
      <c r="V1180">
        <v>55.6</v>
      </c>
      <c r="W1180">
        <v>74.400000000000006</v>
      </c>
      <c r="X1180">
        <v>84.2</v>
      </c>
      <c r="Y1180">
        <v>28.6</v>
      </c>
      <c r="Z1180">
        <v>9.8000000000000007</v>
      </c>
      <c r="AA1180">
        <v>25</v>
      </c>
      <c r="AB1180">
        <v>11300</v>
      </c>
      <c r="AC1180">
        <v>20100</v>
      </c>
      <c r="AD1180">
        <v>23900</v>
      </c>
      <c r="AE1180">
        <v>27400</v>
      </c>
      <c r="AF1180">
        <v>44200</v>
      </c>
      <c r="AG1180" t="s">
        <v>479</v>
      </c>
      <c r="AH1180" t="s">
        <v>479</v>
      </c>
      <c r="AI1180" t="s">
        <v>479</v>
      </c>
      <c r="AJ1180" t="s">
        <v>479</v>
      </c>
      <c r="AK1180" t="s">
        <v>479</v>
      </c>
      <c r="AL1180" t="s">
        <v>481</v>
      </c>
      <c r="AM1180" t="s">
        <v>481</v>
      </c>
    </row>
    <row r="1181" spans="1:39" x14ac:dyDescent="0.25">
      <c r="A1181" t="s">
        <v>472</v>
      </c>
      <c r="B1181" t="s">
        <v>582</v>
      </c>
      <c r="C1181">
        <v>3</v>
      </c>
      <c r="D1181" t="s">
        <v>405</v>
      </c>
      <c r="E1181" t="s">
        <v>405</v>
      </c>
      <c r="F1181">
        <v>10007772</v>
      </c>
      <c r="G1181" t="s">
        <v>594</v>
      </c>
      <c r="H1181" t="s">
        <v>482</v>
      </c>
      <c r="I1181" t="s">
        <v>529</v>
      </c>
      <c r="J1181" t="s">
        <v>53</v>
      </c>
      <c r="K1181" t="s">
        <v>530</v>
      </c>
      <c r="L1181" t="s">
        <v>405</v>
      </c>
      <c r="M1181" t="s">
        <v>405</v>
      </c>
      <c r="N1181" t="s">
        <v>405</v>
      </c>
      <c r="O1181" t="s">
        <v>478</v>
      </c>
      <c r="P1181" t="s">
        <v>3</v>
      </c>
      <c r="Q1181">
        <v>255</v>
      </c>
      <c r="R1181">
        <v>255</v>
      </c>
      <c r="S1181">
        <v>250</v>
      </c>
      <c r="T1181">
        <v>7.6</v>
      </c>
      <c r="U1181">
        <v>8.4</v>
      </c>
      <c r="V1181">
        <v>78.099999999999994</v>
      </c>
      <c r="W1181">
        <v>83.7</v>
      </c>
      <c r="X1181">
        <v>84.1</v>
      </c>
      <c r="Y1181">
        <v>6</v>
      </c>
      <c r="Z1181">
        <v>0.4</v>
      </c>
      <c r="AA1181">
        <v>195</v>
      </c>
      <c r="AB1181">
        <v>5800</v>
      </c>
      <c r="AC1181">
        <v>26600</v>
      </c>
      <c r="AD1181">
        <v>33200</v>
      </c>
      <c r="AE1181">
        <v>43100</v>
      </c>
      <c r="AF1181">
        <v>92300</v>
      </c>
      <c r="AG1181" t="s">
        <v>479</v>
      </c>
      <c r="AH1181" t="s">
        <v>479</v>
      </c>
      <c r="AI1181" t="s">
        <v>479</v>
      </c>
      <c r="AJ1181" t="s">
        <v>479</v>
      </c>
      <c r="AK1181" t="s">
        <v>479</v>
      </c>
      <c r="AL1181" t="s">
        <v>481</v>
      </c>
      <c r="AM1181" t="s">
        <v>481</v>
      </c>
    </row>
    <row r="1182" spans="1:39" x14ac:dyDescent="0.25">
      <c r="A1182" t="s">
        <v>472</v>
      </c>
      <c r="B1182" t="s">
        <v>582</v>
      </c>
      <c r="C1182">
        <v>3</v>
      </c>
      <c r="D1182" t="s">
        <v>405</v>
      </c>
      <c r="E1182" t="s">
        <v>405</v>
      </c>
      <c r="F1182">
        <v>10007772</v>
      </c>
      <c r="G1182" t="s">
        <v>594</v>
      </c>
      <c r="H1182" t="s">
        <v>482</v>
      </c>
      <c r="I1182" t="s">
        <v>529</v>
      </c>
      <c r="J1182" t="s">
        <v>53</v>
      </c>
      <c r="K1182" t="s">
        <v>530</v>
      </c>
      <c r="L1182" t="s">
        <v>405</v>
      </c>
      <c r="M1182" t="s">
        <v>405</v>
      </c>
      <c r="N1182" t="s">
        <v>405</v>
      </c>
      <c r="O1182" t="s">
        <v>488</v>
      </c>
      <c r="P1182" t="s">
        <v>34</v>
      </c>
      <c r="Q1182">
        <v>55</v>
      </c>
      <c r="R1182">
        <v>55</v>
      </c>
      <c r="S1182">
        <v>55</v>
      </c>
      <c r="T1182">
        <v>1.3</v>
      </c>
      <c r="U1182">
        <v>5.6</v>
      </c>
      <c r="V1182">
        <v>85.6</v>
      </c>
      <c r="W1182">
        <v>91.2</v>
      </c>
      <c r="X1182">
        <v>93.1</v>
      </c>
      <c r="Y1182">
        <v>7.5</v>
      </c>
      <c r="Z1182">
        <v>1.9</v>
      </c>
      <c r="AA1182">
        <v>45</v>
      </c>
      <c r="AB1182">
        <v>3600</v>
      </c>
      <c r="AC1182">
        <v>21200</v>
      </c>
      <c r="AD1182">
        <v>24800</v>
      </c>
      <c r="AE1182">
        <v>33900</v>
      </c>
      <c r="AF1182">
        <v>65300</v>
      </c>
      <c r="AG1182" t="s">
        <v>479</v>
      </c>
      <c r="AH1182" t="s">
        <v>479</v>
      </c>
      <c r="AI1182" t="s">
        <v>479</v>
      </c>
      <c r="AJ1182" t="s">
        <v>479</v>
      </c>
      <c r="AK1182" t="s">
        <v>479</v>
      </c>
      <c r="AL1182" t="s">
        <v>481</v>
      </c>
      <c r="AM1182" t="s">
        <v>481</v>
      </c>
    </row>
    <row r="1183" spans="1:39" x14ac:dyDescent="0.25">
      <c r="A1183" t="s">
        <v>472</v>
      </c>
      <c r="B1183" t="s">
        <v>582</v>
      </c>
      <c r="C1183">
        <v>3</v>
      </c>
      <c r="D1183" t="s">
        <v>405</v>
      </c>
      <c r="E1183" t="s">
        <v>405</v>
      </c>
      <c r="F1183">
        <v>10007772</v>
      </c>
      <c r="G1183" t="s">
        <v>594</v>
      </c>
      <c r="H1183" t="s">
        <v>482</v>
      </c>
      <c r="I1183" t="s">
        <v>529</v>
      </c>
      <c r="J1183" t="s">
        <v>53</v>
      </c>
      <c r="K1183" t="s">
        <v>530</v>
      </c>
      <c r="L1183" t="s">
        <v>405</v>
      </c>
      <c r="M1183" t="s">
        <v>405</v>
      </c>
      <c r="N1183" t="s">
        <v>405</v>
      </c>
      <c r="O1183" t="s">
        <v>489</v>
      </c>
      <c r="P1183" t="s">
        <v>50</v>
      </c>
      <c r="Q1183">
        <v>80</v>
      </c>
      <c r="R1183">
        <v>80</v>
      </c>
      <c r="S1183">
        <v>75</v>
      </c>
      <c r="T1183">
        <v>11.7</v>
      </c>
      <c r="U1183">
        <v>6.5</v>
      </c>
      <c r="V1183">
        <v>74</v>
      </c>
      <c r="W1183">
        <v>81.8</v>
      </c>
      <c r="X1183">
        <v>81.8</v>
      </c>
      <c r="Y1183">
        <v>7.8</v>
      </c>
      <c r="Z1183" t="s">
        <v>487</v>
      </c>
      <c r="AA1183">
        <v>55</v>
      </c>
      <c r="AB1183">
        <v>3000</v>
      </c>
      <c r="AC1183">
        <v>21900</v>
      </c>
      <c r="AD1183">
        <v>25600</v>
      </c>
      <c r="AE1183">
        <v>31500</v>
      </c>
      <c r="AF1183">
        <v>59900</v>
      </c>
      <c r="AG1183" t="s">
        <v>479</v>
      </c>
      <c r="AH1183" t="s">
        <v>479</v>
      </c>
      <c r="AI1183" t="s">
        <v>479</v>
      </c>
      <c r="AJ1183" t="s">
        <v>479</v>
      </c>
      <c r="AK1183" t="s">
        <v>479</v>
      </c>
      <c r="AL1183" t="s">
        <v>481</v>
      </c>
      <c r="AM1183" t="s">
        <v>481</v>
      </c>
    </row>
    <row r="1184" spans="1:39" x14ac:dyDescent="0.25">
      <c r="A1184" t="s">
        <v>472</v>
      </c>
      <c r="B1184" t="s">
        <v>582</v>
      </c>
      <c r="C1184">
        <v>3</v>
      </c>
      <c r="D1184" t="s">
        <v>405</v>
      </c>
      <c r="E1184" t="s">
        <v>405</v>
      </c>
      <c r="F1184">
        <v>10007773</v>
      </c>
      <c r="G1184" t="s">
        <v>595</v>
      </c>
      <c r="H1184" t="s">
        <v>482</v>
      </c>
      <c r="I1184" t="s">
        <v>476</v>
      </c>
      <c r="J1184" t="s">
        <v>385</v>
      </c>
      <c r="K1184" t="s">
        <v>499</v>
      </c>
      <c r="L1184" t="s">
        <v>43</v>
      </c>
      <c r="M1184" t="s">
        <v>405</v>
      </c>
      <c r="N1184" t="s">
        <v>405</v>
      </c>
      <c r="O1184" t="s">
        <v>485</v>
      </c>
      <c r="P1184" t="s">
        <v>47</v>
      </c>
      <c r="Q1184">
        <v>120</v>
      </c>
      <c r="R1184">
        <v>120</v>
      </c>
      <c r="S1184">
        <v>115</v>
      </c>
      <c r="T1184">
        <v>8.6999999999999993</v>
      </c>
      <c r="U1184">
        <v>5.8</v>
      </c>
      <c r="V1184">
        <v>62.8</v>
      </c>
      <c r="W1184">
        <v>80.2</v>
      </c>
      <c r="X1184">
        <v>85.4</v>
      </c>
      <c r="Y1184">
        <v>22.7</v>
      </c>
      <c r="Z1184">
        <v>5.2</v>
      </c>
      <c r="AA1184">
        <v>70</v>
      </c>
      <c r="AB1184">
        <v>700</v>
      </c>
      <c r="AC1184">
        <v>20800</v>
      </c>
      <c r="AD1184">
        <v>27700</v>
      </c>
      <c r="AE1184">
        <v>41600</v>
      </c>
      <c r="AF1184">
        <v>140500</v>
      </c>
      <c r="AG1184" t="s">
        <v>479</v>
      </c>
      <c r="AH1184" t="s">
        <v>479</v>
      </c>
      <c r="AI1184" t="s">
        <v>479</v>
      </c>
      <c r="AJ1184" t="s">
        <v>479</v>
      </c>
      <c r="AK1184" t="s">
        <v>479</v>
      </c>
      <c r="AL1184" t="s">
        <v>481</v>
      </c>
      <c r="AM1184" t="s">
        <v>481</v>
      </c>
    </row>
    <row r="1185" spans="1:39" x14ac:dyDescent="0.25">
      <c r="A1185" t="s">
        <v>472</v>
      </c>
      <c r="B1185" t="s">
        <v>582</v>
      </c>
      <c r="C1185">
        <v>3</v>
      </c>
      <c r="D1185" t="s">
        <v>405</v>
      </c>
      <c r="E1185" t="s">
        <v>405</v>
      </c>
      <c r="F1185">
        <v>10007773</v>
      </c>
      <c r="G1185" t="s">
        <v>595</v>
      </c>
      <c r="H1185" t="s">
        <v>482</v>
      </c>
      <c r="I1185" t="s">
        <v>476</v>
      </c>
      <c r="J1185" t="s">
        <v>385</v>
      </c>
      <c r="K1185" t="s">
        <v>499</v>
      </c>
      <c r="L1185" t="s">
        <v>43</v>
      </c>
      <c r="M1185" t="s">
        <v>405</v>
      </c>
      <c r="N1185" t="s">
        <v>405</v>
      </c>
      <c r="O1185" t="s">
        <v>486</v>
      </c>
      <c r="P1185" t="s">
        <v>44</v>
      </c>
      <c r="Q1185">
        <v>1085</v>
      </c>
      <c r="R1185">
        <v>1070</v>
      </c>
      <c r="S1185">
        <v>1050</v>
      </c>
      <c r="T1185">
        <v>6.4</v>
      </c>
      <c r="U1185">
        <v>7</v>
      </c>
      <c r="V1185">
        <v>61.5</v>
      </c>
      <c r="W1185">
        <v>81.599999999999994</v>
      </c>
      <c r="X1185">
        <v>86.6</v>
      </c>
      <c r="Y1185">
        <v>25.1</v>
      </c>
      <c r="Z1185">
        <v>5</v>
      </c>
      <c r="AA1185">
        <v>620</v>
      </c>
      <c r="AB1185">
        <v>400</v>
      </c>
      <c r="AC1185">
        <v>17200</v>
      </c>
      <c r="AD1185">
        <v>24700</v>
      </c>
      <c r="AE1185">
        <v>31800</v>
      </c>
      <c r="AF1185">
        <v>730700</v>
      </c>
      <c r="AG1185">
        <v>400</v>
      </c>
      <c r="AH1185">
        <v>17500</v>
      </c>
      <c r="AI1185">
        <v>24800</v>
      </c>
      <c r="AJ1185">
        <v>31400</v>
      </c>
      <c r="AK1185">
        <v>730700</v>
      </c>
      <c r="AL1185" t="s">
        <v>481</v>
      </c>
      <c r="AM1185" t="s">
        <v>481</v>
      </c>
    </row>
    <row r="1186" spans="1:39" x14ac:dyDescent="0.25">
      <c r="A1186" t="s">
        <v>472</v>
      </c>
      <c r="B1186" t="s">
        <v>582</v>
      </c>
      <c r="C1186">
        <v>3</v>
      </c>
      <c r="D1186" t="s">
        <v>405</v>
      </c>
      <c r="E1186" t="s">
        <v>405</v>
      </c>
      <c r="F1186">
        <v>10007773</v>
      </c>
      <c r="G1186" t="s">
        <v>595</v>
      </c>
      <c r="H1186" t="s">
        <v>482</v>
      </c>
      <c r="I1186" t="s">
        <v>476</v>
      </c>
      <c r="J1186" t="s">
        <v>385</v>
      </c>
      <c r="K1186" t="s">
        <v>499</v>
      </c>
      <c r="L1186" t="s">
        <v>43</v>
      </c>
      <c r="M1186" t="s">
        <v>405</v>
      </c>
      <c r="N1186" t="s">
        <v>405</v>
      </c>
      <c r="O1186" t="s">
        <v>478</v>
      </c>
      <c r="P1186" t="s">
        <v>3</v>
      </c>
      <c r="Q1186">
        <v>380</v>
      </c>
      <c r="R1186">
        <v>370</v>
      </c>
      <c r="S1186">
        <v>365</v>
      </c>
      <c r="T1186">
        <v>10.4</v>
      </c>
      <c r="U1186">
        <v>5.8</v>
      </c>
      <c r="V1186">
        <v>71.2</v>
      </c>
      <c r="W1186">
        <v>81.900000000000006</v>
      </c>
      <c r="X1186">
        <v>83.8</v>
      </c>
      <c r="Y1186">
        <v>12.6</v>
      </c>
      <c r="Z1186">
        <v>1.9</v>
      </c>
      <c r="AA1186">
        <v>250</v>
      </c>
      <c r="AB1186">
        <v>300</v>
      </c>
      <c r="AC1186">
        <v>27400</v>
      </c>
      <c r="AD1186">
        <v>40900</v>
      </c>
      <c r="AE1186">
        <v>56200</v>
      </c>
      <c r="AF1186">
        <v>193100</v>
      </c>
      <c r="AG1186">
        <v>300</v>
      </c>
      <c r="AH1186">
        <v>28100</v>
      </c>
      <c r="AI1186">
        <v>40900</v>
      </c>
      <c r="AJ1186">
        <v>59100</v>
      </c>
      <c r="AK1186">
        <v>193100</v>
      </c>
      <c r="AL1186" t="s">
        <v>481</v>
      </c>
      <c r="AM1186" t="s">
        <v>481</v>
      </c>
    </row>
    <row r="1187" spans="1:39" x14ac:dyDescent="0.25">
      <c r="A1187" t="s">
        <v>472</v>
      </c>
      <c r="B1187" t="s">
        <v>582</v>
      </c>
      <c r="C1187">
        <v>3</v>
      </c>
      <c r="D1187" t="s">
        <v>405</v>
      </c>
      <c r="E1187" t="s">
        <v>405</v>
      </c>
      <c r="F1187">
        <v>10007773</v>
      </c>
      <c r="G1187" t="s">
        <v>595</v>
      </c>
      <c r="H1187" t="s">
        <v>482</v>
      </c>
      <c r="I1187" t="s">
        <v>476</v>
      </c>
      <c r="J1187" t="s">
        <v>385</v>
      </c>
      <c r="K1187" t="s">
        <v>499</v>
      </c>
      <c r="L1187" t="s">
        <v>43</v>
      </c>
      <c r="M1187" t="s">
        <v>405</v>
      </c>
      <c r="N1187" t="s">
        <v>405</v>
      </c>
      <c r="O1187" t="s">
        <v>488</v>
      </c>
      <c r="P1187" t="s">
        <v>34</v>
      </c>
      <c r="Q1187">
        <v>465</v>
      </c>
      <c r="R1187">
        <v>460</v>
      </c>
      <c r="S1187">
        <v>450</v>
      </c>
      <c r="T1187">
        <v>6</v>
      </c>
      <c r="U1187">
        <v>7.9</v>
      </c>
      <c r="V1187">
        <v>69.099999999999994</v>
      </c>
      <c r="W1187">
        <v>82.3</v>
      </c>
      <c r="X1187">
        <v>86.1</v>
      </c>
      <c r="Y1187">
        <v>17</v>
      </c>
      <c r="Z1187">
        <v>3.8</v>
      </c>
      <c r="AA1187">
        <v>290</v>
      </c>
      <c r="AB1187">
        <v>400</v>
      </c>
      <c r="AC1187">
        <v>20100</v>
      </c>
      <c r="AD1187">
        <v>27700</v>
      </c>
      <c r="AE1187">
        <v>38700</v>
      </c>
      <c r="AF1187">
        <v>261000</v>
      </c>
      <c r="AG1187">
        <v>400</v>
      </c>
      <c r="AH1187">
        <v>18600</v>
      </c>
      <c r="AI1187">
        <v>27700</v>
      </c>
      <c r="AJ1187">
        <v>38700</v>
      </c>
      <c r="AK1187">
        <v>261000</v>
      </c>
      <c r="AL1187" t="s">
        <v>481</v>
      </c>
      <c r="AM1187" t="s">
        <v>481</v>
      </c>
    </row>
    <row r="1188" spans="1:39" x14ac:dyDescent="0.25">
      <c r="A1188" t="s">
        <v>472</v>
      </c>
      <c r="B1188" t="s">
        <v>582</v>
      </c>
      <c r="C1188">
        <v>3</v>
      </c>
      <c r="D1188" t="s">
        <v>405</v>
      </c>
      <c r="E1188" t="s">
        <v>405</v>
      </c>
      <c r="F1188">
        <v>10007773</v>
      </c>
      <c r="G1188" t="s">
        <v>595</v>
      </c>
      <c r="H1188" t="s">
        <v>482</v>
      </c>
      <c r="I1188" t="s">
        <v>476</v>
      </c>
      <c r="J1188" t="s">
        <v>385</v>
      </c>
      <c r="K1188" t="s">
        <v>499</v>
      </c>
      <c r="L1188" t="s">
        <v>43</v>
      </c>
      <c r="M1188" t="s">
        <v>405</v>
      </c>
      <c r="N1188" t="s">
        <v>405</v>
      </c>
      <c r="O1188" t="s">
        <v>489</v>
      </c>
      <c r="P1188" t="s">
        <v>50</v>
      </c>
      <c r="Q1188">
        <v>110</v>
      </c>
      <c r="R1188">
        <v>110</v>
      </c>
      <c r="S1188">
        <v>110</v>
      </c>
      <c r="T1188">
        <v>10.199999999999999</v>
      </c>
      <c r="U1188">
        <v>4.2</v>
      </c>
      <c r="V1188">
        <v>65.599999999999994</v>
      </c>
      <c r="W1188">
        <v>80.900000000000006</v>
      </c>
      <c r="X1188">
        <v>85.6</v>
      </c>
      <c r="Y1188">
        <v>20</v>
      </c>
      <c r="Z1188">
        <v>4.7</v>
      </c>
      <c r="AA1188">
        <v>65</v>
      </c>
      <c r="AB1188">
        <v>600</v>
      </c>
      <c r="AC1188">
        <v>13500</v>
      </c>
      <c r="AD1188">
        <v>23900</v>
      </c>
      <c r="AE1188">
        <v>33200</v>
      </c>
      <c r="AF1188">
        <v>102200</v>
      </c>
      <c r="AG1188" t="s">
        <v>479</v>
      </c>
      <c r="AH1188" t="s">
        <v>479</v>
      </c>
      <c r="AI1188" t="s">
        <v>479</v>
      </c>
      <c r="AJ1188" t="s">
        <v>479</v>
      </c>
      <c r="AK1188" t="s">
        <v>479</v>
      </c>
      <c r="AL1188" t="s">
        <v>481</v>
      </c>
      <c r="AM1188" t="s">
        <v>481</v>
      </c>
    </row>
    <row r="1189" spans="1:39" x14ac:dyDescent="0.25">
      <c r="A1189" t="s">
        <v>472</v>
      </c>
      <c r="B1189" t="s">
        <v>582</v>
      </c>
      <c r="C1189">
        <v>3</v>
      </c>
      <c r="D1189" t="s">
        <v>405</v>
      </c>
      <c r="E1189" t="s">
        <v>405</v>
      </c>
      <c r="F1189">
        <v>10007774</v>
      </c>
      <c r="G1189" t="s">
        <v>42</v>
      </c>
      <c r="H1189" t="s">
        <v>482</v>
      </c>
      <c r="I1189" t="s">
        <v>476</v>
      </c>
      <c r="J1189" t="s">
        <v>385</v>
      </c>
      <c r="K1189" t="s">
        <v>499</v>
      </c>
      <c r="L1189" t="s">
        <v>43</v>
      </c>
      <c r="M1189" t="s">
        <v>405</v>
      </c>
      <c r="N1189" t="s">
        <v>405</v>
      </c>
      <c r="O1189" t="s">
        <v>485</v>
      </c>
      <c r="P1189" t="s">
        <v>47</v>
      </c>
      <c r="Q1189">
        <v>175</v>
      </c>
      <c r="R1189">
        <v>170</v>
      </c>
      <c r="S1189">
        <v>170</v>
      </c>
      <c r="T1189">
        <v>6.4</v>
      </c>
      <c r="U1189">
        <v>3.9</v>
      </c>
      <c r="V1189">
        <v>45.7</v>
      </c>
      <c r="W1189">
        <v>73.7</v>
      </c>
      <c r="X1189">
        <v>89.7</v>
      </c>
      <c r="Y1189">
        <v>44</v>
      </c>
      <c r="Z1189">
        <v>15.9</v>
      </c>
      <c r="AA1189">
        <v>80</v>
      </c>
      <c r="AB1189">
        <v>5500</v>
      </c>
      <c r="AC1189">
        <v>29900</v>
      </c>
      <c r="AD1189">
        <v>38700</v>
      </c>
      <c r="AE1189">
        <v>51100</v>
      </c>
      <c r="AF1189">
        <v>221600</v>
      </c>
      <c r="AG1189" t="s">
        <v>479</v>
      </c>
      <c r="AH1189" t="s">
        <v>479</v>
      </c>
      <c r="AI1189" t="s">
        <v>479</v>
      </c>
      <c r="AJ1189" t="s">
        <v>479</v>
      </c>
      <c r="AK1189" t="s">
        <v>479</v>
      </c>
      <c r="AL1189" t="s">
        <v>481</v>
      </c>
      <c r="AM1189" t="s">
        <v>481</v>
      </c>
    </row>
    <row r="1190" spans="1:39" x14ac:dyDescent="0.25">
      <c r="A1190" t="s">
        <v>472</v>
      </c>
      <c r="B1190" t="s">
        <v>582</v>
      </c>
      <c r="C1190">
        <v>3</v>
      </c>
      <c r="D1190" t="s">
        <v>405</v>
      </c>
      <c r="E1190" t="s">
        <v>405</v>
      </c>
      <c r="F1190">
        <v>10007774</v>
      </c>
      <c r="G1190" t="s">
        <v>42</v>
      </c>
      <c r="H1190" t="s">
        <v>482</v>
      </c>
      <c r="I1190" t="s">
        <v>476</v>
      </c>
      <c r="J1190" t="s">
        <v>385</v>
      </c>
      <c r="K1190" t="s">
        <v>499</v>
      </c>
      <c r="L1190" t="s">
        <v>43</v>
      </c>
      <c r="M1190" t="s">
        <v>405</v>
      </c>
      <c r="N1190" t="s">
        <v>405</v>
      </c>
      <c r="O1190" t="s">
        <v>489</v>
      </c>
      <c r="P1190" t="s">
        <v>50</v>
      </c>
      <c r="Q1190">
        <v>20</v>
      </c>
      <c r="R1190">
        <v>20</v>
      </c>
      <c r="S1190">
        <v>20</v>
      </c>
      <c r="T1190" t="s">
        <v>487</v>
      </c>
      <c r="U1190" t="s">
        <v>487</v>
      </c>
      <c r="V1190">
        <v>76.2</v>
      </c>
      <c r="W1190">
        <v>95.2</v>
      </c>
      <c r="X1190">
        <v>100</v>
      </c>
      <c r="Y1190">
        <v>23.8</v>
      </c>
      <c r="Z1190">
        <v>4.8</v>
      </c>
      <c r="AA1190">
        <v>15</v>
      </c>
      <c r="AB1190">
        <v>1100</v>
      </c>
      <c r="AC1190">
        <v>18500</v>
      </c>
      <c r="AD1190">
        <v>24800</v>
      </c>
      <c r="AE1190">
        <v>31100</v>
      </c>
      <c r="AF1190">
        <v>48200</v>
      </c>
      <c r="AG1190" t="s">
        <v>479</v>
      </c>
      <c r="AH1190" t="s">
        <v>479</v>
      </c>
      <c r="AI1190" t="s">
        <v>479</v>
      </c>
      <c r="AJ1190" t="s">
        <v>479</v>
      </c>
      <c r="AK1190" t="s">
        <v>479</v>
      </c>
      <c r="AL1190" t="s">
        <v>481</v>
      </c>
      <c r="AM1190" t="s">
        <v>481</v>
      </c>
    </row>
    <row r="1191" spans="1:39" x14ac:dyDescent="0.25">
      <c r="A1191" t="s">
        <v>472</v>
      </c>
      <c r="B1191" t="s">
        <v>582</v>
      </c>
      <c r="C1191">
        <v>3</v>
      </c>
      <c r="D1191" t="s">
        <v>405</v>
      </c>
      <c r="E1191" t="s">
        <v>405</v>
      </c>
      <c r="F1191">
        <v>10007775</v>
      </c>
      <c r="G1191" t="s">
        <v>59</v>
      </c>
      <c r="H1191" t="s">
        <v>482</v>
      </c>
      <c r="I1191" t="s">
        <v>476</v>
      </c>
      <c r="J1191" t="s">
        <v>385</v>
      </c>
      <c r="K1191" t="s">
        <v>495</v>
      </c>
      <c r="L1191" t="s">
        <v>41</v>
      </c>
      <c r="M1191" t="s">
        <v>405</v>
      </c>
      <c r="N1191" t="s">
        <v>405</v>
      </c>
      <c r="O1191" t="s">
        <v>485</v>
      </c>
      <c r="P1191" t="s">
        <v>47</v>
      </c>
      <c r="Q1191">
        <v>270</v>
      </c>
      <c r="R1191">
        <v>265</v>
      </c>
      <c r="S1191">
        <v>265</v>
      </c>
      <c r="T1191">
        <v>3</v>
      </c>
      <c r="U1191">
        <v>6.1</v>
      </c>
      <c r="V1191">
        <v>52.9</v>
      </c>
      <c r="W1191">
        <v>77.2</v>
      </c>
      <c r="X1191">
        <v>90.9</v>
      </c>
      <c r="Y1191">
        <v>38</v>
      </c>
      <c r="Z1191">
        <v>13.7</v>
      </c>
      <c r="AA1191">
        <v>135</v>
      </c>
      <c r="AB1191">
        <v>2900</v>
      </c>
      <c r="AC1191">
        <v>26200</v>
      </c>
      <c r="AD1191">
        <v>31800</v>
      </c>
      <c r="AE1191">
        <v>36900</v>
      </c>
      <c r="AF1191">
        <v>58400</v>
      </c>
      <c r="AG1191" t="s">
        <v>479</v>
      </c>
      <c r="AH1191" t="s">
        <v>479</v>
      </c>
      <c r="AI1191" t="s">
        <v>479</v>
      </c>
      <c r="AJ1191" t="s">
        <v>479</v>
      </c>
      <c r="AK1191" t="s">
        <v>479</v>
      </c>
      <c r="AL1191" t="s">
        <v>481</v>
      </c>
      <c r="AM1191" t="s">
        <v>481</v>
      </c>
    </row>
    <row r="1192" spans="1:39" x14ac:dyDescent="0.25">
      <c r="A1192" t="s">
        <v>472</v>
      </c>
      <c r="B1192" t="s">
        <v>582</v>
      </c>
      <c r="C1192">
        <v>3</v>
      </c>
      <c r="D1192" t="s">
        <v>405</v>
      </c>
      <c r="E1192" t="s">
        <v>405</v>
      </c>
      <c r="F1192">
        <v>10007775</v>
      </c>
      <c r="G1192" t="s">
        <v>59</v>
      </c>
      <c r="H1192" t="s">
        <v>482</v>
      </c>
      <c r="I1192" t="s">
        <v>476</v>
      </c>
      <c r="J1192" t="s">
        <v>385</v>
      </c>
      <c r="K1192" t="s">
        <v>495</v>
      </c>
      <c r="L1192" t="s">
        <v>41</v>
      </c>
      <c r="M1192" t="s">
        <v>405</v>
      </c>
      <c r="N1192" t="s">
        <v>405</v>
      </c>
      <c r="O1192" t="s">
        <v>486</v>
      </c>
      <c r="P1192" t="s">
        <v>44</v>
      </c>
      <c r="Q1192">
        <v>65</v>
      </c>
      <c r="R1192">
        <v>65</v>
      </c>
      <c r="S1192">
        <v>65</v>
      </c>
      <c r="T1192">
        <v>3.2</v>
      </c>
      <c r="U1192">
        <v>4.8</v>
      </c>
      <c r="V1192">
        <v>66.7</v>
      </c>
      <c r="W1192">
        <v>88.9</v>
      </c>
      <c r="X1192">
        <v>92.1</v>
      </c>
      <c r="Y1192">
        <v>25.4</v>
      </c>
      <c r="Z1192">
        <v>3.2</v>
      </c>
      <c r="AA1192">
        <v>40</v>
      </c>
      <c r="AB1192">
        <v>4000</v>
      </c>
      <c r="AC1192">
        <v>19700</v>
      </c>
      <c r="AD1192">
        <v>28700</v>
      </c>
      <c r="AE1192">
        <v>35400</v>
      </c>
      <c r="AF1192">
        <v>58800</v>
      </c>
      <c r="AG1192" t="s">
        <v>479</v>
      </c>
      <c r="AH1192" t="s">
        <v>479</v>
      </c>
      <c r="AI1192" t="s">
        <v>479</v>
      </c>
      <c r="AJ1192" t="s">
        <v>479</v>
      </c>
      <c r="AK1192" t="s">
        <v>479</v>
      </c>
      <c r="AL1192" t="s">
        <v>481</v>
      </c>
      <c r="AM1192" t="s">
        <v>481</v>
      </c>
    </row>
    <row r="1193" spans="1:39" x14ac:dyDescent="0.25">
      <c r="A1193" t="s">
        <v>472</v>
      </c>
      <c r="B1193" t="s">
        <v>582</v>
      </c>
      <c r="C1193">
        <v>3</v>
      </c>
      <c r="D1193" t="s">
        <v>405</v>
      </c>
      <c r="E1193" t="s">
        <v>405</v>
      </c>
      <c r="F1193">
        <v>10007775</v>
      </c>
      <c r="G1193" t="s">
        <v>59</v>
      </c>
      <c r="H1193" t="s">
        <v>482</v>
      </c>
      <c r="I1193" t="s">
        <v>476</v>
      </c>
      <c r="J1193" t="s">
        <v>385</v>
      </c>
      <c r="K1193" t="s">
        <v>495</v>
      </c>
      <c r="L1193" t="s">
        <v>41</v>
      </c>
      <c r="M1193" t="s">
        <v>405</v>
      </c>
      <c r="N1193" t="s">
        <v>405</v>
      </c>
      <c r="O1193" t="s">
        <v>478</v>
      </c>
      <c r="P1193" t="s">
        <v>3</v>
      </c>
      <c r="Q1193">
        <v>170</v>
      </c>
      <c r="R1193">
        <v>170</v>
      </c>
      <c r="S1193">
        <v>165</v>
      </c>
      <c r="T1193">
        <v>4.5</v>
      </c>
      <c r="U1193">
        <v>4.2</v>
      </c>
      <c r="V1193">
        <v>85.8</v>
      </c>
      <c r="W1193">
        <v>89.8</v>
      </c>
      <c r="X1193">
        <v>91.3</v>
      </c>
      <c r="Y1193">
        <v>5.5</v>
      </c>
      <c r="Z1193">
        <v>1.5</v>
      </c>
      <c r="AA1193">
        <v>140</v>
      </c>
      <c r="AB1193">
        <v>3400</v>
      </c>
      <c r="AC1193">
        <v>36900</v>
      </c>
      <c r="AD1193">
        <v>46400</v>
      </c>
      <c r="AE1193">
        <v>61700</v>
      </c>
      <c r="AF1193">
        <v>174100</v>
      </c>
      <c r="AG1193" t="s">
        <v>479</v>
      </c>
      <c r="AH1193" t="s">
        <v>479</v>
      </c>
      <c r="AI1193" t="s">
        <v>479</v>
      </c>
      <c r="AJ1193" t="s">
        <v>479</v>
      </c>
      <c r="AK1193" t="s">
        <v>479</v>
      </c>
      <c r="AL1193" t="s">
        <v>481</v>
      </c>
      <c r="AM1193" t="s">
        <v>481</v>
      </c>
    </row>
    <row r="1194" spans="1:39" x14ac:dyDescent="0.25">
      <c r="A1194" t="s">
        <v>472</v>
      </c>
      <c r="B1194" t="s">
        <v>582</v>
      </c>
      <c r="C1194">
        <v>3</v>
      </c>
      <c r="D1194" t="s">
        <v>405</v>
      </c>
      <c r="E1194" t="s">
        <v>405</v>
      </c>
      <c r="F1194">
        <v>10007775</v>
      </c>
      <c r="G1194" t="s">
        <v>59</v>
      </c>
      <c r="H1194" t="s">
        <v>482</v>
      </c>
      <c r="I1194" t="s">
        <v>476</v>
      </c>
      <c r="J1194" t="s">
        <v>385</v>
      </c>
      <c r="K1194" t="s">
        <v>495</v>
      </c>
      <c r="L1194" t="s">
        <v>41</v>
      </c>
      <c r="M1194" t="s">
        <v>405</v>
      </c>
      <c r="N1194" t="s">
        <v>405</v>
      </c>
      <c r="O1194" t="s">
        <v>488</v>
      </c>
      <c r="P1194" t="s">
        <v>34</v>
      </c>
      <c r="Q1194">
        <v>90</v>
      </c>
      <c r="R1194">
        <v>90</v>
      </c>
      <c r="S1194">
        <v>90</v>
      </c>
      <c r="T1194">
        <v>2.8</v>
      </c>
      <c r="U1194">
        <v>6.6</v>
      </c>
      <c r="V1194">
        <v>70.599999999999994</v>
      </c>
      <c r="W1194">
        <v>87.9</v>
      </c>
      <c r="X1194">
        <v>90.6</v>
      </c>
      <c r="Y1194">
        <v>20</v>
      </c>
      <c r="Z1194">
        <v>2.8</v>
      </c>
      <c r="AA1194">
        <v>60</v>
      </c>
      <c r="AB1194">
        <v>4700</v>
      </c>
      <c r="AC1194">
        <v>26300</v>
      </c>
      <c r="AD1194">
        <v>30700</v>
      </c>
      <c r="AE1194">
        <v>44200</v>
      </c>
      <c r="AF1194">
        <v>124800</v>
      </c>
      <c r="AG1194" t="s">
        <v>479</v>
      </c>
      <c r="AH1194" t="s">
        <v>479</v>
      </c>
      <c r="AI1194" t="s">
        <v>479</v>
      </c>
      <c r="AJ1194" t="s">
        <v>479</v>
      </c>
      <c r="AK1194" t="s">
        <v>479</v>
      </c>
      <c r="AL1194" t="s">
        <v>481</v>
      </c>
      <c r="AM1194" t="s">
        <v>481</v>
      </c>
    </row>
    <row r="1195" spans="1:39" x14ac:dyDescent="0.25">
      <c r="A1195" t="s">
        <v>472</v>
      </c>
      <c r="B1195" t="s">
        <v>582</v>
      </c>
      <c r="C1195">
        <v>3</v>
      </c>
      <c r="D1195" t="s">
        <v>405</v>
      </c>
      <c r="E1195" t="s">
        <v>405</v>
      </c>
      <c r="F1195">
        <v>10007776</v>
      </c>
      <c r="G1195" t="s">
        <v>84</v>
      </c>
      <c r="H1195" t="s">
        <v>482</v>
      </c>
      <c r="I1195" t="s">
        <v>476</v>
      </c>
      <c r="J1195" t="s">
        <v>385</v>
      </c>
      <c r="K1195" t="s">
        <v>495</v>
      </c>
      <c r="L1195" t="s">
        <v>41</v>
      </c>
      <c r="M1195" t="s">
        <v>405</v>
      </c>
      <c r="N1195" t="s">
        <v>405</v>
      </c>
      <c r="O1195" t="s">
        <v>485</v>
      </c>
      <c r="P1195" t="s">
        <v>47</v>
      </c>
      <c r="Q1195">
        <v>110</v>
      </c>
      <c r="R1195">
        <v>110</v>
      </c>
      <c r="S1195">
        <v>110</v>
      </c>
      <c r="T1195">
        <v>7.3</v>
      </c>
      <c r="U1195">
        <v>11</v>
      </c>
      <c r="V1195">
        <v>60.6</v>
      </c>
      <c r="W1195">
        <v>75.3</v>
      </c>
      <c r="X1195">
        <v>81.7</v>
      </c>
      <c r="Y1195">
        <v>21.1</v>
      </c>
      <c r="Z1195">
        <v>6.4</v>
      </c>
      <c r="AA1195">
        <v>65</v>
      </c>
      <c r="AB1195">
        <v>400</v>
      </c>
      <c r="AC1195">
        <v>20800</v>
      </c>
      <c r="AD1195">
        <v>25600</v>
      </c>
      <c r="AE1195">
        <v>34300</v>
      </c>
      <c r="AF1195">
        <v>75200</v>
      </c>
      <c r="AG1195" t="s">
        <v>479</v>
      </c>
      <c r="AH1195" t="s">
        <v>479</v>
      </c>
      <c r="AI1195" t="s">
        <v>479</v>
      </c>
      <c r="AJ1195" t="s">
        <v>479</v>
      </c>
      <c r="AK1195" t="s">
        <v>479</v>
      </c>
      <c r="AL1195" t="s">
        <v>481</v>
      </c>
      <c r="AM1195" t="s">
        <v>481</v>
      </c>
    </row>
    <row r="1196" spans="1:39" x14ac:dyDescent="0.25">
      <c r="A1196" t="s">
        <v>472</v>
      </c>
      <c r="B1196" t="s">
        <v>582</v>
      </c>
      <c r="C1196">
        <v>3</v>
      </c>
      <c r="D1196" t="s">
        <v>405</v>
      </c>
      <c r="E1196" t="s">
        <v>405</v>
      </c>
      <c r="F1196">
        <v>10007776</v>
      </c>
      <c r="G1196" t="s">
        <v>84</v>
      </c>
      <c r="H1196" t="s">
        <v>482</v>
      </c>
      <c r="I1196" t="s">
        <v>476</v>
      </c>
      <c r="J1196" t="s">
        <v>385</v>
      </c>
      <c r="K1196" t="s">
        <v>495</v>
      </c>
      <c r="L1196" t="s">
        <v>41</v>
      </c>
      <c r="M1196" t="s">
        <v>405</v>
      </c>
      <c r="N1196" t="s">
        <v>405</v>
      </c>
      <c r="O1196" t="s">
        <v>486</v>
      </c>
      <c r="P1196" t="s">
        <v>44</v>
      </c>
      <c r="Q1196">
        <v>185</v>
      </c>
      <c r="R1196">
        <v>185</v>
      </c>
      <c r="S1196">
        <v>185</v>
      </c>
      <c r="T1196">
        <v>2.5</v>
      </c>
      <c r="U1196">
        <v>7.4</v>
      </c>
      <c r="V1196">
        <v>63.8</v>
      </c>
      <c r="W1196">
        <v>83.4</v>
      </c>
      <c r="X1196">
        <v>90.2</v>
      </c>
      <c r="Y1196">
        <v>26.4</v>
      </c>
      <c r="Z1196">
        <v>6.8</v>
      </c>
      <c r="AA1196">
        <v>115</v>
      </c>
      <c r="AB1196">
        <v>2200</v>
      </c>
      <c r="AC1196">
        <v>20300</v>
      </c>
      <c r="AD1196">
        <v>25700</v>
      </c>
      <c r="AE1196">
        <v>29700</v>
      </c>
      <c r="AF1196">
        <v>58400</v>
      </c>
      <c r="AG1196" t="s">
        <v>479</v>
      </c>
      <c r="AH1196" t="s">
        <v>479</v>
      </c>
      <c r="AI1196" t="s">
        <v>479</v>
      </c>
      <c r="AJ1196" t="s">
        <v>479</v>
      </c>
      <c r="AK1196" t="s">
        <v>479</v>
      </c>
      <c r="AL1196" t="s">
        <v>481</v>
      </c>
      <c r="AM1196" t="s">
        <v>481</v>
      </c>
    </row>
    <row r="1197" spans="1:39" x14ac:dyDescent="0.25">
      <c r="A1197" t="s">
        <v>472</v>
      </c>
      <c r="B1197" t="s">
        <v>582</v>
      </c>
      <c r="C1197">
        <v>3</v>
      </c>
      <c r="D1197" t="s">
        <v>405</v>
      </c>
      <c r="E1197" t="s">
        <v>405</v>
      </c>
      <c r="F1197">
        <v>10007776</v>
      </c>
      <c r="G1197" t="s">
        <v>84</v>
      </c>
      <c r="H1197" t="s">
        <v>482</v>
      </c>
      <c r="I1197" t="s">
        <v>476</v>
      </c>
      <c r="J1197" t="s">
        <v>385</v>
      </c>
      <c r="K1197" t="s">
        <v>495</v>
      </c>
      <c r="L1197" t="s">
        <v>41</v>
      </c>
      <c r="M1197" t="s">
        <v>405</v>
      </c>
      <c r="N1197" t="s">
        <v>405</v>
      </c>
      <c r="O1197" t="s">
        <v>488</v>
      </c>
      <c r="P1197" t="s">
        <v>34</v>
      </c>
      <c r="Q1197">
        <v>35</v>
      </c>
      <c r="R1197">
        <v>35</v>
      </c>
      <c r="S1197">
        <v>35</v>
      </c>
      <c r="T1197">
        <v>2.9</v>
      </c>
      <c r="U1197">
        <v>5.7</v>
      </c>
      <c r="V1197">
        <v>77.099999999999994</v>
      </c>
      <c r="W1197">
        <v>88.6</v>
      </c>
      <c r="X1197">
        <v>91.4</v>
      </c>
      <c r="Y1197">
        <v>14.3</v>
      </c>
      <c r="Z1197">
        <v>2.9</v>
      </c>
      <c r="AA1197">
        <v>25</v>
      </c>
      <c r="AB1197">
        <v>8800</v>
      </c>
      <c r="AC1197">
        <v>25200</v>
      </c>
      <c r="AD1197">
        <v>28500</v>
      </c>
      <c r="AE1197">
        <v>33600</v>
      </c>
      <c r="AF1197">
        <v>54800</v>
      </c>
      <c r="AG1197" t="s">
        <v>479</v>
      </c>
      <c r="AH1197" t="s">
        <v>479</v>
      </c>
      <c r="AI1197" t="s">
        <v>479</v>
      </c>
      <c r="AJ1197" t="s">
        <v>479</v>
      </c>
      <c r="AK1197" t="s">
        <v>479</v>
      </c>
      <c r="AL1197" t="s">
        <v>481</v>
      </c>
      <c r="AM1197" t="s">
        <v>481</v>
      </c>
    </row>
    <row r="1198" spans="1:39" x14ac:dyDescent="0.25">
      <c r="A1198" t="s">
        <v>472</v>
      </c>
      <c r="B1198" t="s">
        <v>582</v>
      </c>
      <c r="C1198">
        <v>3</v>
      </c>
      <c r="D1198" t="s">
        <v>405</v>
      </c>
      <c r="E1198" t="s">
        <v>405</v>
      </c>
      <c r="F1198">
        <v>10007776</v>
      </c>
      <c r="G1198" t="s">
        <v>84</v>
      </c>
      <c r="H1198" t="s">
        <v>482</v>
      </c>
      <c r="I1198" t="s">
        <v>476</v>
      </c>
      <c r="J1198" t="s">
        <v>385</v>
      </c>
      <c r="K1198" t="s">
        <v>495</v>
      </c>
      <c r="L1198" t="s">
        <v>41</v>
      </c>
      <c r="M1198" t="s">
        <v>405</v>
      </c>
      <c r="N1198" t="s">
        <v>405</v>
      </c>
      <c r="O1198" t="s">
        <v>489</v>
      </c>
      <c r="P1198" t="s">
        <v>50</v>
      </c>
      <c r="Q1198">
        <v>60</v>
      </c>
      <c r="R1198">
        <v>60</v>
      </c>
      <c r="S1198">
        <v>60</v>
      </c>
      <c r="T1198" t="s">
        <v>487</v>
      </c>
      <c r="U1198">
        <v>17.2</v>
      </c>
      <c r="V1198">
        <v>78.7</v>
      </c>
      <c r="W1198">
        <v>82</v>
      </c>
      <c r="X1198">
        <v>82.8</v>
      </c>
      <c r="Y1198">
        <v>4.0999999999999996</v>
      </c>
      <c r="Z1198">
        <v>0.8</v>
      </c>
      <c r="AA1198">
        <v>45</v>
      </c>
      <c r="AB1198">
        <v>3300</v>
      </c>
      <c r="AC1198">
        <v>17900</v>
      </c>
      <c r="AD1198">
        <v>22600</v>
      </c>
      <c r="AE1198">
        <v>25600</v>
      </c>
      <c r="AF1198">
        <v>39800</v>
      </c>
      <c r="AG1198" t="s">
        <v>479</v>
      </c>
      <c r="AH1198" t="s">
        <v>479</v>
      </c>
      <c r="AI1198" t="s">
        <v>479</v>
      </c>
      <c r="AJ1198" t="s">
        <v>479</v>
      </c>
      <c r="AK1198" t="s">
        <v>479</v>
      </c>
      <c r="AL1198" t="s">
        <v>481</v>
      </c>
      <c r="AM1198" t="s">
        <v>481</v>
      </c>
    </row>
    <row r="1199" spans="1:39" x14ac:dyDescent="0.25">
      <c r="A1199" t="s">
        <v>472</v>
      </c>
      <c r="B1199" t="s">
        <v>582</v>
      </c>
      <c r="C1199">
        <v>3</v>
      </c>
      <c r="D1199" t="s">
        <v>405</v>
      </c>
      <c r="E1199" t="s">
        <v>405</v>
      </c>
      <c r="F1199">
        <v>10007779</v>
      </c>
      <c r="G1199" t="s">
        <v>596</v>
      </c>
      <c r="H1199" t="s">
        <v>482</v>
      </c>
      <c r="I1199" t="s">
        <v>476</v>
      </c>
      <c r="J1199" t="s">
        <v>385</v>
      </c>
      <c r="K1199" t="s">
        <v>495</v>
      </c>
      <c r="L1199" t="s">
        <v>41</v>
      </c>
      <c r="M1199" t="s">
        <v>405</v>
      </c>
      <c r="N1199" t="s">
        <v>405</v>
      </c>
      <c r="O1199" t="s">
        <v>485</v>
      </c>
      <c r="P1199" t="s">
        <v>47</v>
      </c>
      <c r="Q1199">
        <v>50</v>
      </c>
      <c r="R1199">
        <v>50</v>
      </c>
      <c r="S1199">
        <v>50</v>
      </c>
      <c r="T1199" t="s">
        <v>487</v>
      </c>
      <c r="U1199" t="s">
        <v>487</v>
      </c>
      <c r="V1199">
        <v>60.4</v>
      </c>
      <c r="W1199">
        <v>85.4</v>
      </c>
      <c r="X1199">
        <v>100</v>
      </c>
      <c r="Y1199">
        <v>39.6</v>
      </c>
      <c r="Z1199">
        <v>14.6</v>
      </c>
      <c r="AA1199">
        <v>30</v>
      </c>
      <c r="AB1199">
        <v>1600</v>
      </c>
      <c r="AC1199">
        <v>22400</v>
      </c>
      <c r="AD1199">
        <v>27400</v>
      </c>
      <c r="AE1199">
        <v>34800</v>
      </c>
      <c r="AF1199">
        <v>45300</v>
      </c>
      <c r="AG1199" t="s">
        <v>479</v>
      </c>
      <c r="AH1199" t="s">
        <v>479</v>
      </c>
      <c r="AI1199" t="s">
        <v>479</v>
      </c>
      <c r="AJ1199" t="s">
        <v>479</v>
      </c>
      <c r="AK1199" t="s">
        <v>479</v>
      </c>
      <c r="AL1199" t="s">
        <v>481</v>
      </c>
      <c r="AM1199" t="s">
        <v>481</v>
      </c>
    </row>
    <row r="1200" spans="1:39" x14ac:dyDescent="0.25">
      <c r="A1200" t="s">
        <v>472</v>
      </c>
      <c r="B1200" t="s">
        <v>582</v>
      </c>
      <c r="C1200">
        <v>3</v>
      </c>
      <c r="D1200" t="s">
        <v>405</v>
      </c>
      <c r="E1200" t="s">
        <v>405</v>
      </c>
      <c r="F1200">
        <v>10007780</v>
      </c>
      <c r="G1200" t="s">
        <v>597</v>
      </c>
      <c r="H1200" t="s">
        <v>482</v>
      </c>
      <c r="I1200" t="s">
        <v>476</v>
      </c>
      <c r="J1200" t="s">
        <v>385</v>
      </c>
      <c r="K1200" t="s">
        <v>495</v>
      </c>
      <c r="L1200" t="s">
        <v>41</v>
      </c>
      <c r="M1200" t="s">
        <v>405</v>
      </c>
      <c r="N1200" t="s">
        <v>405</v>
      </c>
      <c r="O1200" t="s">
        <v>488</v>
      </c>
      <c r="P1200" t="s">
        <v>34</v>
      </c>
      <c r="Q1200">
        <v>90</v>
      </c>
      <c r="R1200">
        <v>90</v>
      </c>
      <c r="S1200">
        <v>90</v>
      </c>
      <c r="T1200">
        <v>11.4</v>
      </c>
      <c r="U1200">
        <v>8.5</v>
      </c>
      <c r="V1200">
        <v>63.1</v>
      </c>
      <c r="W1200">
        <v>75.599999999999994</v>
      </c>
      <c r="X1200">
        <v>80.099999999999994</v>
      </c>
      <c r="Y1200">
        <v>17</v>
      </c>
      <c r="Z1200">
        <v>4.5</v>
      </c>
      <c r="AA1200">
        <v>55</v>
      </c>
      <c r="AB1200">
        <v>8800</v>
      </c>
      <c r="AC1200">
        <v>22300</v>
      </c>
      <c r="AD1200">
        <v>29200</v>
      </c>
      <c r="AE1200">
        <v>36100</v>
      </c>
      <c r="AF1200">
        <v>99300</v>
      </c>
      <c r="AG1200" t="s">
        <v>479</v>
      </c>
      <c r="AH1200" t="s">
        <v>479</v>
      </c>
      <c r="AI1200" t="s">
        <v>479</v>
      </c>
      <c r="AJ1200" t="s">
        <v>479</v>
      </c>
      <c r="AK1200" t="s">
        <v>479</v>
      </c>
      <c r="AL1200" t="s">
        <v>481</v>
      </c>
      <c r="AM1200" t="s">
        <v>481</v>
      </c>
    </row>
    <row r="1201" spans="1:39" x14ac:dyDescent="0.25">
      <c r="A1201" t="s">
        <v>472</v>
      </c>
      <c r="B1201" t="s">
        <v>582</v>
      </c>
      <c r="C1201">
        <v>3</v>
      </c>
      <c r="D1201" t="s">
        <v>405</v>
      </c>
      <c r="E1201" t="s">
        <v>405</v>
      </c>
      <c r="F1201">
        <v>10007783</v>
      </c>
      <c r="G1201" t="s">
        <v>66</v>
      </c>
      <c r="H1201" t="s">
        <v>482</v>
      </c>
      <c r="I1201" t="s">
        <v>529</v>
      </c>
      <c r="J1201" t="s">
        <v>53</v>
      </c>
      <c r="K1201" t="s">
        <v>530</v>
      </c>
      <c r="L1201" t="s">
        <v>405</v>
      </c>
      <c r="M1201" t="s">
        <v>405</v>
      </c>
      <c r="N1201" t="s">
        <v>405</v>
      </c>
      <c r="O1201" t="s">
        <v>485</v>
      </c>
      <c r="P1201" t="s">
        <v>47</v>
      </c>
      <c r="Q1201">
        <v>115</v>
      </c>
      <c r="R1201">
        <v>115</v>
      </c>
      <c r="S1201">
        <v>115</v>
      </c>
      <c r="T1201">
        <v>4.7</v>
      </c>
      <c r="U1201">
        <v>9.5</v>
      </c>
      <c r="V1201">
        <v>58.9</v>
      </c>
      <c r="W1201">
        <v>75.7</v>
      </c>
      <c r="X1201">
        <v>85.8</v>
      </c>
      <c r="Y1201">
        <v>26.9</v>
      </c>
      <c r="Z1201">
        <v>10.1</v>
      </c>
      <c r="AA1201">
        <v>65</v>
      </c>
      <c r="AB1201">
        <v>5500</v>
      </c>
      <c r="AC1201">
        <v>23000</v>
      </c>
      <c r="AD1201">
        <v>27700</v>
      </c>
      <c r="AE1201">
        <v>33900</v>
      </c>
      <c r="AF1201">
        <v>71200</v>
      </c>
      <c r="AG1201" t="s">
        <v>479</v>
      </c>
      <c r="AH1201" t="s">
        <v>479</v>
      </c>
      <c r="AI1201" t="s">
        <v>479</v>
      </c>
      <c r="AJ1201" t="s">
        <v>479</v>
      </c>
      <c r="AK1201" t="s">
        <v>479</v>
      </c>
      <c r="AL1201" t="s">
        <v>481</v>
      </c>
      <c r="AM1201" t="s">
        <v>481</v>
      </c>
    </row>
    <row r="1202" spans="1:39" x14ac:dyDescent="0.25">
      <c r="A1202" t="s">
        <v>472</v>
      </c>
      <c r="B1202" t="s">
        <v>582</v>
      </c>
      <c r="C1202">
        <v>3</v>
      </c>
      <c r="D1202" t="s">
        <v>405</v>
      </c>
      <c r="E1202" t="s">
        <v>405</v>
      </c>
      <c r="F1202">
        <v>10007783</v>
      </c>
      <c r="G1202" t="s">
        <v>66</v>
      </c>
      <c r="H1202" t="s">
        <v>482</v>
      </c>
      <c r="I1202" t="s">
        <v>529</v>
      </c>
      <c r="J1202" t="s">
        <v>53</v>
      </c>
      <c r="K1202" t="s">
        <v>530</v>
      </c>
      <c r="L1202" t="s">
        <v>405</v>
      </c>
      <c r="M1202" t="s">
        <v>405</v>
      </c>
      <c r="N1202" t="s">
        <v>405</v>
      </c>
      <c r="O1202" t="s">
        <v>489</v>
      </c>
      <c r="P1202" t="s">
        <v>50</v>
      </c>
      <c r="Q1202">
        <v>5</v>
      </c>
      <c r="R1202">
        <v>5</v>
      </c>
      <c r="S1202">
        <v>5</v>
      </c>
      <c r="T1202" t="s">
        <v>479</v>
      </c>
      <c r="U1202" t="s">
        <v>479</v>
      </c>
      <c r="V1202" t="s">
        <v>479</v>
      </c>
      <c r="W1202" t="s">
        <v>479</v>
      </c>
      <c r="X1202" t="s">
        <v>479</v>
      </c>
      <c r="Y1202" t="s">
        <v>479</v>
      </c>
      <c r="Z1202" t="s">
        <v>479</v>
      </c>
      <c r="AA1202" t="s">
        <v>480</v>
      </c>
      <c r="AB1202" t="s">
        <v>479</v>
      </c>
      <c r="AC1202" t="s">
        <v>479</v>
      </c>
      <c r="AD1202" t="s">
        <v>479</v>
      </c>
      <c r="AE1202" t="s">
        <v>479</v>
      </c>
      <c r="AF1202" t="s">
        <v>479</v>
      </c>
      <c r="AG1202" t="s">
        <v>479</v>
      </c>
      <c r="AH1202" t="s">
        <v>479</v>
      </c>
      <c r="AI1202" t="s">
        <v>479</v>
      </c>
      <c r="AJ1202" t="s">
        <v>479</v>
      </c>
      <c r="AK1202" t="s">
        <v>479</v>
      </c>
      <c r="AL1202" t="s">
        <v>481</v>
      </c>
      <c r="AM1202" t="s">
        <v>481</v>
      </c>
    </row>
    <row r="1203" spans="1:39" x14ac:dyDescent="0.25">
      <c r="A1203" t="s">
        <v>472</v>
      </c>
      <c r="B1203" t="s">
        <v>582</v>
      </c>
      <c r="C1203">
        <v>3</v>
      </c>
      <c r="D1203" t="s">
        <v>405</v>
      </c>
      <c r="E1203" t="s">
        <v>405</v>
      </c>
      <c r="F1203">
        <v>10007784</v>
      </c>
      <c r="G1203" t="s">
        <v>40</v>
      </c>
      <c r="H1203" t="s">
        <v>482</v>
      </c>
      <c r="I1203" t="s">
        <v>476</v>
      </c>
      <c r="J1203" t="s">
        <v>385</v>
      </c>
      <c r="K1203" t="s">
        <v>495</v>
      </c>
      <c r="L1203" t="s">
        <v>41</v>
      </c>
      <c r="M1203" t="s">
        <v>405</v>
      </c>
      <c r="N1203" t="s">
        <v>405</v>
      </c>
      <c r="O1203" t="s">
        <v>485</v>
      </c>
      <c r="P1203" t="s">
        <v>47</v>
      </c>
      <c r="Q1203">
        <v>150</v>
      </c>
      <c r="R1203">
        <v>145</v>
      </c>
      <c r="S1203">
        <v>145</v>
      </c>
      <c r="T1203">
        <v>5.5</v>
      </c>
      <c r="U1203">
        <v>4.8</v>
      </c>
      <c r="V1203">
        <v>46.1</v>
      </c>
      <c r="W1203">
        <v>81.5</v>
      </c>
      <c r="X1203">
        <v>89.7</v>
      </c>
      <c r="Y1203">
        <v>43.6</v>
      </c>
      <c r="Z1203">
        <v>8.1999999999999993</v>
      </c>
      <c r="AA1203">
        <v>65</v>
      </c>
      <c r="AB1203">
        <v>5800</v>
      </c>
      <c r="AC1203">
        <v>29600</v>
      </c>
      <c r="AD1203">
        <v>37200</v>
      </c>
      <c r="AE1203">
        <v>50000</v>
      </c>
      <c r="AF1203">
        <v>249700</v>
      </c>
      <c r="AG1203" t="s">
        <v>479</v>
      </c>
      <c r="AH1203" t="s">
        <v>479</v>
      </c>
      <c r="AI1203" t="s">
        <v>479</v>
      </c>
      <c r="AJ1203" t="s">
        <v>479</v>
      </c>
      <c r="AK1203" t="s">
        <v>479</v>
      </c>
      <c r="AL1203" t="s">
        <v>481</v>
      </c>
      <c r="AM1203" t="s">
        <v>481</v>
      </c>
    </row>
    <row r="1204" spans="1:39" x14ac:dyDescent="0.25">
      <c r="A1204" t="s">
        <v>472</v>
      </c>
      <c r="B1204" t="s">
        <v>582</v>
      </c>
      <c r="C1204">
        <v>3</v>
      </c>
      <c r="D1204" t="s">
        <v>405</v>
      </c>
      <c r="E1204" t="s">
        <v>405</v>
      </c>
      <c r="F1204">
        <v>10007784</v>
      </c>
      <c r="G1204" t="s">
        <v>40</v>
      </c>
      <c r="H1204" t="s">
        <v>482</v>
      </c>
      <c r="I1204" t="s">
        <v>476</v>
      </c>
      <c r="J1204" t="s">
        <v>385</v>
      </c>
      <c r="K1204" t="s">
        <v>495</v>
      </c>
      <c r="L1204" t="s">
        <v>41</v>
      </c>
      <c r="M1204" t="s">
        <v>405</v>
      </c>
      <c r="N1204" t="s">
        <v>405</v>
      </c>
      <c r="O1204" t="s">
        <v>489</v>
      </c>
      <c r="P1204" t="s">
        <v>50</v>
      </c>
      <c r="Q1204">
        <v>20</v>
      </c>
      <c r="R1204">
        <v>20</v>
      </c>
      <c r="S1204">
        <v>20</v>
      </c>
      <c r="T1204">
        <v>9.5</v>
      </c>
      <c r="U1204">
        <v>14.3</v>
      </c>
      <c r="V1204">
        <v>66.7</v>
      </c>
      <c r="W1204">
        <v>76.2</v>
      </c>
      <c r="X1204">
        <v>76.2</v>
      </c>
      <c r="Y1204">
        <v>9.5</v>
      </c>
      <c r="Z1204" t="s">
        <v>487</v>
      </c>
      <c r="AA1204">
        <v>10</v>
      </c>
      <c r="AB1204" t="s">
        <v>479</v>
      </c>
      <c r="AC1204" t="s">
        <v>479</v>
      </c>
      <c r="AD1204" t="s">
        <v>479</v>
      </c>
      <c r="AE1204" t="s">
        <v>479</v>
      </c>
      <c r="AF1204" t="s">
        <v>479</v>
      </c>
      <c r="AG1204" t="s">
        <v>479</v>
      </c>
      <c r="AH1204" t="s">
        <v>479</v>
      </c>
      <c r="AI1204" t="s">
        <v>479</v>
      </c>
      <c r="AJ1204" t="s">
        <v>479</v>
      </c>
      <c r="AK1204" t="s">
        <v>479</v>
      </c>
      <c r="AL1204" t="s">
        <v>481</v>
      </c>
      <c r="AM1204" t="s">
        <v>481</v>
      </c>
    </row>
    <row r="1205" spans="1:39" x14ac:dyDescent="0.25">
      <c r="A1205" t="s">
        <v>472</v>
      </c>
      <c r="B1205" t="s">
        <v>582</v>
      </c>
      <c r="C1205">
        <v>3</v>
      </c>
      <c r="D1205" t="s">
        <v>405</v>
      </c>
      <c r="E1205" t="s">
        <v>405</v>
      </c>
      <c r="F1205">
        <v>10007785</v>
      </c>
      <c r="G1205" t="s">
        <v>78</v>
      </c>
      <c r="H1205" t="s">
        <v>482</v>
      </c>
      <c r="I1205" t="s">
        <v>476</v>
      </c>
      <c r="J1205" t="s">
        <v>385</v>
      </c>
      <c r="K1205" t="s">
        <v>493</v>
      </c>
      <c r="L1205" t="s">
        <v>55</v>
      </c>
      <c r="M1205" t="s">
        <v>405</v>
      </c>
      <c r="N1205" t="s">
        <v>405</v>
      </c>
      <c r="O1205" t="s">
        <v>485</v>
      </c>
      <c r="P1205" t="s">
        <v>47</v>
      </c>
      <c r="Q1205">
        <v>85</v>
      </c>
      <c r="R1205">
        <v>85</v>
      </c>
      <c r="S1205">
        <v>85</v>
      </c>
      <c r="T1205">
        <v>3.6</v>
      </c>
      <c r="U1205">
        <v>2.4</v>
      </c>
      <c r="V1205">
        <v>63.9</v>
      </c>
      <c r="W1205">
        <v>84.3</v>
      </c>
      <c r="X1205">
        <v>94</v>
      </c>
      <c r="Y1205">
        <v>30.1</v>
      </c>
      <c r="Z1205">
        <v>9.6</v>
      </c>
      <c r="AA1205">
        <v>55</v>
      </c>
      <c r="AB1205">
        <v>700</v>
      </c>
      <c r="AC1205">
        <v>20800</v>
      </c>
      <c r="AD1205">
        <v>26300</v>
      </c>
      <c r="AE1205">
        <v>30400</v>
      </c>
      <c r="AF1205">
        <v>43400</v>
      </c>
      <c r="AG1205" t="s">
        <v>479</v>
      </c>
      <c r="AH1205" t="s">
        <v>479</v>
      </c>
      <c r="AI1205" t="s">
        <v>479</v>
      </c>
      <c r="AJ1205" t="s">
        <v>479</v>
      </c>
      <c r="AK1205" t="s">
        <v>479</v>
      </c>
      <c r="AL1205" t="s">
        <v>481</v>
      </c>
      <c r="AM1205" t="s">
        <v>481</v>
      </c>
    </row>
    <row r="1206" spans="1:39" x14ac:dyDescent="0.25">
      <c r="A1206" t="s">
        <v>472</v>
      </c>
      <c r="B1206" t="s">
        <v>582</v>
      </c>
      <c r="C1206">
        <v>3</v>
      </c>
      <c r="D1206" t="s">
        <v>405</v>
      </c>
      <c r="E1206" t="s">
        <v>405</v>
      </c>
      <c r="F1206">
        <v>10007785</v>
      </c>
      <c r="G1206" t="s">
        <v>78</v>
      </c>
      <c r="H1206" t="s">
        <v>482</v>
      </c>
      <c r="I1206" t="s">
        <v>476</v>
      </c>
      <c r="J1206" t="s">
        <v>385</v>
      </c>
      <c r="K1206" t="s">
        <v>493</v>
      </c>
      <c r="L1206" t="s">
        <v>55</v>
      </c>
      <c r="M1206" t="s">
        <v>405</v>
      </c>
      <c r="N1206" t="s">
        <v>405</v>
      </c>
      <c r="O1206" t="s">
        <v>486</v>
      </c>
      <c r="P1206" t="s">
        <v>44</v>
      </c>
      <c r="Q1206">
        <v>70</v>
      </c>
      <c r="R1206">
        <v>70</v>
      </c>
      <c r="S1206">
        <v>70</v>
      </c>
      <c r="T1206">
        <v>2.2000000000000002</v>
      </c>
      <c r="U1206">
        <v>11.2</v>
      </c>
      <c r="V1206">
        <v>62.3</v>
      </c>
      <c r="W1206">
        <v>80.2</v>
      </c>
      <c r="X1206">
        <v>86.6</v>
      </c>
      <c r="Y1206">
        <v>24.2</v>
      </c>
      <c r="Z1206">
        <v>6.4</v>
      </c>
      <c r="AA1206">
        <v>45</v>
      </c>
      <c r="AB1206">
        <v>1800</v>
      </c>
      <c r="AC1206">
        <v>17200</v>
      </c>
      <c r="AD1206">
        <v>21200</v>
      </c>
      <c r="AE1206">
        <v>25200</v>
      </c>
      <c r="AF1206">
        <v>57700</v>
      </c>
      <c r="AG1206" t="s">
        <v>479</v>
      </c>
      <c r="AH1206" t="s">
        <v>479</v>
      </c>
      <c r="AI1206" t="s">
        <v>479</v>
      </c>
      <c r="AJ1206" t="s">
        <v>479</v>
      </c>
      <c r="AK1206" t="s">
        <v>479</v>
      </c>
      <c r="AL1206" t="s">
        <v>481</v>
      </c>
      <c r="AM1206" t="s">
        <v>481</v>
      </c>
    </row>
    <row r="1207" spans="1:39" x14ac:dyDescent="0.25">
      <c r="A1207" t="s">
        <v>472</v>
      </c>
      <c r="B1207" t="s">
        <v>582</v>
      </c>
      <c r="C1207">
        <v>3</v>
      </c>
      <c r="D1207" t="s">
        <v>405</v>
      </c>
      <c r="E1207" t="s">
        <v>405</v>
      </c>
      <c r="F1207">
        <v>10007785</v>
      </c>
      <c r="G1207" t="s">
        <v>78</v>
      </c>
      <c r="H1207" t="s">
        <v>482</v>
      </c>
      <c r="I1207" t="s">
        <v>476</v>
      </c>
      <c r="J1207" t="s">
        <v>385</v>
      </c>
      <c r="K1207" t="s">
        <v>493</v>
      </c>
      <c r="L1207" t="s">
        <v>55</v>
      </c>
      <c r="M1207" t="s">
        <v>405</v>
      </c>
      <c r="N1207" t="s">
        <v>405</v>
      </c>
      <c r="O1207" t="s">
        <v>478</v>
      </c>
      <c r="P1207" t="s">
        <v>3</v>
      </c>
      <c r="Q1207">
        <v>70</v>
      </c>
      <c r="R1207">
        <v>70</v>
      </c>
      <c r="S1207">
        <v>70</v>
      </c>
      <c r="T1207">
        <v>9.9</v>
      </c>
      <c r="U1207">
        <v>10.3</v>
      </c>
      <c r="V1207">
        <v>77.900000000000006</v>
      </c>
      <c r="W1207">
        <v>79.8</v>
      </c>
      <c r="X1207">
        <v>79.8</v>
      </c>
      <c r="Y1207">
        <v>1.9</v>
      </c>
      <c r="Z1207" t="s">
        <v>487</v>
      </c>
      <c r="AA1207">
        <v>55</v>
      </c>
      <c r="AB1207">
        <v>700</v>
      </c>
      <c r="AC1207">
        <v>21900</v>
      </c>
      <c r="AD1207">
        <v>27400</v>
      </c>
      <c r="AE1207">
        <v>31400</v>
      </c>
      <c r="AF1207">
        <v>47800</v>
      </c>
      <c r="AG1207" t="s">
        <v>479</v>
      </c>
      <c r="AH1207" t="s">
        <v>479</v>
      </c>
      <c r="AI1207" t="s">
        <v>479</v>
      </c>
      <c r="AJ1207" t="s">
        <v>479</v>
      </c>
      <c r="AK1207" t="s">
        <v>479</v>
      </c>
      <c r="AL1207" t="s">
        <v>481</v>
      </c>
      <c r="AM1207" t="s">
        <v>481</v>
      </c>
    </row>
    <row r="1208" spans="1:39" x14ac:dyDescent="0.25">
      <c r="A1208" t="s">
        <v>472</v>
      </c>
      <c r="B1208" t="s">
        <v>582</v>
      </c>
      <c r="C1208">
        <v>3</v>
      </c>
      <c r="D1208" t="s">
        <v>405</v>
      </c>
      <c r="E1208" t="s">
        <v>405</v>
      </c>
      <c r="F1208">
        <v>10007785</v>
      </c>
      <c r="G1208" t="s">
        <v>78</v>
      </c>
      <c r="H1208" t="s">
        <v>482</v>
      </c>
      <c r="I1208" t="s">
        <v>476</v>
      </c>
      <c r="J1208" t="s">
        <v>385</v>
      </c>
      <c r="K1208" t="s">
        <v>493</v>
      </c>
      <c r="L1208" t="s">
        <v>55</v>
      </c>
      <c r="M1208" t="s">
        <v>405</v>
      </c>
      <c r="N1208" t="s">
        <v>405</v>
      </c>
      <c r="O1208" t="s">
        <v>488</v>
      </c>
      <c r="P1208" t="s">
        <v>34</v>
      </c>
      <c r="Q1208">
        <v>65</v>
      </c>
      <c r="R1208">
        <v>60</v>
      </c>
      <c r="S1208">
        <v>60</v>
      </c>
      <c r="T1208">
        <v>2.4</v>
      </c>
      <c r="U1208">
        <v>6.5</v>
      </c>
      <c r="V1208">
        <v>66.8</v>
      </c>
      <c r="W1208">
        <v>87.8</v>
      </c>
      <c r="X1208">
        <v>91.1</v>
      </c>
      <c r="Y1208">
        <v>24.3</v>
      </c>
      <c r="Z1208">
        <v>3.2</v>
      </c>
      <c r="AA1208">
        <v>40</v>
      </c>
      <c r="AB1208">
        <v>4700</v>
      </c>
      <c r="AC1208">
        <v>15300</v>
      </c>
      <c r="AD1208">
        <v>20800</v>
      </c>
      <c r="AE1208">
        <v>25900</v>
      </c>
      <c r="AF1208">
        <v>45600</v>
      </c>
      <c r="AG1208" t="s">
        <v>479</v>
      </c>
      <c r="AH1208" t="s">
        <v>479</v>
      </c>
      <c r="AI1208" t="s">
        <v>479</v>
      </c>
      <c r="AJ1208" t="s">
        <v>479</v>
      </c>
      <c r="AK1208" t="s">
        <v>479</v>
      </c>
      <c r="AL1208" t="s">
        <v>481</v>
      </c>
      <c r="AM1208" t="s">
        <v>481</v>
      </c>
    </row>
    <row r="1209" spans="1:39" x14ac:dyDescent="0.25">
      <c r="A1209" t="s">
        <v>472</v>
      </c>
      <c r="B1209" t="s">
        <v>582</v>
      </c>
      <c r="C1209">
        <v>3</v>
      </c>
      <c r="D1209" t="s">
        <v>405</v>
      </c>
      <c r="E1209" t="s">
        <v>405</v>
      </c>
      <c r="F1209">
        <v>10007785</v>
      </c>
      <c r="G1209" t="s">
        <v>78</v>
      </c>
      <c r="H1209" t="s">
        <v>482</v>
      </c>
      <c r="I1209" t="s">
        <v>476</v>
      </c>
      <c r="J1209" t="s">
        <v>385</v>
      </c>
      <c r="K1209" t="s">
        <v>493</v>
      </c>
      <c r="L1209" t="s">
        <v>55</v>
      </c>
      <c r="M1209" t="s">
        <v>405</v>
      </c>
      <c r="N1209" t="s">
        <v>405</v>
      </c>
      <c r="O1209" t="s">
        <v>489</v>
      </c>
      <c r="P1209" t="s">
        <v>50</v>
      </c>
      <c r="Q1209">
        <v>5</v>
      </c>
      <c r="R1209">
        <v>5</v>
      </c>
      <c r="S1209">
        <v>5</v>
      </c>
      <c r="T1209" t="s">
        <v>479</v>
      </c>
      <c r="U1209" t="s">
        <v>479</v>
      </c>
      <c r="V1209" t="s">
        <v>479</v>
      </c>
      <c r="W1209" t="s">
        <v>479</v>
      </c>
      <c r="X1209" t="s">
        <v>479</v>
      </c>
      <c r="Y1209" t="s">
        <v>479</v>
      </c>
      <c r="Z1209" t="s">
        <v>479</v>
      </c>
      <c r="AA1209">
        <v>5</v>
      </c>
      <c r="AB1209" t="s">
        <v>479</v>
      </c>
      <c r="AC1209" t="s">
        <v>479</v>
      </c>
      <c r="AD1209" t="s">
        <v>479</v>
      </c>
      <c r="AE1209" t="s">
        <v>479</v>
      </c>
      <c r="AF1209" t="s">
        <v>479</v>
      </c>
      <c r="AG1209" t="s">
        <v>479</v>
      </c>
      <c r="AH1209" t="s">
        <v>479</v>
      </c>
      <c r="AI1209" t="s">
        <v>479</v>
      </c>
      <c r="AJ1209" t="s">
        <v>479</v>
      </c>
      <c r="AK1209" t="s">
        <v>479</v>
      </c>
      <c r="AL1209" t="s">
        <v>481</v>
      </c>
      <c r="AM1209" t="s">
        <v>481</v>
      </c>
    </row>
    <row r="1210" spans="1:39" x14ac:dyDescent="0.25">
      <c r="A1210" t="s">
        <v>472</v>
      </c>
      <c r="B1210" t="s">
        <v>582</v>
      </c>
      <c r="C1210">
        <v>3</v>
      </c>
      <c r="D1210" t="s">
        <v>405</v>
      </c>
      <c r="E1210" t="s">
        <v>405</v>
      </c>
      <c r="F1210">
        <v>10007786</v>
      </c>
      <c r="G1210" t="s">
        <v>67</v>
      </c>
      <c r="H1210" t="s">
        <v>482</v>
      </c>
      <c r="I1210" t="s">
        <v>476</v>
      </c>
      <c r="J1210" t="s">
        <v>385</v>
      </c>
      <c r="K1210" t="s">
        <v>491</v>
      </c>
      <c r="L1210" t="s">
        <v>61</v>
      </c>
      <c r="M1210" t="s">
        <v>405</v>
      </c>
      <c r="N1210" t="s">
        <v>405</v>
      </c>
      <c r="O1210" t="s">
        <v>485</v>
      </c>
      <c r="P1210" t="s">
        <v>47</v>
      </c>
      <c r="Q1210">
        <v>305</v>
      </c>
      <c r="R1210">
        <v>290</v>
      </c>
      <c r="S1210">
        <v>290</v>
      </c>
      <c r="T1210">
        <v>3.8</v>
      </c>
      <c r="U1210">
        <v>4.2</v>
      </c>
      <c r="V1210">
        <v>63.7</v>
      </c>
      <c r="W1210">
        <v>85.1</v>
      </c>
      <c r="X1210">
        <v>92</v>
      </c>
      <c r="Y1210">
        <v>28.3</v>
      </c>
      <c r="Z1210">
        <v>6.9</v>
      </c>
      <c r="AA1210">
        <v>180</v>
      </c>
      <c r="AB1210">
        <v>800</v>
      </c>
      <c r="AC1210">
        <v>24100</v>
      </c>
      <c r="AD1210">
        <v>29600</v>
      </c>
      <c r="AE1210">
        <v>38700</v>
      </c>
      <c r="AF1210">
        <v>121200</v>
      </c>
      <c r="AG1210" t="s">
        <v>479</v>
      </c>
      <c r="AH1210" t="s">
        <v>479</v>
      </c>
      <c r="AI1210" t="s">
        <v>479</v>
      </c>
      <c r="AJ1210" t="s">
        <v>479</v>
      </c>
      <c r="AK1210" t="s">
        <v>479</v>
      </c>
      <c r="AL1210" t="s">
        <v>481</v>
      </c>
      <c r="AM1210" t="s">
        <v>481</v>
      </c>
    </row>
    <row r="1211" spans="1:39" x14ac:dyDescent="0.25">
      <c r="A1211" t="s">
        <v>472</v>
      </c>
      <c r="B1211" t="s">
        <v>582</v>
      </c>
      <c r="C1211">
        <v>3</v>
      </c>
      <c r="D1211" t="s">
        <v>405</v>
      </c>
      <c r="E1211" t="s">
        <v>405</v>
      </c>
      <c r="F1211">
        <v>10007786</v>
      </c>
      <c r="G1211" t="s">
        <v>67</v>
      </c>
      <c r="H1211" t="s">
        <v>482</v>
      </c>
      <c r="I1211" t="s">
        <v>476</v>
      </c>
      <c r="J1211" t="s">
        <v>385</v>
      </c>
      <c r="K1211" t="s">
        <v>491</v>
      </c>
      <c r="L1211" t="s">
        <v>61</v>
      </c>
      <c r="M1211" t="s">
        <v>405</v>
      </c>
      <c r="N1211" t="s">
        <v>405</v>
      </c>
      <c r="O1211" t="s">
        <v>489</v>
      </c>
      <c r="P1211" t="s">
        <v>50</v>
      </c>
      <c r="Q1211">
        <v>35</v>
      </c>
      <c r="R1211">
        <v>35</v>
      </c>
      <c r="S1211">
        <v>35</v>
      </c>
      <c r="T1211" t="s">
        <v>487</v>
      </c>
      <c r="U1211">
        <v>14.5</v>
      </c>
      <c r="V1211">
        <v>71</v>
      </c>
      <c r="W1211">
        <v>85.5</v>
      </c>
      <c r="X1211">
        <v>85.5</v>
      </c>
      <c r="Y1211">
        <v>14.5</v>
      </c>
      <c r="Z1211" t="s">
        <v>487</v>
      </c>
      <c r="AA1211">
        <v>25</v>
      </c>
      <c r="AB1211">
        <v>400</v>
      </c>
      <c r="AC1211">
        <v>17500</v>
      </c>
      <c r="AD1211">
        <v>24500</v>
      </c>
      <c r="AE1211">
        <v>29200</v>
      </c>
      <c r="AF1211">
        <v>48700</v>
      </c>
      <c r="AG1211" t="s">
        <v>479</v>
      </c>
      <c r="AH1211" t="s">
        <v>479</v>
      </c>
      <c r="AI1211" t="s">
        <v>479</v>
      </c>
      <c r="AJ1211" t="s">
        <v>479</v>
      </c>
      <c r="AK1211" t="s">
        <v>479</v>
      </c>
      <c r="AL1211" t="s">
        <v>481</v>
      </c>
      <c r="AM1211" t="s">
        <v>481</v>
      </c>
    </row>
    <row r="1212" spans="1:39" x14ac:dyDescent="0.25">
      <c r="A1212" t="s">
        <v>472</v>
      </c>
      <c r="B1212" t="s">
        <v>582</v>
      </c>
      <c r="C1212">
        <v>3</v>
      </c>
      <c r="D1212" t="s">
        <v>405</v>
      </c>
      <c r="E1212" t="s">
        <v>405</v>
      </c>
      <c r="F1212">
        <v>10007787</v>
      </c>
      <c r="G1212" t="s">
        <v>599</v>
      </c>
      <c r="H1212" t="s">
        <v>482</v>
      </c>
      <c r="I1212" t="s">
        <v>476</v>
      </c>
      <c r="J1212" t="s">
        <v>385</v>
      </c>
      <c r="K1212" t="s">
        <v>499</v>
      </c>
      <c r="L1212" t="s">
        <v>43</v>
      </c>
      <c r="M1212" t="s">
        <v>405</v>
      </c>
      <c r="N1212" t="s">
        <v>405</v>
      </c>
      <c r="O1212" t="s">
        <v>486</v>
      </c>
      <c r="P1212" t="s">
        <v>44</v>
      </c>
      <c r="Q1212">
        <v>30</v>
      </c>
      <c r="R1212">
        <v>30</v>
      </c>
      <c r="S1212">
        <v>30</v>
      </c>
      <c r="T1212">
        <v>6.2</v>
      </c>
      <c r="U1212">
        <v>8.3000000000000007</v>
      </c>
      <c r="V1212">
        <v>45.8</v>
      </c>
      <c r="W1212">
        <v>72.900000000000006</v>
      </c>
      <c r="X1212">
        <v>85.4</v>
      </c>
      <c r="Y1212">
        <v>39.6</v>
      </c>
      <c r="Z1212">
        <v>12.5</v>
      </c>
      <c r="AA1212">
        <v>15</v>
      </c>
      <c r="AB1212">
        <v>6400</v>
      </c>
      <c r="AC1212">
        <v>21500</v>
      </c>
      <c r="AD1212">
        <v>24800</v>
      </c>
      <c r="AE1212">
        <v>29900</v>
      </c>
      <c r="AF1212">
        <v>44200</v>
      </c>
      <c r="AG1212" t="s">
        <v>479</v>
      </c>
      <c r="AH1212" t="s">
        <v>479</v>
      </c>
      <c r="AI1212" t="s">
        <v>479</v>
      </c>
      <c r="AJ1212" t="s">
        <v>479</v>
      </c>
      <c r="AK1212" t="s">
        <v>479</v>
      </c>
      <c r="AL1212" t="s">
        <v>481</v>
      </c>
      <c r="AM1212" t="s">
        <v>481</v>
      </c>
    </row>
    <row r="1213" spans="1:39" x14ac:dyDescent="0.25">
      <c r="A1213" t="s">
        <v>472</v>
      </c>
      <c r="B1213" t="s">
        <v>582</v>
      </c>
      <c r="C1213">
        <v>3</v>
      </c>
      <c r="D1213" t="s">
        <v>405</v>
      </c>
      <c r="E1213" t="s">
        <v>405</v>
      </c>
      <c r="F1213">
        <v>10007787</v>
      </c>
      <c r="G1213" t="s">
        <v>599</v>
      </c>
      <c r="H1213" t="s">
        <v>482</v>
      </c>
      <c r="I1213" t="s">
        <v>476</v>
      </c>
      <c r="J1213" t="s">
        <v>385</v>
      </c>
      <c r="K1213" t="s">
        <v>499</v>
      </c>
      <c r="L1213" t="s">
        <v>43</v>
      </c>
      <c r="M1213" t="s">
        <v>405</v>
      </c>
      <c r="N1213" t="s">
        <v>405</v>
      </c>
      <c r="O1213" t="s">
        <v>478</v>
      </c>
      <c r="P1213" t="s">
        <v>3</v>
      </c>
      <c r="Q1213">
        <v>10</v>
      </c>
      <c r="R1213">
        <v>10</v>
      </c>
      <c r="S1213">
        <v>10</v>
      </c>
      <c r="T1213" t="s">
        <v>479</v>
      </c>
      <c r="U1213" t="s">
        <v>479</v>
      </c>
      <c r="V1213" t="s">
        <v>479</v>
      </c>
      <c r="W1213" t="s">
        <v>479</v>
      </c>
      <c r="X1213" t="s">
        <v>479</v>
      </c>
      <c r="Y1213" t="s">
        <v>479</v>
      </c>
      <c r="Z1213" t="s">
        <v>479</v>
      </c>
      <c r="AA1213">
        <v>5</v>
      </c>
      <c r="AB1213" t="s">
        <v>479</v>
      </c>
      <c r="AC1213" t="s">
        <v>479</v>
      </c>
      <c r="AD1213" t="s">
        <v>479</v>
      </c>
      <c r="AE1213" t="s">
        <v>479</v>
      </c>
      <c r="AF1213" t="s">
        <v>479</v>
      </c>
      <c r="AG1213" t="s">
        <v>479</v>
      </c>
      <c r="AH1213" t="s">
        <v>479</v>
      </c>
      <c r="AI1213" t="s">
        <v>479</v>
      </c>
      <c r="AJ1213" t="s">
        <v>479</v>
      </c>
      <c r="AK1213" t="s">
        <v>479</v>
      </c>
      <c r="AL1213" t="s">
        <v>481</v>
      </c>
      <c r="AM1213" t="s">
        <v>481</v>
      </c>
    </row>
    <row r="1214" spans="1:39" x14ac:dyDescent="0.25">
      <c r="A1214" t="s">
        <v>472</v>
      </c>
      <c r="B1214" t="s">
        <v>582</v>
      </c>
      <c r="C1214">
        <v>3</v>
      </c>
      <c r="D1214" t="s">
        <v>405</v>
      </c>
      <c r="E1214" t="s">
        <v>405</v>
      </c>
      <c r="F1214">
        <v>10007787</v>
      </c>
      <c r="G1214" t="s">
        <v>599</v>
      </c>
      <c r="H1214" t="s">
        <v>482</v>
      </c>
      <c r="I1214" t="s">
        <v>476</v>
      </c>
      <c r="J1214" t="s">
        <v>385</v>
      </c>
      <c r="K1214" t="s">
        <v>499</v>
      </c>
      <c r="L1214" t="s">
        <v>43</v>
      </c>
      <c r="M1214" t="s">
        <v>405</v>
      </c>
      <c r="N1214" t="s">
        <v>405</v>
      </c>
      <c r="O1214" t="s">
        <v>488</v>
      </c>
      <c r="P1214" t="s">
        <v>34</v>
      </c>
      <c r="Q1214">
        <v>45</v>
      </c>
      <c r="R1214">
        <v>45</v>
      </c>
      <c r="S1214">
        <v>45</v>
      </c>
      <c r="T1214">
        <v>4.5999999999999996</v>
      </c>
      <c r="U1214">
        <v>10.7</v>
      </c>
      <c r="V1214">
        <v>59.5</v>
      </c>
      <c r="W1214">
        <v>75.599999999999994</v>
      </c>
      <c r="X1214">
        <v>84.7</v>
      </c>
      <c r="Y1214">
        <v>25.2</v>
      </c>
      <c r="Z1214">
        <v>9.1999999999999993</v>
      </c>
      <c r="AA1214">
        <v>25</v>
      </c>
      <c r="AB1214">
        <v>2200</v>
      </c>
      <c r="AC1214">
        <v>20100</v>
      </c>
      <c r="AD1214">
        <v>26300</v>
      </c>
      <c r="AE1214">
        <v>34700</v>
      </c>
      <c r="AF1214">
        <v>112800</v>
      </c>
      <c r="AG1214" t="s">
        <v>479</v>
      </c>
      <c r="AH1214" t="s">
        <v>479</v>
      </c>
      <c r="AI1214" t="s">
        <v>479</v>
      </c>
      <c r="AJ1214" t="s">
        <v>479</v>
      </c>
      <c r="AK1214" t="s">
        <v>479</v>
      </c>
      <c r="AL1214" t="s">
        <v>481</v>
      </c>
      <c r="AM1214" t="s">
        <v>481</v>
      </c>
    </row>
    <row r="1215" spans="1:39" x14ac:dyDescent="0.25">
      <c r="A1215" t="s">
        <v>472</v>
      </c>
      <c r="B1215" t="s">
        <v>582</v>
      </c>
      <c r="C1215">
        <v>3</v>
      </c>
      <c r="D1215" t="s">
        <v>405</v>
      </c>
      <c r="E1215" t="s">
        <v>405</v>
      </c>
      <c r="F1215">
        <v>10007788</v>
      </c>
      <c r="G1215" t="s">
        <v>33</v>
      </c>
      <c r="H1215" t="s">
        <v>482</v>
      </c>
      <c r="I1215" t="s">
        <v>476</v>
      </c>
      <c r="J1215" t="s">
        <v>385</v>
      </c>
      <c r="K1215" t="s">
        <v>483</v>
      </c>
      <c r="L1215" t="s">
        <v>484</v>
      </c>
      <c r="M1215" t="s">
        <v>405</v>
      </c>
      <c r="N1215" t="s">
        <v>405</v>
      </c>
      <c r="O1215" t="s">
        <v>485</v>
      </c>
      <c r="P1215" t="s">
        <v>47</v>
      </c>
      <c r="Q1215">
        <v>150</v>
      </c>
      <c r="R1215">
        <v>145</v>
      </c>
      <c r="S1215">
        <v>145</v>
      </c>
      <c r="T1215">
        <v>6.1</v>
      </c>
      <c r="U1215">
        <v>3.6</v>
      </c>
      <c r="V1215">
        <v>47.5</v>
      </c>
      <c r="W1215">
        <v>74</v>
      </c>
      <c r="X1215">
        <v>90.3</v>
      </c>
      <c r="Y1215">
        <v>42.8</v>
      </c>
      <c r="Z1215">
        <v>16.3</v>
      </c>
      <c r="AA1215">
        <v>70</v>
      </c>
      <c r="AB1215">
        <v>700</v>
      </c>
      <c r="AC1215">
        <v>33600</v>
      </c>
      <c r="AD1215">
        <v>44200</v>
      </c>
      <c r="AE1215">
        <v>61300</v>
      </c>
      <c r="AF1215">
        <v>393500</v>
      </c>
      <c r="AG1215" t="s">
        <v>479</v>
      </c>
      <c r="AH1215" t="s">
        <v>479</v>
      </c>
      <c r="AI1215" t="s">
        <v>479</v>
      </c>
      <c r="AJ1215" t="s">
        <v>479</v>
      </c>
      <c r="AK1215" t="s">
        <v>479</v>
      </c>
      <c r="AL1215" t="s">
        <v>481</v>
      </c>
      <c r="AM1215" t="s">
        <v>481</v>
      </c>
    </row>
    <row r="1216" spans="1:39" x14ac:dyDescent="0.25">
      <c r="A1216" t="s">
        <v>472</v>
      </c>
      <c r="B1216" t="s">
        <v>582</v>
      </c>
      <c r="C1216">
        <v>3</v>
      </c>
      <c r="D1216" t="s">
        <v>405</v>
      </c>
      <c r="E1216" t="s">
        <v>405</v>
      </c>
      <c r="F1216">
        <v>10007789</v>
      </c>
      <c r="G1216" t="s">
        <v>600</v>
      </c>
      <c r="H1216" t="s">
        <v>482</v>
      </c>
      <c r="I1216" t="s">
        <v>476</v>
      </c>
      <c r="J1216" t="s">
        <v>385</v>
      </c>
      <c r="K1216" t="s">
        <v>483</v>
      </c>
      <c r="L1216" t="s">
        <v>484</v>
      </c>
      <c r="M1216" t="s">
        <v>405</v>
      </c>
      <c r="N1216" t="s">
        <v>405</v>
      </c>
      <c r="O1216" t="s">
        <v>485</v>
      </c>
      <c r="P1216" t="s">
        <v>47</v>
      </c>
      <c r="Q1216">
        <v>175</v>
      </c>
      <c r="R1216">
        <v>170</v>
      </c>
      <c r="S1216">
        <v>165</v>
      </c>
      <c r="T1216">
        <v>3</v>
      </c>
      <c r="U1216">
        <v>4.8</v>
      </c>
      <c r="V1216">
        <v>59.9</v>
      </c>
      <c r="W1216">
        <v>81.400000000000006</v>
      </c>
      <c r="X1216">
        <v>92.2</v>
      </c>
      <c r="Y1216">
        <v>32.299999999999997</v>
      </c>
      <c r="Z1216">
        <v>10.8</v>
      </c>
      <c r="AA1216">
        <v>100</v>
      </c>
      <c r="AB1216">
        <v>2200</v>
      </c>
      <c r="AC1216">
        <v>24100</v>
      </c>
      <c r="AD1216">
        <v>31000</v>
      </c>
      <c r="AE1216">
        <v>36900</v>
      </c>
      <c r="AF1216">
        <v>86500</v>
      </c>
      <c r="AG1216" t="s">
        <v>479</v>
      </c>
      <c r="AH1216" t="s">
        <v>479</v>
      </c>
      <c r="AI1216" t="s">
        <v>479</v>
      </c>
      <c r="AJ1216" t="s">
        <v>479</v>
      </c>
      <c r="AK1216" t="s">
        <v>479</v>
      </c>
      <c r="AL1216" t="s">
        <v>481</v>
      </c>
      <c r="AM1216" t="s">
        <v>481</v>
      </c>
    </row>
    <row r="1217" spans="1:39" x14ac:dyDescent="0.25">
      <c r="A1217" t="s">
        <v>472</v>
      </c>
      <c r="B1217" t="s">
        <v>582</v>
      </c>
      <c r="C1217">
        <v>3</v>
      </c>
      <c r="D1217" t="s">
        <v>405</v>
      </c>
      <c r="E1217" t="s">
        <v>405</v>
      </c>
      <c r="F1217">
        <v>10007789</v>
      </c>
      <c r="G1217" t="s">
        <v>600</v>
      </c>
      <c r="H1217" t="s">
        <v>482</v>
      </c>
      <c r="I1217" t="s">
        <v>476</v>
      </c>
      <c r="J1217" t="s">
        <v>385</v>
      </c>
      <c r="K1217" t="s">
        <v>483</v>
      </c>
      <c r="L1217" t="s">
        <v>484</v>
      </c>
      <c r="M1217" t="s">
        <v>405</v>
      </c>
      <c r="N1217" t="s">
        <v>405</v>
      </c>
      <c r="O1217" t="s">
        <v>486</v>
      </c>
      <c r="P1217" t="s">
        <v>44</v>
      </c>
      <c r="Q1217">
        <v>145</v>
      </c>
      <c r="R1217">
        <v>140</v>
      </c>
      <c r="S1217">
        <v>140</v>
      </c>
      <c r="T1217">
        <v>2.2000000000000002</v>
      </c>
      <c r="U1217">
        <v>2.2000000000000002</v>
      </c>
      <c r="V1217">
        <v>64.7</v>
      </c>
      <c r="W1217">
        <v>92.1</v>
      </c>
      <c r="X1217">
        <v>95.7</v>
      </c>
      <c r="Y1217">
        <v>30.9</v>
      </c>
      <c r="Z1217">
        <v>3.6</v>
      </c>
      <c r="AA1217">
        <v>85</v>
      </c>
      <c r="AB1217">
        <v>8400</v>
      </c>
      <c r="AC1217">
        <v>21900</v>
      </c>
      <c r="AD1217">
        <v>26600</v>
      </c>
      <c r="AE1217">
        <v>31400</v>
      </c>
      <c r="AF1217">
        <v>76300</v>
      </c>
      <c r="AG1217" t="s">
        <v>479</v>
      </c>
      <c r="AH1217" t="s">
        <v>479</v>
      </c>
      <c r="AI1217" t="s">
        <v>479</v>
      </c>
      <c r="AJ1217" t="s">
        <v>479</v>
      </c>
      <c r="AK1217" t="s">
        <v>479</v>
      </c>
      <c r="AL1217" t="s">
        <v>481</v>
      </c>
      <c r="AM1217" t="s">
        <v>481</v>
      </c>
    </row>
    <row r="1218" spans="1:39" x14ac:dyDescent="0.25">
      <c r="A1218" t="s">
        <v>472</v>
      </c>
      <c r="B1218" t="s">
        <v>582</v>
      </c>
      <c r="C1218">
        <v>3</v>
      </c>
      <c r="D1218" t="s">
        <v>405</v>
      </c>
      <c r="E1218" t="s">
        <v>405</v>
      </c>
      <c r="F1218">
        <v>10007789</v>
      </c>
      <c r="G1218" t="s">
        <v>600</v>
      </c>
      <c r="H1218" t="s">
        <v>482</v>
      </c>
      <c r="I1218" t="s">
        <v>476</v>
      </c>
      <c r="J1218" t="s">
        <v>385</v>
      </c>
      <c r="K1218" t="s">
        <v>483</v>
      </c>
      <c r="L1218" t="s">
        <v>484</v>
      </c>
      <c r="M1218" t="s">
        <v>405</v>
      </c>
      <c r="N1218" t="s">
        <v>405</v>
      </c>
      <c r="O1218" t="s">
        <v>478</v>
      </c>
      <c r="P1218" t="s">
        <v>3</v>
      </c>
      <c r="Q1218">
        <v>70</v>
      </c>
      <c r="R1218">
        <v>65</v>
      </c>
      <c r="S1218">
        <v>65</v>
      </c>
      <c r="T1218">
        <v>6</v>
      </c>
      <c r="U1218">
        <v>4.5</v>
      </c>
      <c r="V1218">
        <v>75.400000000000006</v>
      </c>
      <c r="W1218">
        <v>84.3</v>
      </c>
      <c r="X1218">
        <v>89.6</v>
      </c>
      <c r="Y1218">
        <v>14.2</v>
      </c>
      <c r="Z1218">
        <v>5.2</v>
      </c>
      <c r="AA1218">
        <v>50</v>
      </c>
      <c r="AB1218">
        <v>15300</v>
      </c>
      <c r="AC1218">
        <v>33600</v>
      </c>
      <c r="AD1218">
        <v>44200</v>
      </c>
      <c r="AE1218">
        <v>48500</v>
      </c>
      <c r="AF1218">
        <v>63900</v>
      </c>
      <c r="AG1218" t="s">
        <v>479</v>
      </c>
      <c r="AH1218" t="s">
        <v>479</v>
      </c>
      <c r="AI1218" t="s">
        <v>479</v>
      </c>
      <c r="AJ1218" t="s">
        <v>479</v>
      </c>
      <c r="AK1218" t="s">
        <v>479</v>
      </c>
      <c r="AL1218" t="s">
        <v>481</v>
      </c>
      <c r="AM1218" t="s">
        <v>481</v>
      </c>
    </row>
    <row r="1219" spans="1:39" x14ac:dyDescent="0.25">
      <c r="A1219" t="s">
        <v>472</v>
      </c>
      <c r="B1219" t="s">
        <v>582</v>
      </c>
      <c r="C1219">
        <v>3</v>
      </c>
      <c r="D1219" t="s">
        <v>405</v>
      </c>
      <c r="E1219" t="s">
        <v>405</v>
      </c>
      <c r="F1219">
        <v>10007789</v>
      </c>
      <c r="G1219" t="s">
        <v>600</v>
      </c>
      <c r="H1219" t="s">
        <v>482</v>
      </c>
      <c r="I1219" t="s">
        <v>476</v>
      </c>
      <c r="J1219" t="s">
        <v>385</v>
      </c>
      <c r="K1219" t="s">
        <v>483</v>
      </c>
      <c r="L1219" t="s">
        <v>484</v>
      </c>
      <c r="M1219" t="s">
        <v>405</v>
      </c>
      <c r="N1219" t="s">
        <v>405</v>
      </c>
      <c r="O1219" t="s">
        <v>488</v>
      </c>
      <c r="P1219" t="s">
        <v>34</v>
      </c>
      <c r="Q1219">
        <v>115</v>
      </c>
      <c r="R1219">
        <v>110</v>
      </c>
      <c r="S1219">
        <v>110</v>
      </c>
      <c r="T1219">
        <v>2.8</v>
      </c>
      <c r="U1219">
        <v>4.5999999999999996</v>
      </c>
      <c r="V1219">
        <v>79.8</v>
      </c>
      <c r="W1219">
        <v>89.9</v>
      </c>
      <c r="X1219">
        <v>92.7</v>
      </c>
      <c r="Y1219">
        <v>12.8</v>
      </c>
      <c r="Z1219">
        <v>2.8</v>
      </c>
      <c r="AA1219">
        <v>85</v>
      </c>
      <c r="AB1219">
        <v>2200</v>
      </c>
      <c r="AC1219">
        <v>24800</v>
      </c>
      <c r="AD1219">
        <v>29400</v>
      </c>
      <c r="AE1219">
        <v>38000</v>
      </c>
      <c r="AF1219">
        <v>97500</v>
      </c>
      <c r="AG1219" t="s">
        <v>479</v>
      </c>
      <c r="AH1219" t="s">
        <v>479</v>
      </c>
      <c r="AI1219" t="s">
        <v>479</v>
      </c>
      <c r="AJ1219" t="s">
        <v>479</v>
      </c>
      <c r="AK1219" t="s">
        <v>479</v>
      </c>
      <c r="AL1219" t="s">
        <v>481</v>
      </c>
      <c r="AM1219" t="s">
        <v>481</v>
      </c>
    </row>
    <row r="1220" spans="1:39" x14ac:dyDescent="0.25">
      <c r="A1220" t="s">
        <v>472</v>
      </c>
      <c r="B1220" t="s">
        <v>582</v>
      </c>
      <c r="C1220">
        <v>3</v>
      </c>
      <c r="D1220" t="s">
        <v>405</v>
      </c>
      <c r="E1220" t="s">
        <v>405</v>
      </c>
      <c r="F1220">
        <v>10007790</v>
      </c>
      <c r="G1220" t="s">
        <v>56</v>
      </c>
      <c r="H1220" t="s">
        <v>482</v>
      </c>
      <c r="I1220" t="s">
        <v>529</v>
      </c>
      <c r="J1220" t="s">
        <v>53</v>
      </c>
      <c r="K1220" t="s">
        <v>530</v>
      </c>
      <c r="L1220" t="s">
        <v>405</v>
      </c>
      <c r="M1220" t="s">
        <v>405</v>
      </c>
      <c r="N1220" t="s">
        <v>405</v>
      </c>
      <c r="O1220" t="s">
        <v>485</v>
      </c>
      <c r="P1220" t="s">
        <v>47</v>
      </c>
      <c r="Q1220">
        <v>190</v>
      </c>
      <c r="R1220">
        <v>185</v>
      </c>
      <c r="S1220">
        <v>180</v>
      </c>
      <c r="T1220">
        <v>5.0999999999999996</v>
      </c>
      <c r="U1220">
        <v>6.5</v>
      </c>
      <c r="V1220">
        <v>46.9</v>
      </c>
      <c r="W1220">
        <v>76.599999999999994</v>
      </c>
      <c r="X1220">
        <v>88.4</v>
      </c>
      <c r="Y1220">
        <v>41.4</v>
      </c>
      <c r="Z1220">
        <v>11.8</v>
      </c>
      <c r="AA1220">
        <v>85</v>
      </c>
      <c r="AB1220">
        <v>4000</v>
      </c>
      <c r="AC1220">
        <v>24500</v>
      </c>
      <c r="AD1220">
        <v>29200</v>
      </c>
      <c r="AE1220">
        <v>34700</v>
      </c>
      <c r="AF1220">
        <v>117200</v>
      </c>
      <c r="AG1220" t="s">
        <v>479</v>
      </c>
      <c r="AH1220" t="s">
        <v>479</v>
      </c>
      <c r="AI1220" t="s">
        <v>479</v>
      </c>
      <c r="AJ1220" t="s">
        <v>479</v>
      </c>
      <c r="AK1220" t="s">
        <v>479</v>
      </c>
      <c r="AL1220" t="s">
        <v>481</v>
      </c>
      <c r="AM1220" t="s">
        <v>481</v>
      </c>
    </row>
    <row r="1221" spans="1:39" x14ac:dyDescent="0.25">
      <c r="A1221" t="s">
        <v>472</v>
      </c>
      <c r="B1221" t="s">
        <v>582</v>
      </c>
      <c r="C1221">
        <v>3</v>
      </c>
      <c r="D1221" t="s">
        <v>405</v>
      </c>
      <c r="E1221" t="s">
        <v>405</v>
      </c>
      <c r="F1221">
        <v>10007790</v>
      </c>
      <c r="G1221" t="s">
        <v>56</v>
      </c>
      <c r="H1221" t="s">
        <v>482</v>
      </c>
      <c r="I1221" t="s">
        <v>529</v>
      </c>
      <c r="J1221" t="s">
        <v>53</v>
      </c>
      <c r="K1221" t="s">
        <v>530</v>
      </c>
      <c r="L1221" t="s">
        <v>405</v>
      </c>
      <c r="M1221" t="s">
        <v>405</v>
      </c>
      <c r="N1221" t="s">
        <v>405</v>
      </c>
      <c r="O1221" t="s">
        <v>489</v>
      </c>
      <c r="P1221" t="s">
        <v>50</v>
      </c>
      <c r="Q1221">
        <v>160</v>
      </c>
      <c r="R1221">
        <v>155</v>
      </c>
      <c r="S1221">
        <v>155</v>
      </c>
      <c r="T1221">
        <v>6.5</v>
      </c>
      <c r="U1221">
        <v>5.8</v>
      </c>
      <c r="V1221">
        <v>74.2</v>
      </c>
      <c r="W1221">
        <v>85.2</v>
      </c>
      <c r="X1221">
        <v>87.7</v>
      </c>
      <c r="Y1221">
        <v>13.5</v>
      </c>
      <c r="Z1221">
        <v>2.6</v>
      </c>
      <c r="AA1221">
        <v>105</v>
      </c>
      <c r="AB1221">
        <v>1100</v>
      </c>
      <c r="AC1221">
        <v>17500</v>
      </c>
      <c r="AD1221">
        <v>24800</v>
      </c>
      <c r="AE1221">
        <v>30700</v>
      </c>
      <c r="AF1221">
        <v>85400</v>
      </c>
      <c r="AG1221" t="s">
        <v>479</v>
      </c>
      <c r="AH1221" t="s">
        <v>479</v>
      </c>
      <c r="AI1221" t="s">
        <v>479</v>
      </c>
      <c r="AJ1221" t="s">
        <v>479</v>
      </c>
      <c r="AK1221" t="s">
        <v>479</v>
      </c>
      <c r="AL1221" t="s">
        <v>481</v>
      </c>
      <c r="AM1221" t="s">
        <v>481</v>
      </c>
    </row>
    <row r="1222" spans="1:39" x14ac:dyDescent="0.25">
      <c r="A1222" t="s">
        <v>472</v>
      </c>
      <c r="B1222" t="s">
        <v>582</v>
      </c>
      <c r="C1222">
        <v>3</v>
      </c>
      <c r="D1222" t="s">
        <v>405</v>
      </c>
      <c r="E1222" t="s">
        <v>405</v>
      </c>
      <c r="F1222">
        <v>10007791</v>
      </c>
      <c r="G1222" t="s">
        <v>136</v>
      </c>
      <c r="H1222" t="s">
        <v>482</v>
      </c>
      <c r="I1222" t="s">
        <v>476</v>
      </c>
      <c r="J1222" t="s">
        <v>385</v>
      </c>
      <c r="K1222" t="s">
        <v>483</v>
      </c>
      <c r="L1222" t="s">
        <v>484</v>
      </c>
      <c r="M1222" t="s">
        <v>405</v>
      </c>
      <c r="N1222" t="s">
        <v>405</v>
      </c>
      <c r="O1222" t="s">
        <v>485</v>
      </c>
      <c r="P1222" t="s">
        <v>47</v>
      </c>
      <c r="Q1222">
        <v>80</v>
      </c>
      <c r="R1222">
        <v>75</v>
      </c>
      <c r="S1222">
        <v>75</v>
      </c>
      <c r="T1222">
        <v>1.4</v>
      </c>
      <c r="U1222">
        <v>9.5</v>
      </c>
      <c r="V1222">
        <v>65.099999999999994</v>
      </c>
      <c r="W1222">
        <v>80</v>
      </c>
      <c r="X1222">
        <v>89.2</v>
      </c>
      <c r="Y1222">
        <v>24.1</v>
      </c>
      <c r="Z1222">
        <v>9.1999999999999993</v>
      </c>
      <c r="AA1222">
        <v>45</v>
      </c>
      <c r="AB1222">
        <v>5800</v>
      </c>
      <c r="AC1222">
        <v>20800</v>
      </c>
      <c r="AD1222">
        <v>25600</v>
      </c>
      <c r="AE1222">
        <v>30700</v>
      </c>
      <c r="AF1222">
        <v>74800</v>
      </c>
      <c r="AG1222" t="s">
        <v>479</v>
      </c>
      <c r="AH1222" t="s">
        <v>479</v>
      </c>
      <c r="AI1222" t="s">
        <v>479</v>
      </c>
      <c r="AJ1222" t="s">
        <v>479</v>
      </c>
      <c r="AK1222" t="s">
        <v>479</v>
      </c>
      <c r="AL1222" t="s">
        <v>481</v>
      </c>
      <c r="AM1222" t="s">
        <v>481</v>
      </c>
    </row>
    <row r="1223" spans="1:39" x14ac:dyDescent="0.25">
      <c r="A1223" t="s">
        <v>472</v>
      </c>
      <c r="B1223" t="s">
        <v>582</v>
      </c>
      <c r="C1223">
        <v>3</v>
      </c>
      <c r="D1223" t="s">
        <v>405</v>
      </c>
      <c r="E1223" t="s">
        <v>405</v>
      </c>
      <c r="F1223">
        <v>10007791</v>
      </c>
      <c r="G1223" t="s">
        <v>136</v>
      </c>
      <c r="H1223" t="s">
        <v>482</v>
      </c>
      <c r="I1223" t="s">
        <v>476</v>
      </c>
      <c r="J1223" t="s">
        <v>385</v>
      </c>
      <c r="K1223" t="s">
        <v>483</v>
      </c>
      <c r="L1223" t="s">
        <v>484</v>
      </c>
      <c r="M1223" t="s">
        <v>405</v>
      </c>
      <c r="N1223" t="s">
        <v>405</v>
      </c>
      <c r="O1223" t="s">
        <v>489</v>
      </c>
      <c r="P1223" t="s">
        <v>50</v>
      </c>
      <c r="Q1223">
        <v>15</v>
      </c>
      <c r="R1223">
        <v>15</v>
      </c>
      <c r="S1223">
        <v>15</v>
      </c>
      <c r="T1223">
        <v>22.8</v>
      </c>
      <c r="U1223">
        <v>9.8000000000000007</v>
      </c>
      <c r="V1223">
        <v>67.400000000000006</v>
      </c>
      <c r="W1223">
        <v>67.400000000000006</v>
      </c>
      <c r="X1223">
        <v>67.400000000000006</v>
      </c>
      <c r="Y1223" t="s">
        <v>487</v>
      </c>
      <c r="Z1223" t="s">
        <v>487</v>
      </c>
      <c r="AA1223">
        <v>10</v>
      </c>
      <c r="AB1223" t="s">
        <v>479</v>
      </c>
      <c r="AC1223" t="s">
        <v>479</v>
      </c>
      <c r="AD1223" t="s">
        <v>479</v>
      </c>
      <c r="AE1223" t="s">
        <v>479</v>
      </c>
      <c r="AF1223" t="s">
        <v>479</v>
      </c>
      <c r="AG1223" t="s">
        <v>479</v>
      </c>
      <c r="AH1223" t="s">
        <v>479</v>
      </c>
      <c r="AI1223" t="s">
        <v>479</v>
      </c>
      <c r="AJ1223" t="s">
        <v>479</v>
      </c>
      <c r="AK1223" t="s">
        <v>479</v>
      </c>
      <c r="AL1223" t="s">
        <v>481</v>
      </c>
      <c r="AM1223" t="s">
        <v>481</v>
      </c>
    </row>
    <row r="1224" spans="1:39" x14ac:dyDescent="0.25">
      <c r="A1224" t="s">
        <v>472</v>
      </c>
      <c r="B1224" t="s">
        <v>582</v>
      </c>
      <c r="C1224">
        <v>3</v>
      </c>
      <c r="D1224" t="s">
        <v>405</v>
      </c>
      <c r="E1224" t="s">
        <v>405</v>
      </c>
      <c r="F1224">
        <v>10007792</v>
      </c>
      <c r="G1224" t="s">
        <v>98</v>
      </c>
      <c r="H1224" t="s">
        <v>482</v>
      </c>
      <c r="I1224" t="s">
        <v>476</v>
      </c>
      <c r="J1224" t="s">
        <v>385</v>
      </c>
      <c r="K1224" t="s">
        <v>491</v>
      </c>
      <c r="L1224" t="s">
        <v>61</v>
      </c>
      <c r="M1224" t="s">
        <v>405</v>
      </c>
      <c r="N1224" t="s">
        <v>405</v>
      </c>
      <c r="O1224" t="s">
        <v>485</v>
      </c>
      <c r="P1224" t="s">
        <v>47</v>
      </c>
      <c r="Q1224">
        <v>370</v>
      </c>
      <c r="R1224">
        <v>360</v>
      </c>
      <c r="S1224">
        <v>360</v>
      </c>
      <c r="T1224">
        <v>3.6</v>
      </c>
      <c r="U1224">
        <v>6.1</v>
      </c>
      <c r="V1224">
        <v>60.5</v>
      </c>
      <c r="W1224">
        <v>81.7</v>
      </c>
      <c r="X1224">
        <v>90.3</v>
      </c>
      <c r="Y1224">
        <v>29.8</v>
      </c>
      <c r="Z1224">
        <v>8.6</v>
      </c>
      <c r="AA1224">
        <v>215</v>
      </c>
      <c r="AB1224">
        <v>2200</v>
      </c>
      <c r="AC1224">
        <v>21900</v>
      </c>
      <c r="AD1224">
        <v>26300</v>
      </c>
      <c r="AE1224">
        <v>32100</v>
      </c>
      <c r="AF1224">
        <v>86500</v>
      </c>
      <c r="AG1224" t="s">
        <v>479</v>
      </c>
      <c r="AH1224" t="s">
        <v>479</v>
      </c>
      <c r="AI1224" t="s">
        <v>479</v>
      </c>
      <c r="AJ1224" t="s">
        <v>479</v>
      </c>
      <c r="AK1224" t="s">
        <v>479</v>
      </c>
      <c r="AL1224" t="s">
        <v>481</v>
      </c>
      <c r="AM1224" t="s">
        <v>481</v>
      </c>
    </row>
    <row r="1225" spans="1:39" x14ac:dyDescent="0.25">
      <c r="A1225" t="s">
        <v>472</v>
      </c>
      <c r="B1225" t="s">
        <v>582</v>
      </c>
      <c r="C1225">
        <v>3</v>
      </c>
      <c r="D1225" t="s">
        <v>405</v>
      </c>
      <c r="E1225" t="s">
        <v>405</v>
      </c>
      <c r="F1225">
        <v>10007792</v>
      </c>
      <c r="G1225" t="s">
        <v>98</v>
      </c>
      <c r="H1225" t="s">
        <v>482</v>
      </c>
      <c r="I1225" t="s">
        <v>476</v>
      </c>
      <c r="J1225" t="s">
        <v>385</v>
      </c>
      <c r="K1225" t="s">
        <v>491</v>
      </c>
      <c r="L1225" t="s">
        <v>61</v>
      </c>
      <c r="M1225" t="s">
        <v>405</v>
      </c>
      <c r="N1225" t="s">
        <v>405</v>
      </c>
      <c r="O1225" t="s">
        <v>489</v>
      </c>
      <c r="P1225" t="s">
        <v>50</v>
      </c>
      <c r="Q1225">
        <v>25</v>
      </c>
      <c r="R1225">
        <v>25</v>
      </c>
      <c r="S1225">
        <v>25</v>
      </c>
      <c r="T1225">
        <v>4.3</v>
      </c>
      <c r="U1225">
        <v>8.6999999999999993</v>
      </c>
      <c r="V1225">
        <v>71.7</v>
      </c>
      <c r="W1225">
        <v>87</v>
      </c>
      <c r="X1225">
        <v>87</v>
      </c>
      <c r="Y1225">
        <v>15.2</v>
      </c>
      <c r="Z1225" t="s">
        <v>487</v>
      </c>
      <c r="AA1225">
        <v>15</v>
      </c>
      <c r="AB1225">
        <v>12800</v>
      </c>
      <c r="AC1225">
        <v>19700</v>
      </c>
      <c r="AD1225">
        <v>24800</v>
      </c>
      <c r="AE1225">
        <v>28100</v>
      </c>
      <c r="AF1225">
        <v>34700</v>
      </c>
      <c r="AG1225" t="s">
        <v>479</v>
      </c>
      <c r="AH1225" t="s">
        <v>479</v>
      </c>
      <c r="AI1225" t="s">
        <v>479</v>
      </c>
      <c r="AJ1225" t="s">
        <v>479</v>
      </c>
      <c r="AK1225" t="s">
        <v>479</v>
      </c>
      <c r="AL1225" t="s">
        <v>481</v>
      </c>
      <c r="AM1225" t="s">
        <v>481</v>
      </c>
    </row>
    <row r="1226" spans="1:39" x14ac:dyDescent="0.25">
      <c r="A1226" t="s">
        <v>472</v>
      </c>
      <c r="B1226" t="s">
        <v>582</v>
      </c>
      <c r="C1226">
        <v>3</v>
      </c>
      <c r="D1226" t="s">
        <v>405</v>
      </c>
      <c r="E1226" t="s">
        <v>405</v>
      </c>
      <c r="F1226">
        <v>10007793</v>
      </c>
      <c r="G1226" t="s">
        <v>69</v>
      </c>
      <c r="H1226" t="s">
        <v>482</v>
      </c>
      <c r="I1226" t="s">
        <v>601</v>
      </c>
      <c r="J1226" t="s">
        <v>63</v>
      </c>
      <c r="K1226" t="s">
        <v>602</v>
      </c>
      <c r="L1226" t="s">
        <v>405</v>
      </c>
      <c r="M1226" t="s">
        <v>405</v>
      </c>
      <c r="N1226" t="s">
        <v>405</v>
      </c>
      <c r="O1226" t="s">
        <v>485</v>
      </c>
      <c r="P1226" t="s">
        <v>47</v>
      </c>
      <c r="Q1226">
        <v>80</v>
      </c>
      <c r="R1226">
        <v>75</v>
      </c>
      <c r="S1226">
        <v>75</v>
      </c>
      <c r="T1226" t="s">
        <v>487</v>
      </c>
      <c r="U1226">
        <v>6.2</v>
      </c>
      <c r="V1226">
        <v>62.1</v>
      </c>
      <c r="W1226">
        <v>83.3</v>
      </c>
      <c r="X1226">
        <v>93.8</v>
      </c>
      <c r="Y1226">
        <v>31.7</v>
      </c>
      <c r="Z1226">
        <v>10.6</v>
      </c>
      <c r="AA1226">
        <v>45</v>
      </c>
      <c r="AB1226">
        <v>10500</v>
      </c>
      <c r="AC1226">
        <v>21200</v>
      </c>
      <c r="AD1226">
        <v>24100</v>
      </c>
      <c r="AE1226">
        <v>28500</v>
      </c>
      <c r="AF1226">
        <v>88000</v>
      </c>
      <c r="AG1226" t="s">
        <v>479</v>
      </c>
      <c r="AH1226" t="s">
        <v>479</v>
      </c>
      <c r="AI1226" t="s">
        <v>479</v>
      </c>
      <c r="AJ1226" t="s">
        <v>479</v>
      </c>
      <c r="AK1226" t="s">
        <v>479</v>
      </c>
      <c r="AL1226" t="s">
        <v>481</v>
      </c>
      <c r="AM1226" t="s">
        <v>481</v>
      </c>
    </row>
    <row r="1227" spans="1:39" x14ac:dyDescent="0.25">
      <c r="A1227" t="s">
        <v>472</v>
      </c>
      <c r="B1227" t="s">
        <v>582</v>
      </c>
      <c r="C1227">
        <v>3</v>
      </c>
      <c r="D1227" t="s">
        <v>405</v>
      </c>
      <c r="E1227" t="s">
        <v>405</v>
      </c>
      <c r="F1227">
        <v>10007793</v>
      </c>
      <c r="G1227" t="s">
        <v>69</v>
      </c>
      <c r="H1227" t="s">
        <v>482</v>
      </c>
      <c r="I1227" t="s">
        <v>601</v>
      </c>
      <c r="J1227" t="s">
        <v>63</v>
      </c>
      <c r="K1227" t="s">
        <v>602</v>
      </c>
      <c r="L1227" t="s">
        <v>405</v>
      </c>
      <c r="M1227" t="s">
        <v>405</v>
      </c>
      <c r="N1227" t="s">
        <v>405</v>
      </c>
      <c r="O1227" t="s">
        <v>486</v>
      </c>
      <c r="P1227" t="s">
        <v>44</v>
      </c>
      <c r="Q1227">
        <v>120</v>
      </c>
      <c r="R1227">
        <v>120</v>
      </c>
      <c r="S1227">
        <v>120</v>
      </c>
      <c r="T1227">
        <v>2.5</v>
      </c>
      <c r="U1227">
        <v>6.7</v>
      </c>
      <c r="V1227">
        <v>75.099999999999994</v>
      </c>
      <c r="W1227">
        <v>89.9</v>
      </c>
      <c r="X1227">
        <v>90.8</v>
      </c>
      <c r="Y1227">
        <v>15.6</v>
      </c>
      <c r="Z1227">
        <v>0.8</v>
      </c>
      <c r="AA1227">
        <v>90</v>
      </c>
      <c r="AB1227">
        <v>4700</v>
      </c>
      <c r="AC1227">
        <v>19000</v>
      </c>
      <c r="AD1227">
        <v>23700</v>
      </c>
      <c r="AE1227">
        <v>27000</v>
      </c>
      <c r="AF1227">
        <v>60200</v>
      </c>
      <c r="AG1227" t="s">
        <v>479</v>
      </c>
      <c r="AH1227" t="s">
        <v>479</v>
      </c>
      <c r="AI1227" t="s">
        <v>479</v>
      </c>
      <c r="AJ1227" t="s">
        <v>479</v>
      </c>
      <c r="AK1227" t="s">
        <v>479</v>
      </c>
      <c r="AL1227" t="s">
        <v>481</v>
      </c>
      <c r="AM1227" t="s">
        <v>481</v>
      </c>
    </row>
    <row r="1228" spans="1:39" x14ac:dyDescent="0.25">
      <c r="A1228" t="s">
        <v>472</v>
      </c>
      <c r="B1228" t="s">
        <v>582</v>
      </c>
      <c r="C1228">
        <v>3</v>
      </c>
      <c r="D1228" t="s">
        <v>405</v>
      </c>
      <c r="E1228" t="s">
        <v>405</v>
      </c>
      <c r="F1228">
        <v>10007793</v>
      </c>
      <c r="G1228" t="s">
        <v>69</v>
      </c>
      <c r="H1228" t="s">
        <v>482</v>
      </c>
      <c r="I1228" t="s">
        <v>601</v>
      </c>
      <c r="J1228" t="s">
        <v>63</v>
      </c>
      <c r="K1228" t="s">
        <v>602</v>
      </c>
      <c r="L1228" t="s">
        <v>405</v>
      </c>
      <c r="M1228" t="s">
        <v>405</v>
      </c>
      <c r="N1228" t="s">
        <v>405</v>
      </c>
      <c r="O1228" t="s">
        <v>478</v>
      </c>
      <c r="P1228" t="s">
        <v>3</v>
      </c>
      <c r="Q1228">
        <v>130</v>
      </c>
      <c r="R1228">
        <v>130</v>
      </c>
      <c r="S1228">
        <v>130</v>
      </c>
      <c r="T1228">
        <v>6.1</v>
      </c>
      <c r="U1228">
        <v>3.8</v>
      </c>
      <c r="V1228">
        <v>84.1</v>
      </c>
      <c r="W1228">
        <v>89.4</v>
      </c>
      <c r="X1228">
        <v>90.2</v>
      </c>
      <c r="Y1228">
        <v>6.1</v>
      </c>
      <c r="Z1228">
        <v>0.8</v>
      </c>
      <c r="AA1228">
        <v>110</v>
      </c>
      <c r="AB1228">
        <v>9900</v>
      </c>
      <c r="AC1228">
        <v>25200</v>
      </c>
      <c r="AD1228">
        <v>30300</v>
      </c>
      <c r="AE1228">
        <v>38300</v>
      </c>
      <c r="AF1228">
        <v>77700</v>
      </c>
      <c r="AG1228" t="s">
        <v>479</v>
      </c>
      <c r="AH1228" t="s">
        <v>479</v>
      </c>
      <c r="AI1228" t="s">
        <v>479</v>
      </c>
      <c r="AJ1228" t="s">
        <v>479</v>
      </c>
      <c r="AK1228" t="s">
        <v>479</v>
      </c>
      <c r="AL1228" t="s">
        <v>481</v>
      </c>
      <c r="AM1228" t="s">
        <v>481</v>
      </c>
    </row>
    <row r="1229" spans="1:39" x14ac:dyDescent="0.25">
      <c r="A1229" t="s">
        <v>472</v>
      </c>
      <c r="B1229" t="s">
        <v>582</v>
      </c>
      <c r="C1229">
        <v>3</v>
      </c>
      <c r="D1229" t="s">
        <v>405</v>
      </c>
      <c r="E1229" t="s">
        <v>405</v>
      </c>
      <c r="F1229">
        <v>10007793</v>
      </c>
      <c r="G1229" t="s">
        <v>69</v>
      </c>
      <c r="H1229" t="s">
        <v>482</v>
      </c>
      <c r="I1229" t="s">
        <v>601</v>
      </c>
      <c r="J1229" t="s">
        <v>63</v>
      </c>
      <c r="K1229" t="s">
        <v>602</v>
      </c>
      <c r="L1229" t="s">
        <v>405</v>
      </c>
      <c r="M1229" t="s">
        <v>405</v>
      </c>
      <c r="N1229" t="s">
        <v>405</v>
      </c>
      <c r="O1229" t="s">
        <v>488</v>
      </c>
      <c r="P1229" t="s">
        <v>34</v>
      </c>
      <c r="Q1229">
        <v>80</v>
      </c>
      <c r="R1229">
        <v>80</v>
      </c>
      <c r="S1229">
        <v>80</v>
      </c>
      <c r="T1229">
        <v>8.6999999999999993</v>
      </c>
      <c r="U1229">
        <v>6.2</v>
      </c>
      <c r="V1229">
        <v>67.900000000000006</v>
      </c>
      <c r="W1229">
        <v>83.8</v>
      </c>
      <c r="X1229">
        <v>85</v>
      </c>
      <c r="Y1229">
        <v>17.100000000000001</v>
      </c>
      <c r="Z1229">
        <v>1.2</v>
      </c>
      <c r="AA1229">
        <v>55</v>
      </c>
      <c r="AB1229">
        <v>8000</v>
      </c>
      <c r="AC1229">
        <v>20100</v>
      </c>
      <c r="AD1229">
        <v>23500</v>
      </c>
      <c r="AE1229">
        <v>28100</v>
      </c>
      <c r="AF1229">
        <v>51100</v>
      </c>
      <c r="AG1229" t="s">
        <v>479</v>
      </c>
      <c r="AH1229" t="s">
        <v>479</v>
      </c>
      <c r="AI1229" t="s">
        <v>479</v>
      </c>
      <c r="AJ1229" t="s">
        <v>479</v>
      </c>
      <c r="AK1229" t="s">
        <v>479</v>
      </c>
      <c r="AL1229" t="s">
        <v>481</v>
      </c>
      <c r="AM1229" t="s">
        <v>481</v>
      </c>
    </row>
    <row r="1230" spans="1:39" x14ac:dyDescent="0.25">
      <c r="A1230" t="s">
        <v>472</v>
      </c>
      <c r="B1230" t="s">
        <v>582</v>
      </c>
      <c r="C1230">
        <v>3</v>
      </c>
      <c r="D1230" t="s">
        <v>405</v>
      </c>
      <c r="E1230" t="s">
        <v>405</v>
      </c>
      <c r="F1230">
        <v>10007793</v>
      </c>
      <c r="G1230" t="s">
        <v>69</v>
      </c>
      <c r="H1230" t="s">
        <v>482</v>
      </c>
      <c r="I1230" t="s">
        <v>601</v>
      </c>
      <c r="J1230" t="s">
        <v>63</v>
      </c>
      <c r="K1230" t="s">
        <v>602</v>
      </c>
      <c r="L1230" t="s">
        <v>405</v>
      </c>
      <c r="M1230" t="s">
        <v>405</v>
      </c>
      <c r="N1230" t="s">
        <v>405</v>
      </c>
      <c r="O1230" t="s">
        <v>489</v>
      </c>
      <c r="P1230" t="s">
        <v>50</v>
      </c>
      <c r="Q1230">
        <v>440</v>
      </c>
      <c r="R1230">
        <v>440</v>
      </c>
      <c r="S1230">
        <v>430</v>
      </c>
      <c r="T1230">
        <v>2.1</v>
      </c>
      <c r="U1230">
        <v>11.8</v>
      </c>
      <c r="V1230">
        <v>79.099999999999994</v>
      </c>
      <c r="W1230">
        <v>85.1</v>
      </c>
      <c r="X1230">
        <v>86.1</v>
      </c>
      <c r="Y1230">
        <v>7.1</v>
      </c>
      <c r="Z1230">
        <v>1</v>
      </c>
      <c r="AA1230">
        <v>335</v>
      </c>
      <c r="AB1230">
        <v>400</v>
      </c>
      <c r="AC1230">
        <v>16100</v>
      </c>
      <c r="AD1230">
        <v>21500</v>
      </c>
      <c r="AE1230">
        <v>26600</v>
      </c>
      <c r="AF1230">
        <v>139500</v>
      </c>
      <c r="AG1230" t="s">
        <v>479</v>
      </c>
      <c r="AH1230" t="s">
        <v>479</v>
      </c>
      <c r="AI1230" t="s">
        <v>479</v>
      </c>
      <c r="AJ1230" t="s">
        <v>479</v>
      </c>
      <c r="AK1230" t="s">
        <v>479</v>
      </c>
      <c r="AL1230" t="s">
        <v>481</v>
      </c>
      <c r="AM1230" t="s">
        <v>481</v>
      </c>
    </row>
    <row r="1231" spans="1:39" x14ac:dyDescent="0.25">
      <c r="A1231" t="s">
        <v>472</v>
      </c>
      <c r="B1231" t="s">
        <v>582</v>
      </c>
      <c r="C1231">
        <v>3</v>
      </c>
      <c r="D1231" t="s">
        <v>405</v>
      </c>
      <c r="E1231" t="s">
        <v>405</v>
      </c>
      <c r="F1231">
        <v>10007794</v>
      </c>
      <c r="G1231" t="s">
        <v>52</v>
      </c>
      <c r="H1231" t="s">
        <v>482</v>
      </c>
      <c r="I1231" t="s">
        <v>529</v>
      </c>
      <c r="J1231" t="s">
        <v>53</v>
      </c>
      <c r="K1231" t="s">
        <v>530</v>
      </c>
      <c r="L1231" t="s">
        <v>405</v>
      </c>
      <c r="M1231" t="s">
        <v>405</v>
      </c>
      <c r="N1231" t="s">
        <v>405</v>
      </c>
      <c r="O1231" t="s">
        <v>485</v>
      </c>
      <c r="P1231" t="s">
        <v>47</v>
      </c>
      <c r="Q1231">
        <v>225</v>
      </c>
      <c r="R1231">
        <v>220</v>
      </c>
      <c r="S1231">
        <v>220</v>
      </c>
      <c r="T1231">
        <v>4.5</v>
      </c>
      <c r="U1231">
        <v>5.5</v>
      </c>
      <c r="V1231">
        <v>58</v>
      </c>
      <c r="W1231">
        <v>79.5</v>
      </c>
      <c r="X1231">
        <v>90</v>
      </c>
      <c r="Y1231">
        <v>32</v>
      </c>
      <c r="Z1231">
        <v>10.5</v>
      </c>
      <c r="AA1231">
        <v>125</v>
      </c>
      <c r="AB1231">
        <v>6200</v>
      </c>
      <c r="AC1231">
        <v>24100</v>
      </c>
      <c r="AD1231">
        <v>28100</v>
      </c>
      <c r="AE1231">
        <v>32100</v>
      </c>
      <c r="AF1231">
        <v>61300</v>
      </c>
      <c r="AG1231" t="s">
        <v>479</v>
      </c>
      <c r="AH1231" t="s">
        <v>479</v>
      </c>
      <c r="AI1231" t="s">
        <v>479</v>
      </c>
      <c r="AJ1231" t="s">
        <v>479</v>
      </c>
      <c r="AK1231" t="s">
        <v>479</v>
      </c>
      <c r="AL1231" t="s">
        <v>481</v>
      </c>
      <c r="AM1231" t="s">
        <v>481</v>
      </c>
    </row>
    <row r="1232" spans="1:39" x14ac:dyDescent="0.25">
      <c r="A1232" t="s">
        <v>472</v>
      </c>
      <c r="B1232" t="s">
        <v>582</v>
      </c>
      <c r="C1232">
        <v>3</v>
      </c>
      <c r="D1232" t="s">
        <v>405</v>
      </c>
      <c r="E1232" t="s">
        <v>405</v>
      </c>
      <c r="F1232">
        <v>10007794</v>
      </c>
      <c r="G1232" t="s">
        <v>52</v>
      </c>
      <c r="H1232" t="s">
        <v>482</v>
      </c>
      <c r="I1232" t="s">
        <v>529</v>
      </c>
      <c r="J1232" t="s">
        <v>53</v>
      </c>
      <c r="K1232" t="s">
        <v>530</v>
      </c>
      <c r="L1232" t="s">
        <v>405</v>
      </c>
      <c r="M1232" t="s">
        <v>405</v>
      </c>
      <c r="N1232" t="s">
        <v>405</v>
      </c>
      <c r="O1232" t="s">
        <v>486</v>
      </c>
      <c r="P1232" t="s">
        <v>44</v>
      </c>
      <c r="Q1232">
        <v>90</v>
      </c>
      <c r="R1232">
        <v>90</v>
      </c>
      <c r="S1232">
        <v>90</v>
      </c>
      <c r="T1232">
        <v>6</v>
      </c>
      <c r="U1232">
        <v>6</v>
      </c>
      <c r="V1232">
        <v>45.4</v>
      </c>
      <c r="W1232">
        <v>82.5</v>
      </c>
      <c r="X1232">
        <v>88</v>
      </c>
      <c r="Y1232">
        <v>42.6</v>
      </c>
      <c r="Z1232">
        <v>5.5</v>
      </c>
      <c r="AA1232">
        <v>40</v>
      </c>
      <c r="AB1232">
        <v>8000</v>
      </c>
      <c r="AC1232">
        <v>19700</v>
      </c>
      <c r="AD1232">
        <v>24100</v>
      </c>
      <c r="AE1232">
        <v>31000</v>
      </c>
      <c r="AF1232">
        <v>36500</v>
      </c>
      <c r="AG1232" t="s">
        <v>479</v>
      </c>
      <c r="AH1232" t="s">
        <v>479</v>
      </c>
      <c r="AI1232" t="s">
        <v>479</v>
      </c>
      <c r="AJ1232" t="s">
        <v>479</v>
      </c>
      <c r="AK1232" t="s">
        <v>479</v>
      </c>
      <c r="AL1232" t="s">
        <v>481</v>
      </c>
      <c r="AM1232" t="s">
        <v>481</v>
      </c>
    </row>
    <row r="1233" spans="1:39" x14ac:dyDescent="0.25">
      <c r="A1233" t="s">
        <v>472</v>
      </c>
      <c r="B1233" t="s">
        <v>582</v>
      </c>
      <c r="C1233">
        <v>3</v>
      </c>
      <c r="D1233" t="s">
        <v>405</v>
      </c>
      <c r="E1233" t="s">
        <v>405</v>
      </c>
      <c r="F1233">
        <v>10007794</v>
      </c>
      <c r="G1233" t="s">
        <v>52</v>
      </c>
      <c r="H1233" t="s">
        <v>482</v>
      </c>
      <c r="I1233" t="s">
        <v>529</v>
      </c>
      <c r="J1233" t="s">
        <v>53</v>
      </c>
      <c r="K1233" t="s">
        <v>530</v>
      </c>
      <c r="L1233" t="s">
        <v>405</v>
      </c>
      <c r="M1233" t="s">
        <v>405</v>
      </c>
      <c r="N1233" t="s">
        <v>405</v>
      </c>
      <c r="O1233" t="s">
        <v>478</v>
      </c>
      <c r="P1233" t="s">
        <v>3</v>
      </c>
      <c r="Q1233">
        <v>115</v>
      </c>
      <c r="R1233">
        <v>110</v>
      </c>
      <c r="S1233">
        <v>110</v>
      </c>
      <c r="T1233">
        <v>9.4</v>
      </c>
      <c r="U1233">
        <v>4.9000000000000004</v>
      </c>
      <c r="V1233">
        <v>70</v>
      </c>
      <c r="W1233">
        <v>81.599999999999994</v>
      </c>
      <c r="X1233">
        <v>85.7</v>
      </c>
      <c r="Y1233">
        <v>15.7</v>
      </c>
      <c r="Z1233">
        <v>4</v>
      </c>
      <c r="AA1233">
        <v>80</v>
      </c>
      <c r="AB1233">
        <v>2700</v>
      </c>
      <c r="AC1233">
        <v>25900</v>
      </c>
      <c r="AD1233">
        <v>39600</v>
      </c>
      <c r="AE1233">
        <v>49700</v>
      </c>
      <c r="AF1233">
        <v>86100</v>
      </c>
      <c r="AG1233" t="s">
        <v>479</v>
      </c>
      <c r="AH1233" t="s">
        <v>479</v>
      </c>
      <c r="AI1233" t="s">
        <v>479</v>
      </c>
      <c r="AJ1233" t="s">
        <v>479</v>
      </c>
      <c r="AK1233" t="s">
        <v>479</v>
      </c>
      <c r="AL1233" t="s">
        <v>481</v>
      </c>
      <c r="AM1233" t="s">
        <v>481</v>
      </c>
    </row>
    <row r="1234" spans="1:39" x14ac:dyDescent="0.25">
      <c r="A1234" t="s">
        <v>472</v>
      </c>
      <c r="B1234" t="s">
        <v>582</v>
      </c>
      <c r="C1234">
        <v>3</v>
      </c>
      <c r="D1234" t="s">
        <v>405</v>
      </c>
      <c r="E1234" t="s">
        <v>405</v>
      </c>
      <c r="F1234">
        <v>10007794</v>
      </c>
      <c r="G1234" t="s">
        <v>52</v>
      </c>
      <c r="H1234" t="s">
        <v>482</v>
      </c>
      <c r="I1234" t="s">
        <v>529</v>
      </c>
      <c r="J1234" t="s">
        <v>53</v>
      </c>
      <c r="K1234" t="s">
        <v>530</v>
      </c>
      <c r="L1234" t="s">
        <v>405</v>
      </c>
      <c r="M1234" t="s">
        <v>405</v>
      </c>
      <c r="N1234" t="s">
        <v>405</v>
      </c>
      <c r="O1234" t="s">
        <v>488</v>
      </c>
      <c r="P1234" t="s">
        <v>34</v>
      </c>
      <c r="Q1234">
        <v>175</v>
      </c>
      <c r="R1234">
        <v>170</v>
      </c>
      <c r="S1234">
        <v>170</v>
      </c>
      <c r="T1234">
        <v>2.1</v>
      </c>
      <c r="U1234">
        <v>4.0999999999999996</v>
      </c>
      <c r="V1234">
        <v>79.2</v>
      </c>
      <c r="W1234">
        <v>90.1</v>
      </c>
      <c r="X1234">
        <v>93.8</v>
      </c>
      <c r="Y1234">
        <v>14.6</v>
      </c>
      <c r="Z1234">
        <v>3.7</v>
      </c>
      <c r="AA1234">
        <v>135</v>
      </c>
      <c r="AB1234">
        <v>5500</v>
      </c>
      <c r="AC1234">
        <v>24100</v>
      </c>
      <c r="AD1234">
        <v>29200</v>
      </c>
      <c r="AE1234">
        <v>38300</v>
      </c>
      <c r="AF1234">
        <v>109100</v>
      </c>
      <c r="AG1234" t="s">
        <v>479</v>
      </c>
      <c r="AH1234" t="s">
        <v>479</v>
      </c>
      <c r="AI1234" t="s">
        <v>479</v>
      </c>
      <c r="AJ1234" t="s">
        <v>479</v>
      </c>
      <c r="AK1234" t="s">
        <v>479</v>
      </c>
      <c r="AL1234" t="s">
        <v>481</v>
      </c>
      <c r="AM1234" t="s">
        <v>481</v>
      </c>
    </row>
    <row r="1235" spans="1:39" x14ac:dyDescent="0.25">
      <c r="A1235" t="s">
        <v>472</v>
      </c>
      <c r="B1235" t="s">
        <v>582</v>
      </c>
      <c r="C1235">
        <v>3</v>
      </c>
      <c r="D1235" t="s">
        <v>405</v>
      </c>
      <c r="E1235" t="s">
        <v>405</v>
      </c>
      <c r="F1235">
        <v>10007794</v>
      </c>
      <c r="G1235" t="s">
        <v>52</v>
      </c>
      <c r="H1235" t="s">
        <v>482</v>
      </c>
      <c r="I1235" t="s">
        <v>529</v>
      </c>
      <c r="J1235" t="s">
        <v>53</v>
      </c>
      <c r="K1235" t="s">
        <v>530</v>
      </c>
      <c r="L1235" t="s">
        <v>405</v>
      </c>
      <c r="M1235" t="s">
        <v>405</v>
      </c>
      <c r="N1235" t="s">
        <v>405</v>
      </c>
      <c r="O1235" t="s">
        <v>489</v>
      </c>
      <c r="P1235" t="s">
        <v>50</v>
      </c>
      <c r="Q1235">
        <v>30</v>
      </c>
      <c r="R1235">
        <v>30</v>
      </c>
      <c r="S1235">
        <v>30</v>
      </c>
      <c r="T1235">
        <v>14.5</v>
      </c>
      <c r="U1235">
        <v>7.5</v>
      </c>
      <c r="V1235">
        <v>63</v>
      </c>
      <c r="W1235">
        <v>74.599999999999994</v>
      </c>
      <c r="X1235">
        <v>78</v>
      </c>
      <c r="Y1235">
        <v>15.1</v>
      </c>
      <c r="Z1235">
        <v>3.5</v>
      </c>
      <c r="AA1235">
        <v>15</v>
      </c>
      <c r="AB1235">
        <v>11300</v>
      </c>
      <c r="AC1235">
        <v>23000</v>
      </c>
      <c r="AD1235">
        <v>27700</v>
      </c>
      <c r="AE1235">
        <v>29900</v>
      </c>
      <c r="AF1235">
        <v>53300</v>
      </c>
      <c r="AG1235" t="s">
        <v>479</v>
      </c>
      <c r="AH1235" t="s">
        <v>479</v>
      </c>
      <c r="AI1235" t="s">
        <v>479</v>
      </c>
      <c r="AJ1235" t="s">
        <v>479</v>
      </c>
      <c r="AK1235" t="s">
        <v>479</v>
      </c>
      <c r="AL1235" t="s">
        <v>481</v>
      </c>
      <c r="AM1235" t="s">
        <v>481</v>
      </c>
    </row>
    <row r="1236" spans="1:39" x14ac:dyDescent="0.25">
      <c r="A1236" t="s">
        <v>472</v>
      </c>
      <c r="B1236" t="s">
        <v>582</v>
      </c>
      <c r="C1236">
        <v>3</v>
      </c>
      <c r="D1236" t="s">
        <v>405</v>
      </c>
      <c r="E1236" t="s">
        <v>405</v>
      </c>
      <c r="F1236">
        <v>10007795</v>
      </c>
      <c r="G1236" t="s">
        <v>157</v>
      </c>
      <c r="H1236" t="s">
        <v>482</v>
      </c>
      <c r="I1236" t="s">
        <v>476</v>
      </c>
      <c r="J1236" t="s">
        <v>385</v>
      </c>
      <c r="K1236" t="s">
        <v>493</v>
      </c>
      <c r="L1236" t="s">
        <v>55</v>
      </c>
      <c r="M1236" t="s">
        <v>405</v>
      </c>
      <c r="N1236" t="s">
        <v>405</v>
      </c>
      <c r="O1236" t="s">
        <v>485</v>
      </c>
      <c r="P1236" t="s">
        <v>47</v>
      </c>
      <c r="Q1236">
        <v>260</v>
      </c>
      <c r="R1236">
        <v>255</v>
      </c>
      <c r="S1236">
        <v>255</v>
      </c>
      <c r="T1236">
        <v>4.3</v>
      </c>
      <c r="U1236">
        <v>5.4</v>
      </c>
      <c r="V1236">
        <v>63.6</v>
      </c>
      <c r="W1236">
        <v>83.5</v>
      </c>
      <c r="X1236">
        <v>90.3</v>
      </c>
      <c r="Y1236">
        <v>26.7</v>
      </c>
      <c r="Z1236">
        <v>6.8</v>
      </c>
      <c r="AA1236">
        <v>160</v>
      </c>
      <c r="AB1236">
        <v>2900</v>
      </c>
      <c r="AC1236">
        <v>23700</v>
      </c>
      <c r="AD1236">
        <v>29200</v>
      </c>
      <c r="AE1236">
        <v>35400</v>
      </c>
      <c r="AF1236">
        <v>205500</v>
      </c>
      <c r="AG1236" t="s">
        <v>479</v>
      </c>
      <c r="AH1236" t="s">
        <v>479</v>
      </c>
      <c r="AI1236" t="s">
        <v>479</v>
      </c>
      <c r="AJ1236" t="s">
        <v>479</v>
      </c>
      <c r="AK1236" t="s">
        <v>479</v>
      </c>
      <c r="AL1236" t="s">
        <v>481</v>
      </c>
      <c r="AM1236" t="s">
        <v>481</v>
      </c>
    </row>
    <row r="1237" spans="1:39" x14ac:dyDescent="0.25">
      <c r="A1237" t="s">
        <v>472</v>
      </c>
      <c r="B1237" t="s">
        <v>582</v>
      </c>
      <c r="C1237">
        <v>3</v>
      </c>
      <c r="D1237" t="s">
        <v>405</v>
      </c>
      <c r="E1237" t="s">
        <v>405</v>
      </c>
      <c r="F1237">
        <v>10007795</v>
      </c>
      <c r="G1237" t="s">
        <v>157</v>
      </c>
      <c r="H1237" t="s">
        <v>482</v>
      </c>
      <c r="I1237" t="s">
        <v>476</v>
      </c>
      <c r="J1237" t="s">
        <v>385</v>
      </c>
      <c r="K1237" t="s">
        <v>493</v>
      </c>
      <c r="L1237" t="s">
        <v>55</v>
      </c>
      <c r="M1237" t="s">
        <v>405</v>
      </c>
      <c r="N1237" t="s">
        <v>405</v>
      </c>
      <c r="O1237" t="s">
        <v>486</v>
      </c>
      <c r="P1237" t="s">
        <v>44</v>
      </c>
      <c r="Q1237">
        <v>205</v>
      </c>
      <c r="R1237">
        <v>200</v>
      </c>
      <c r="S1237">
        <v>200</v>
      </c>
      <c r="T1237">
        <v>2.5</v>
      </c>
      <c r="U1237">
        <v>6.6</v>
      </c>
      <c r="V1237">
        <v>68.900000000000006</v>
      </c>
      <c r="W1237">
        <v>88.4</v>
      </c>
      <c r="X1237">
        <v>90.9</v>
      </c>
      <c r="Y1237">
        <v>21.9</v>
      </c>
      <c r="Z1237">
        <v>2.5</v>
      </c>
      <c r="AA1237">
        <v>135</v>
      </c>
      <c r="AB1237">
        <v>700</v>
      </c>
      <c r="AC1237">
        <v>23700</v>
      </c>
      <c r="AD1237">
        <v>27700</v>
      </c>
      <c r="AE1237">
        <v>33900</v>
      </c>
      <c r="AF1237">
        <v>61700</v>
      </c>
      <c r="AG1237" t="s">
        <v>479</v>
      </c>
      <c r="AH1237" t="s">
        <v>479</v>
      </c>
      <c r="AI1237" t="s">
        <v>479</v>
      </c>
      <c r="AJ1237" t="s">
        <v>479</v>
      </c>
      <c r="AK1237" t="s">
        <v>479</v>
      </c>
      <c r="AL1237" t="s">
        <v>481</v>
      </c>
      <c r="AM1237" t="s">
        <v>481</v>
      </c>
    </row>
    <row r="1238" spans="1:39" x14ac:dyDescent="0.25">
      <c r="A1238" t="s">
        <v>472</v>
      </c>
      <c r="B1238" t="s">
        <v>582</v>
      </c>
      <c r="C1238">
        <v>3</v>
      </c>
      <c r="D1238" t="s">
        <v>405</v>
      </c>
      <c r="E1238" t="s">
        <v>405</v>
      </c>
      <c r="F1238">
        <v>10007795</v>
      </c>
      <c r="G1238" t="s">
        <v>157</v>
      </c>
      <c r="H1238" t="s">
        <v>482</v>
      </c>
      <c r="I1238" t="s">
        <v>476</v>
      </c>
      <c r="J1238" t="s">
        <v>385</v>
      </c>
      <c r="K1238" t="s">
        <v>493</v>
      </c>
      <c r="L1238" t="s">
        <v>55</v>
      </c>
      <c r="M1238" t="s">
        <v>405</v>
      </c>
      <c r="N1238" t="s">
        <v>405</v>
      </c>
      <c r="O1238" t="s">
        <v>478</v>
      </c>
      <c r="P1238" t="s">
        <v>3</v>
      </c>
      <c r="Q1238">
        <v>70</v>
      </c>
      <c r="R1238">
        <v>70</v>
      </c>
      <c r="S1238">
        <v>70</v>
      </c>
      <c r="T1238">
        <v>3.5</v>
      </c>
      <c r="U1238">
        <v>7.8</v>
      </c>
      <c r="V1238">
        <v>80.900000000000006</v>
      </c>
      <c r="W1238">
        <v>87.2</v>
      </c>
      <c r="X1238">
        <v>88.7</v>
      </c>
      <c r="Y1238">
        <v>7.8</v>
      </c>
      <c r="Z1238">
        <v>1.4</v>
      </c>
      <c r="AA1238">
        <v>55</v>
      </c>
      <c r="AB1238">
        <v>7700</v>
      </c>
      <c r="AC1238">
        <v>27600</v>
      </c>
      <c r="AD1238">
        <v>36900</v>
      </c>
      <c r="AE1238">
        <v>46000</v>
      </c>
      <c r="AF1238">
        <v>431500</v>
      </c>
      <c r="AG1238" t="s">
        <v>479</v>
      </c>
      <c r="AH1238" t="s">
        <v>479</v>
      </c>
      <c r="AI1238" t="s">
        <v>479</v>
      </c>
      <c r="AJ1238" t="s">
        <v>479</v>
      </c>
      <c r="AK1238" t="s">
        <v>479</v>
      </c>
      <c r="AL1238" t="s">
        <v>481</v>
      </c>
      <c r="AM1238" t="s">
        <v>481</v>
      </c>
    </row>
    <row r="1239" spans="1:39" x14ac:dyDescent="0.25">
      <c r="A1239" t="s">
        <v>472</v>
      </c>
      <c r="B1239" t="s">
        <v>582</v>
      </c>
      <c r="C1239">
        <v>3</v>
      </c>
      <c r="D1239" t="s">
        <v>405</v>
      </c>
      <c r="E1239" t="s">
        <v>405</v>
      </c>
      <c r="F1239">
        <v>10007795</v>
      </c>
      <c r="G1239" t="s">
        <v>157</v>
      </c>
      <c r="H1239" t="s">
        <v>482</v>
      </c>
      <c r="I1239" t="s">
        <v>476</v>
      </c>
      <c r="J1239" t="s">
        <v>385</v>
      </c>
      <c r="K1239" t="s">
        <v>493</v>
      </c>
      <c r="L1239" t="s">
        <v>55</v>
      </c>
      <c r="M1239" t="s">
        <v>405</v>
      </c>
      <c r="N1239" t="s">
        <v>405</v>
      </c>
      <c r="O1239" t="s">
        <v>488</v>
      </c>
      <c r="P1239" t="s">
        <v>34</v>
      </c>
      <c r="Q1239">
        <v>195</v>
      </c>
      <c r="R1239">
        <v>190</v>
      </c>
      <c r="S1239">
        <v>190</v>
      </c>
      <c r="T1239">
        <v>3.6</v>
      </c>
      <c r="U1239">
        <v>3.5</v>
      </c>
      <c r="V1239">
        <v>67.400000000000006</v>
      </c>
      <c r="W1239">
        <v>90.3</v>
      </c>
      <c r="X1239">
        <v>92.9</v>
      </c>
      <c r="Y1239">
        <v>25.5</v>
      </c>
      <c r="Z1239">
        <v>2.6</v>
      </c>
      <c r="AA1239">
        <v>125</v>
      </c>
      <c r="AB1239">
        <v>7300</v>
      </c>
      <c r="AC1239">
        <v>26300</v>
      </c>
      <c r="AD1239">
        <v>31800</v>
      </c>
      <c r="AE1239">
        <v>40900</v>
      </c>
      <c r="AF1239">
        <v>84300</v>
      </c>
      <c r="AG1239" t="s">
        <v>479</v>
      </c>
      <c r="AH1239" t="s">
        <v>479</v>
      </c>
      <c r="AI1239" t="s">
        <v>479</v>
      </c>
      <c r="AJ1239" t="s">
        <v>479</v>
      </c>
      <c r="AK1239" t="s">
        <v>479</v>
      </c>
      <c r="AL1239" t="s">
        <v>481</v>
      </c>
      <c r="AM1239" t="s">
        <v>481</v>
      </c>
    </row>
    <row r="1240" spans="1:39" x14ac:dyDescent="0.25">
      <c r="A1240" t="s">
        <v>472</v>
      </c>
      <c r="B1240" t="s">
        <v>582</v>
      </c>
      <c r="C1240">
        <v>3</v>
      </c>
      <c r="D1240" t="s">
        <v>405</v>
      </c>
      <c r="E1240" t="s">
        <v>405</v>
      </c>
      <c r="F1240">
        <v>10007795</v>
      </c>
      <c r="G1240" t="s">
        <v>157</v>
      </c>
      <c r="H1240" t="s">
        <v>482</v>
      </c>
      <c r="I1240" t="s">
        <v>476</v>
      </c>
      <c r="J1240" t="s">
        <v>385</v>
      </c>
      <c r="K1240" t="s">
        <v>493</v>
      </c>
      <c r="L1240" t="s">
        <v>55</v>
      </c>
      <c r="M1240" t="s">
        <v>405</v>
      </c>
      <c r="N1240" t="s">
        <v>405</v>
      </c>
      <c r="O1240" t="s">
        <v>489</v>
      </c>
      <c r="P1240" t="s">
        <v>50</v>
      </c>
      <c r="Q1240">
        <v>250</v>
      </c>
      <c r="R1240">
        <v>245</v>
      </c>
      <c r="S1240">
        <v>240</v>
      </c>
      <c r="T1240">
        <v>4</v>
      </c>
      <c r="U1240">
        <v>7.5</v>
      </c>
      <c r="V1240">
        <v>79.7</v>
      </c>
      <c r="W1240">
        <v>86.7</v>
      </c>
      <c r="X1240">
        <v>88.5</v>
      </c>
      <c r="Y1240">
        <v>8.8000000000000007</v>
      </c>
      <c r="Z1240">
        <v>1.8</v>
      </c>
      <c r="AA1240">
        <v>185</v>
      </c>
      <c r="AB1240">
        <v>3600</v>
      </c>
      <c r="AC1240">
        <v>21500</v>
      </c>
      <c r="AD1240">
        <v>26600</v>
      </c>
      <c r="AE1240">
        <v>31800</v>
      </c>
      <c r="AF1240">
        <v>82100</v>
      </c>
      <c r="AG1240" t="s">
        <v>479</v>
      </c>
      <c r="AH1240" t="s">
        <v>479</v>
      </c>
      <c r="AI1240" t="s">
        <v>479</v>
      </c>
      <c r="AJ1240" t="s">
        <v>479</v>
      </c>
      <c r="AK1240" t="s">
        <v>479</v>
      </c>
      <c r="AL1240" t="s">
        <v>481</v>
      </c>
      <c r="AM1240" t="s">
        <v>481</v>
      </c>
    </row>
    <row r="1241" spans="1:39" x14ac:dyDescent="0.25">
      <c r="A1241" t="s">
        <v>472</v>
      </c>
      <c r="B1241" t="s">
        <v>582</v>
      </c>
      <c r="C1241">
        <v>3</v>
      </c>
      <c r="D1241" t="s">
        <v>405</v>
      </c>
      <c r="E1241" t="s">
        <v>405</v>
      </c>
      <c r="F1241">
        <v>10007796</v>
      </c>
      <c r="G1241" t="s">
        <v>603</v>
      </c>
      <c r="H1241" t="s">
        <v>482</v>
      </c>
      <c r="I1241" t="s">
        <v>476</v>
      </c>
      <c r="J1241" t="s">
        <v>385</v>
      </c>
      <c r="K1241" t="s">
        <v>508</v>
      </c>
      <c r="L1241" t="s">
        <v>75</v>
      </c>
      <c r="M1241" t="s">
        <v>405</v>
      </c>
      <c r="N1241" t="s">
        <v>405</v>
      </c>
      <c r="O1241" t="s">
        <v>485</v>
      </c>
      <c r="P1241" t="s">
        <v>47</v>
      </c>
      <c r="Q1241">
        <v>155</v>
      </c>
      <c r="R1241">
        <v>145</v>
      </c>
      <c r="S1241">
        <v>145</v>
      </c>
      <c r="T1241">
        <v>2</v>
      </c>
      <c r="U1241">
        <v>2.7</v>
      </c>
      <c r="V1241">
        <v>53.7</v>
      </c>
      <c r="W1241">
        <v>81</v>
      </c>
      <c r="X1241">
        <v>95.2</v>
      </c>
      <c r="Y1241">
        <v>41.5</v>
      </c>
      <c r="Z1241">
        <v>14.3</v>
      </c>
      <c r="AA1241">
        <v>80</v>
      </c>
      <c r="AB1241">
        <v>7300</v>
      </c>
      <c r="AC1241">
        <v>22300</v>
      </c>
      <c r="AD1241">
        <v>28500</v>
      </c>
      <c r="AE1241">
        <v>33600</v>
      </c>
      <c r="AF1241">
        <v>55100</v>
      </c>
      <c r="AG1241" t="s">
        <v>479</v>
      </c>
      <c r="AH1241" t="s">
        <v>479</v>
      </c>
      <c r="AI1241" t="s">
        <v>479</v>
      </c>
      <c r="AJ1241" t="s">
        <v>479</v>
      </c>
      <c r="AK1241" t="s">
        <v>479</v>
      </c>
      <c r="AL1241" t="s">
        <v>481</v>
      </c>
      <c r="AM1241" t="s">
        <v>481</v>
      </c>
    </row>
    <row r="1242" spans="1:39" x14ac:dyDescent="0.25">
      <c r="A1242" t="s">
        <v>472</v>
      </c>
      <c r="B1242" t="s">
        <v>582</v>
      </c>
      <c r="C1242">
        <v>3</v>
      </c>
      <c r="D1242" t="s">
        <v>405</v>
      </c>
      <c r="E1242" t="s">
        <v>405</v>
      </c>
      <c r="F1242">
        <v>10007796</v>
      </c>
      <c r="G1242" t="s">
        <v>603</v>
      </c>
      <c r="H1242" t="s">
        <v>482</v>
      </c>
      <c r="I1242" t="s">
        <v>476</v>
      </c>
      <c r="J1242" t="s">
        <v>385</v>
      </c>
      <c r="K1242" t="s">
        <v>508</v>
      </c>
      <c r="L1242" t="s">
        <v>75</v>
      </c>
      <c r="M1242" t="s">
        <v>405</v>
      </c>
      <c r="N1242" t="s">
        <v>405</v>
      </c>
      <c r="O1242" t="s">
        <v>486</v>
      </c>
      <c r="P1242" t="s">
        <v>44</v>
      </c>
      <c r="Q1242">
        <v>160</v>
      </c>
      <c r="R1242">
        <v>155</v>
      </c>
      <c r="S1242">
        <v>155</v>
      </c>
      <c r="T1242">
        <v>1.3</v>
      </c>
      <c r="U1242">
        <v>3.8</v>
      </c>
      <c r="V1242">
        <v>66.7</v>
      </c>
      <c r="W1242">
        <v>92.3</v>
      </c>
      <c r="X1242">
        <v>94.9</v>
      </c>
      <c r="Y1242">
        <v>28.2</v>
      </c>
      <c r="Z1242">
        <v>2.6</v>
      </c>
      <c r="AA1242">
        <v>100</v>
      </c>
      <c r="AB1242">
        <v>2200</v>
      </c>
      <c r="AC1242">
        <v>21200</v>
      </c>
      <c r="AD1242">
        <v>25900</v>
      </c>
      <c r="AE1242">
        <v>29900</v>
      </c>
      <c r="AF1242">
        <v>56200</v>
      </c>
      <c r="AG1242" t="s">
        <v>479</v>
      </c>
      <c r="AH1242" t="s">
        <v>479</v>
      </c>
      <c r="AI1242" t="s">
        <v>479</v>
      </c>
      <c r="AJ1242" t="s">
        <v>479</v>
      </c>
      <c r="AK1242" t="s">
        <v>479</v>
      </c>
      <c r="AL1242" t="s">
        <v>481</v>
      </c>
      <c r="AM1242" t="s">
        <v>481</v>
      </c>
    </row>
    <row r="1243" spans="1:39" x14ac:dyDescent="0.25">
      <c r="A1243" t="s">
        <v>472</v>
      </c>
      <c r="B1243" t="s">
        <v>582</v>
      </c>
      <c r="C1243">
        <v>3</v>
      </c>
      <c r="D1243" t="s">
        <v>405</v>
      </c>
      <c r="E1243" t="s">
        <v>405</v>
      </c>
      <c r="F1243">
        <v>10007796</v>
      </c>
      <c r="G1243" t="s">
        <v>603</v>
      </c>
      <c r="H1243" t="s">
        <v>482</v>
      </c>
      <c r="I1243" t="s">
        <v>476</v>
      </c>
      <c r="J1243" t="s">
        <v>385</v>
      </c>
      <c r="K1243" t="s">
        <v>508</v>
      </c>
      <c r="L1243" t="s">
        <v>75</v>
      </c>
      <c r="M1243" t="s">
        <v>405</v>
      </c>
      <c r="N1243" t="s">
        <v>405</v>
      </c>
      <c r="O1243" t="s">
        <v>478</v>
      </c>
      <c r="P1243" t="s">
        <v>3</v>
      </c>
      <c r="Q1243">
        <v>80</v>
      </c>
      <c r="R1243">
        <v>75</v>
      </c>
      <c r="S1243">
        <v>75</v>
      </c>
      <c r="T1243">
        <v>14.6</v>
      </c>
      <c r="U1243">
        <v>6</v>
      </c>
      <c r="V1243">
        <v>74.2</v>
      </c>
      <c r="W1243">
        <v>79.5</v>
      </c>
      <c r="X1243">
        <v>79.5</v>
      </c>
      <c r="Y1243">
        <v>5.3</v>
      </c>
      <c r="Z1243" t="s">
        <v>487</v>
      </c>
      <c r="AA1243">
        <v>55</v>
      </c>
      <c r="AB1243">
        <v>21900</v>
      </c>
      <c r="AC1243">
        <v>38700</v>
      </c>
      <c r="AD1243">
        <v>44200</v>
      </c>
      <c r="AE1243">
        <v>51800</v>
      </c>
      <c r="AF1243">
        <v>94200</v>
      </c>
      <c r="AG1243" t="s">
        <v>479</v>
      </c>
      <c r="AH1243" t="s">
        <v>479</v>
      </c>
      <c r="AI1243" t="s">
        <v>479</v>
      </c>
      <c r="AJ1243" t="s">
        <v>479</v>
      </c>
      <c r="AK1243" t="s">
        <v>479</v>
      </c>
      <c r="AL1243" t="s">
        <v>481</v>
      </c>
      <c r="AM1243" t="s">
        <v>481</v>
      </c>
    </row>
    <row r="1244" spans="1:39" x14ac:dyDescent="0.25">
      <c r="A1244" t="s">
        <v>472</v>
      </c>
      <c r="B1244" t="s">
        <v>582</v>
      </c>
      <c r="C1244">
        <v>3</v>
      </c>
      <c r="D1244" t="s">
        <v>405</v>
      </c>
      <c r="E1244" t="s">
        <v>405</v>
      </c>
      <c r="F1244">
        <v>10007796</v>
      </c>
      <c r="G1244" t="s">
        <v>603</v>
      </c>
      <c r="H1244" t="s">
        <v>482</v>
      </c>
      <c r="I1244" t="s">
        <v>476</v>
      </c>
      <c r="J1244" t="s">
        <v>385</v>
      </c>
      <c r="K1244" t="s">
        <v>508</v>
      </c>
      <c r="L1244" t="s">
        <v>75</v>
      </c>
      <c r="M1244" t="s">
        <v>405</v>
      </c>
      <c r="N1244" t="s">
        <v>405</v>
      </c>
      <c r="O1244" t="s">
        <v>488</v>
      </c>
      <c r="P1244" t="s">
        <v>34</v>
      </c>
      <c r="Q1244">
        <v>230</v>
      </c>
      <c r="R1244">
        <v>225</v>
      </c>
      <c r="S1244">
        <v>225</v>
      </c>
      <c r="T1244">
        <v>3.6</v>
      </c>
      <c r="U1244">
        <v>4.5</v>
      </c>
      <c r="V1244">
        <v>73.599999999999994</v>
      </c>
      <c r="W1244">
        <v>86.2</v>
      </c>
      <c r="X1244">
        <v>92</v>
      </c>
      <c r="Y1244">
        <v>18.399999999999999</v>
      </c>
      <c r="Z1244">
        <v>5.8</v>
      </c>
      <c r="AA1244">
        <v>160</v>
      </c>
      <c r="AB1244">
        <v>5100</v>
      </c>
      <c r="AC1244">
        <v>23400</v>
      </c>
      <c r="AD1244">
        <v>27700</v>
      </c>
      <c r="AE1244">
        <v>33600</v>
      </c>
      <c r="AF1244">
        <v>115700</v>
      </c>
      <c r="AG1244" t="s">
        <v>479</v>
      </c>
      <c r="AH1244" t="s">
        <v>479</v>
      </c>
      <c r="AI1244" t="s">
        <v>479</v>
      </c>
      <c r="AJ1244" t="s">
        <v>479</v>
      </c>
      <c r="AK1244" t="s">
        <v>479</v>
      </c>
      <c r="AL1244" t="s">
        <v>481</v>
      </c>
      <c r="AM1244" t="s">
        <v>481</v>
      </c>
    </row>
    <row r="1245" spans="1:39" x14ac:dyDescent="0.25">
      <c r="A1245" t="s">
        <v>472</v>
      </c>
      <c r="B1245" t="s">
        <v>582</v>
      </c>
      <c r="C1245">
        <v>3</v>
      </c>
      <c r="D1245" t="s">
        <v>405</v>
      </c>
      <c r="E1245" t="s">
        <v>405</v>
      </c>
      <c r="F1245">
        <v>10007798</v>
      </c>
      <c r="G1245" t="s">
        <v>122</v>
      </c>
      <c r="H1245" t="s">
        <v>482</v>
      </c>
      <c r="I1245" t="s">
        <v>476</v>
      </c>
      <c r="J1245" t="s">
        <v>385</v>
      </c>
      <c r="K1245" t="s">
        <v>477</v>
      </c>
      <c r="L1245" t="s">
        <v>65</v>
      </c>
      <c r="M1245" t="s">
        <v>405</v>
      </c>
      <c r="N1245" t="s">
        <v>405</v>
      </c>
      <c r="O1245" t="s">
        <v>485</v>
      </c>
      <c r="P1245" t="s">
        <v>47</v>
      </c>
      <c r="Q1245">
        <v>320</v>
      </c>
      <c r="R1245">
        <v>305</v>
      </c>
      <c r="S1245">
        <v>305</v>
      </c>
      <c r="T1245">
        <v>2.9</v>
      </c>
      <c r="U1245">
        <v>4.9000000000000004</v>
      </c>
      <c r="V1245">
        <v>58</v>
      </c>
      <c r="W1245">
        <v>79</v>
      </c>
      <c r="X1245">
        <v>92.1</v>
      </c>
      <c r="Y1245">
        <v>34.200000000000003</v>
      </c>
      <c r="Z1245">
        <v>13.1</v>
      </c>
      <c r="AA1245">
        <v>175</v>
      </c>
      <c r="AB1245">
        <v>6900</v>
      </c>
      <c r="AC1245">
        <v>24800</v>
      </c>
      <c r="AD1245">
        <v>29600</v>
      </c>
      <c r="AE1245">
        <v>36100</v>
      </c>
      <c r="AF1245">
        <v>81000</v>
      </c>
      <c r="AG1245" t="s">
        <v>479</v>
      </c>
      <c r="AH1245" t="s">
        <v>479</v>
      </c>
      <c r="AI1245" t="s">
        <v>479</v>
      </c>
      <c r="AJ1245" t="s">
        <v>479</v>
      </c>
      <c r="AK1245" t="s">
        <v>479</v>
      </c>
      <c r="AL1245" t="s">
        <v>481</v>
      </c>
      <c r="AM1245" t="s">
        <v>481</v>
      </c>
    </row>
    <row r="1246" spans="1:39" x14ac:dyDescent="0.25">
      <c r="A1246" t="s">
        <v>472</v>
      </c>
      <c r="B1246" t="s">
        <v>582</v>
      </c>
      <c r="C1246">
        <v>3</v>
      </c>
      <c r="D1246" t="s">
        <v>405</v>
      </c>
      <c r="E1246" t="s">
        <v>405</v>
      </c>
      <c r="F1246">
        <v>10007798</v>
      </c>
      <c r="G1246" t="s">
        <v>122</v>
      </c>
      <c r="H1246" t="s">
        <v>482</v>
      </c>
      <c r="I1246" t="s">
        <v>476</v>
      </c>
      <c r="J1246" t="s">
        <v>385</v>
      </c>
      <c r="K1246" t="s">
        <v>477</v>
      </c>
      <c r="L1246" t="s">
        <v>65</v>
      </c>
      <c r="M1246" t="s">
        <v>405</v>
      </c>
      <c r="N1246" t="s">
        <v>405</v>
      </c>
      <c r="O1246" t="s">
        <v>486</v>
      </c>
      <c r="P1246" t="s">
        <v>44</v>
      </c>
      <c r="Q1246">
        <v>155</v>
      </c>
      <c r="R1246">
        <v>150</v>
      </c>
      <c r="S1246">
        <v>150</v>
      </c>
      <c r="T1246">
        <v>2.6</v>
      </c>
      <c r="U1246">
        <v>7.2</v>
      </c>
      <c r="V1246">
        <v>65.8</v>
      </c>
      <c r="W1246">
        <v>86.8</v>
      </c>
      <c r="X1246">
        <v>90.1</v>
      </c>
      <c r="Y1246">
        <v>24.3</v>
      </c>
      <c r="Z1246">
        <v>3.3</v>
      </c>
      <c r="AA1246">
        <v>100</v>
      </c>
      <c r="AB1246">
        <v>4400</v>
      </c>
      <c r="AC1246">
        <v>22300</v>
      </c>
      <c r="AD1246">
        <v>26300</v>
      </c>
      <c r="AE1246">
        <v>31400</v>
      </c>
      <c r="AF1246">
        <v>113500</v>
      </c>
      <c r="AG1246" t="s">
        <v>479</v>
      </c>
      <c r="AH1246" t="s">
        <v>479</v>
      </c>
      <c r="AI1246" t="s">
        <v>479</v>
      </c>
      <c r="AJ1246" t="s">
        <v>479</v>
      </c>
      <c r="AK1246" t="s">
        <v>479</v>
      </c>
      <c r="AL1246" t="s">
        <v>481</v>
      </c>
      <c r="AM1246" t="s">
        <v>481</v>
      </c>
    </row>
    <row r="1247" spans="1:39" x14ac:dyDescent="0.25">
      <c r="A1247" t="s">
        <v>472</v>
      </c>
      <c r="B1247" t="s">
        <v>582</v>
      </c>
      <c r="C1247">
        <v>3</v>
      </c>
      <c r="D1247" t="s">
        <v>405</v>
      </c>
      <c r="E1247" t="s">
        <v>405</v>
      </c>
      <c r="F1247">
        <v>10007798</v>
      </c>
      <c r="G1247" t="s">
        <v>122</v>
      </c>
      <c r="H1247" t="s">
        <v>482</v>
      </c>
      <c r="I1247" t="s">
        <v>476</v>
      </c>
      <c r="J1247" t="s">
        <v>385</v>
      </c>
      <c r="K1247" t="s">
        <v>477</v>
      </c>
      <c r="L1247" t="s">
        <v>65</v>
      </c>
      <c r="M1247" t="s">
        <v>405</v>
      </c>
      <c r="N1247" t="s">
        <v>405</v>
      </c>
      <c r="O1247" t="s">
        <v>478</v>
      </c>
      <c r="P1247" t="s">
        <v>3</v>
      </c>
      <c r="Q1247">
        <v>85</v>
      </c>
      <c r="R1247">
        <v>85</v>
      </c>
      <c r="S1247">
        <v>85</v>
      </c>
      <c r="T1247">
        <v>8.9</v>
      </c>
      <c r="U1247">
        <v>9.4</v>
      </c>
      <c r="V1247">
        <v>77</v>
      </c>
      <c r="W1247">
        <v>79.3</v>
      </c>
      <c r="X1247">
        <v>81.7</v>
      </c>
      <c r="Y1247">
        <v>4.7</v>
      </c>
      <c r="Z1247">
        <v>2.4</v>
      </c>
      <c r="AA1247">
        <v>65</v>
      </c>
      <c r="AB1247">
        <v>15700</v>
      </c>
      <c r="AC1247">
        <v>36900</v>
      </c>
      <c r="AD1247">
        <v>50400</v>
      </c>
      <c r="AE1247">
        <v>72600</v>
      </c>
      <c r="AF1247">
        <v>162400</v>
      </c>
      <c r="AG1247" t="s">
        <v>479</v>
      </c>
      <c r="AH1247" t="s">
        <v>479</v>
      </c>
      <c r="AI1247" t="s">
        <v>479</v>
      </c>
      <c r="AJ1247" t="s">
        <v>479</v>
      </c>
      <c r="AK1247" t="s">
        <v>479</v>
      </c>
      <c r="AL1247" t="s">
        <v>481</v>
      </c>
      <c r="AM1247" t="s">
        <v>481</v>
      </c>
    </row>
    <row r="1248" spans="1:39" x14ac:dyDescent="0.25">
      <c r="A1248" t="s">
        <v>472</v>
      </c>
      <c r="B1248" t="s">
        <v>582</v>
      </c>
      <c r="C1248">
        <v>3</v>
      </c>
      <c r="D1248" t="s">
        <v>405</v>
      </c>
      <c r="E1248" t="s">
        <v>405</v>
      </c>
      <c r="F1248">
        <v>10007798</v>
      </c>
      <c r="G1248" t="s">
        <v>122</v>
      </c>
      <c r="H1248" t="s">
        <v>482</v>
      </c>
      <c r="I1248" t="s">
        <v>476</v>
      </c>
      <c r="J1248" t="s">
        <v>385</v>
      </c>
      <c r="K1248" t="s">
        <v>477</v>
      </c>
      <c r="L1248" t="s">
        <v>65</v>
      </c>
      <c r="M1248" t="s">
        <v>405</v>
      </c>
      <c r="N1248" t="s">
        <v>405</v>
      </c>
      <c r="O1248" t="s">
        <v>488</v>
      </c>
      <c r="P1248" t="s">
        <v>34</v>
      </c>
      <c r="Q1248">
        <v>160</v>
      </c>
      <c r="R1248">
        <v>160</v>
      </c>
      <c r="S1248">
        <v>160</v>
      </c>
      <c r="T1248">
        <v>1.5</v>
      </c>
      <c r="U1248">
        <v>9.6999999999999993</v>
      </c>
      <c r="V1248">
        <v>67.599999999999994</v>
      </c>
      <c r="W1248">
        <v>84.8</v>
      </c>
      <c r="X1248">
        <v>88.8</v>
      </c>
      <c r="Y1248">
        <v>21.3</v>
      </c>
      <c r="Z1248">
        <v>4</v>
      </c>
      <c r="AA1248">
        <v>100</v>
      </c>
      <c r="AB1248">
        <v>6200</v>
      </c>
      <c r="AC1248">
        <v>21500</v>
      </c>
      <c r="AD1248">
        <v>27000</v>
      </c>
      <c r="AE1248">
        <v>32500</v>
      </c>
      <c r="AF1248">
        <v>104400</v>
      </c>
      <c r="AG1248" t="s">
        <v>479</v>
      </c>
      <c r="AH1248" t="s">
        <v>479</v>
      </c>
      <c r="AI1248" t="s">
        <v>479</v>
      </c>
      <c r="AJ1248" t="s">
        <v>479</v>
      </c>
      <c r="AK1248" t="s">
        <v>479</v>
      </c>
      <c r="AL1248" t="s">
        <v>481</v>
      </c>
      <c r="AM1248" t="s">
        <v>481</v>
      </c>
    </row>
    <row r="1249" spans="1:39" x14ac:dyDescent="0.25">
      <c r="A1249" t="s">
        <v>472</v>
      </c>
      <c r="B1249" t="s">
        <v>582</v>
      </c>
      <c r="C1249">
        <v>3</v>
      </c>
      <c r="D1249" t="s">
        <v>405</v>
      </c>
      <c r="E1249" t="s">
        <v>405</v>
      </c>
      <c r="F1249">
        <v>10007798</v>
      </c>
      <c r="G1249" t="s">
        <v>122</v>
      </c>
      <c r="H1249" t="s">
        <v>482</v>
      </c>
      <c r="I1249" t="s">
        <v>476</v>
      </c>
      <c r="J1249" t="s">
        <v>385</v>
      </c>
      <c r="K1249" t="s">
        <v>477</v>
      </c>
      <c r="L1249" t="s">
        <v>65</v>
      </c>
      <c r="M1249" t="s">
        <v>405</v>
      </c>
      <c r="N1249" t="s">
        <v>405</v>
      </c>
      <c r="O1249" t="s">
        <v>489</v>
      </c>
      <c r="P1249" t="s">
        <v>50</v>
      </c>
      <c r="Q1249">
        <v>20</v>
      </c>
      <c r="R1249">
        <v>20</v>
      </c>
      <c r="S1249">
        <v>20</v>
      </c>
      <c r="T1249">
        <v>7.4</v>
      </c>
      <c r="U1249">
        <v>11.5</v>
      </c>
      <c r="V1249">
        <v>68.099999999999994</v>
      </c>
      <c r="W1249">
        <v>76.2</v>
      </c>
      <c r="X1249">
        <v>81.099999999999994</v>
      </c>
      <c r="Y1249">
        <v>13</v>
      </c>
      <c r="Z1249">
        <v>4.9000000000000004</v>
      </c>
      <c r="AA1249">
        <v>15</v>
      </c>
      <c r="AB1249">
        <v>8400</v>
      </c>
      <c r="AC1249">
        <v>23700</v>
      </c>
      <c r="AD1249">
        <v>26300</v>
      </c>
      <c r="AE1249">
        <v>35800</v>
      </c>
      <c r="AF1249">
        <v>63200</v>
      </c>
      <c r="AG1249" t="s">
        <v>479</v>
      </c>
      <c r="AH1249" t="s">
        <v>479</v>
      </c>
      <c r="AI1249" t="s">
        <v>479</v>
      </c>
      <c r="AJ1249" t="s">
        <v>479</v>
      </c>
      <c r="AK1249" t="s">
        <v>479</v>
      </c>
      <c r="AL1249" t="s">
        <v>481</v>
      </c>
      <c r="AM1249" t="s">
        <v>481</v>
      </c>
    </row>
    <row r="1250" spans="1:39" x14ac:dyDescent="0.25">
      <c r="A1250" t="s">
        <v>472</v>
      </c>
      <c r="B1250" t="s">
        <v>582</v>
      </c>
      <c r="C1250">
        <v>3</v>
      </c>
      <c r="D1250" t="s">
        <v>405</v>
      </c>
      <c r="E1250" t="s">
        <v>405</v>
      </c>
      <c r="F1250">
        <v>10007799</v>
      </c>
      <c r="G1250" t="s">
        <v>144</v>
      </c>
      <c r="H1250" t="s">
        <v>482</v>
      </c>
      <c r="I1250" t="s">
        <v>476</v>
      </c>
      <c r="J1250" t="s">
        <v>385</v>
      </c>
      <c r="K1250" t="s">
        <v>513</v>
      </c>
      <c r="L1250" t="s">
        <v>49</v>
      </c>
      <c r="M1250" t="s">
        <v>405</v>
      </c>
      <c r="N1250" t="s">
        <v>405</v>
      </c>
      <c r="O1250" t="s">
        <v>485</v>
      </c>
      <c r="P1250" t="s">
        <v>47</v>
      </c>
      <c r="Q1250">
        <v>220</v>
      </c>
      <c r="R1250">
        <v>210</v>
      </c>
      <c r="S1250">
        <v>210</v>
      </c>
      <c r="T1250">
        <v>0.7</v>
      </c>
      <c r="U1250">
        <v>7.9</v>
      </c>
      <c r="V1250">
        <v>64.3</v>
      </c>
      <c r="W1250">
        <v>79.599999999999994</v>
      </c>
      <c r="X1250">
        <v>91.4</v>
      </c>
      <c r="Y1250">
        <v>27.1</v>
      </c>
      <c r="Z1250">
        <v>11.8</v>
      </c>
      <c r="AA1250">
        <v>130</v>
      </c>
      <c r="AB1250">
        <v>400</v>
      </c>
      <c r="AC1250">
        <v>21800</v>
      </c>
      <c r="AD1250">
        <v>25900</v>
      </c>
      <c r="AE1250">
        <v>31400</v>
      </c>
      <c r="AF1250">
        <v>56200</v>
      </c>
      <c r="AG1250" t="s">
        <v>479</v>
      </c>
      <c r="AH1250" t="s">
        <v>479</v>
      </c>
      <c r="AI1250" t="s">
        <v>479</v>
      </c>
      <c r="AJ1250" t="s">
        <v>479</v>
      </c>
      <c r="AK1250" t="s">
        <v>479</v>
      </c>
      <c r="AL1250" t="s">
        <v>481</v>
      </c>
      <c r="AM1250" t="s">
        <v>481</v>
      </c>
    </row>
    <row r="1251" spans="1:39" x14ac:dyDescent="0.25">
      <c r="A1251" t="s">
        <v>472</v>
      </c>
      <c r="B1251" t="s">
        <v>582</v>
      </c>
      <c r="C1251">
        <v>3</v>
      </c>
      <c r="D1251" t="s">
        <v>405</v>
      </c>
      <c r="E1251" t="s">
        <v>405</v>
      </c>
      <c r="F1251">
        <v>10007799</v>
      </c>
      <c r="G1251" t="s">
        <v>144</v>
      </c>
      <c r="H1251" t="s">
        <v>482</v>
      </c>
      <c r="I1251" t="s">
        <v>476</v>
      </c>
      <c r="J1251" t="s">
        <v>385</v>
      </c>
      <c r="K1251" t="s">
        <v>513</v>
      </c>
      <c r="L1251" t="s">
        <v>49</v>
      </c>
      <c r="M1251" t="s">
        <v>405</v>
      </c>
      <c r="N1251" t="s">
        <v>405</v>
      </c>
      <c r="O1251" t="s">
        <v>486</v>
      </c>
      <c r="P1251" t="s">
        <v>44</v>
      </c>
      <c r="Q1251">
        <v>145</v>
      </c>
      <c r="R1251">
        <v>140</v>
      </c>
      <c r="S1251">
        <v>140</v>
      </c>
      <c r="T1251">
        <v>1.1000000000000001</v>
      </c>
      <c r="U1251">
        <v>2.5</v>
      </c>
      <c r="V1251">
        <v>62.3</v>
      </c>
      <c r="W1251">
        <v>91.8</v>
      </c>
      <c r="X1251">
        <v>96.4</v>
      </c>
      <c r="Y1251">
        <v>34.200000000000003</v>
      </c>
      <c r="Z1251">
        <v>4.5999999999999996</v>
      </c>
      <c r="AA1251">
        <v>85</v>
      </c>
      <c r="AB1251">
        <v>8000</v>
      </c>
      <c r="AC1251">
        <v>22300</v>
      </c>
      <c r="AD1251">
        <v>26600</v>
      </c>
      <c r="AE1251">
        <v>33200</v>
      </c>
      <c r="AF1251">
        <v>88300</v>
      </c>
      <c r="AG1251" t="s">
        <v>479</v>
      </c>
      <c r="AH1251" t="s">
        <v>479</v>
      </c>
      <c r="AI1251" t="s">
        <v>479</v>
      </c>
      <c r="AJ1251" t="s">
        <v>479</v>
      </c>
      <c r="AK1251" t="s">
        <v>479</v>
      </c>
      <c r="AL1251" t="s">
        <v>481</v>
      </c>
      <c r="AM1251" t="s">
        <v>481</v>
      </c>
    </row>
    <row r="1252" spans="1:39" x14ac:dyDescent="0.25">
      <c r="A1252" t="s">
        <v>472</v>
      </c>
      <c r="B1252" t="s">
        <v>582</v>
      </c>
      <c r="C1252">
        <v>3</v>
      </c>
      <c r="D1252" t="s">
        <v>405</v>
      </c>
      <c r="E1252" t="s">
        <v>405</v>
      </c>
      <c r="F1252">
        <v>10007799</v>
      </c>
      <c r="G1252" t="s">
        <v>144</v>
      </c>
      <c r="H1252" t="s">
        <v>482</v>
      </c>
      <c r="I1252" t="s">
        <v>476</v>
      </c>
      <c r="J1252" t="s">
        <v>385</v>
      </c>
      <c r="K1252" t="s">
        <v>513</v>
      </c>
      <c r="L1252" t="s">
        <v>49</v>
      </c>
      <c r="M1252" t="s">
        <v>405</v>
      </c>
      <c r="N1252" t="s">
        <v>405</v>
      </c>
      <c r="O1252" t="s">
        <v>478</v>
      </c>
      <c r="P1252" t="s">
        <v>3</v>
      </c>
      <c r="Q1252">
        <v>135</v>
      </c>
      <c r="R1252">
        <v>135</v>
      </c>
      <c r="S1252">
        <v>135</v>
      </c>
      <c r="T1252">
        <v>11.9</v>
      </c>
      <c r="U1252">
        <v>3</v>
      </c>
      <c r="V1252">
        <v>75.599999999999994</v>
      </c>
      <c r="W1252">
        <v>83</v>
      </c>
      <c r="X1252">
        <v>85.2</v>
      </c>
      <c r="Y1252">
        <v>9.6</v>
      </c>
      <c r="Z1252">
        <v>2.2000000000000002</v>
      </c>
      <c r="AA1252">
        <v>100</v>
      </c>
      <c r="AB1252">
        <v>12400</v>
      </c>
      <c r="AC1252">
        <v>31400</v>
      </c>
      <c r="AD1252">
        <v>39300</v>
      </c>
      <c r="AE1252">
        <v>50000</v>
      </c>
      <c r="AF1252">
        <v>132900</v>
      </c>
      <c r="AG1252" t="s">
        <v>479</v>
      </c>
      <c r="AH1252" t="s">
        <v>479</v>
      </c>
      <c r="AI1252" t="s">
        <v>479</v>
      </c>
      <c r="AJ1252" t="s">
        <v>479</v>
      </c>
      <c r="AK1252" t="s">
        <v>479</v>
      </c>
      <c r="AL1252" t="s">
        <v>481</v>
      </c>
      <c r="AM1252" t="s">
        <v>481</v>
      </c>
    </row>
    <row r="1253" spans="1:39" x14ac:dyDescent="0.25">
      <c r="A1253" t="s">
        <v>472</v>
      </c>
      <c r="B1253" t="s">
        <v>582</v>
      </c>
      <c r="C1253">
        <v>3</v>
      </c>
      <c r="D1253" t="s">
        <v>405</v>
      </c>
      <c r="E1253" t="s">
        <v>405</v>
      </c>
      <c r="F1253">
        <v>10007799</v>
      </c>
      <c r="G1253" t="s">
        <v>144</v>
      </c>
      <c r="H1253" t="s">
        <v>482</v>
      </c>
      <c r="I1253" t="s">
        <v>476</v>
      </c>
      <c r="J1253" t="s">
        <v>385</v>
      </c>
      <c r="K1253" t="s">
        <v>513</v>
      </c>
      <c r="L1253" t="s">
        <v>49</v>
      </c>
      <c r="M1253" t="s">
        <v>405</v>
      </c>
      <c r="N1253" t="s">
        <v>405</v>
      </c>
      <c r="O1253" t="s">
        <v>488</v>
      </c>
      <c r="P1253" t="s">
        <v>34</v>
      </c>
      <c r="Q1253">
        <v>155</v>
      </c>
      <c r="R1253">
        <v>155</v>
      </c>
      <c r="S1253">
        <v>150</v>
      </c>
      <c r="T1253">
        <v>1.3</v>
      </c>
      <c r="U1253">
        <v>2.6</v>
      </c>
      <c r="V1253">
        <v>71.099999999999994</v>
      </c>
      <c r="W1253">
        <v>94.7</v>
      </c>
      <c r="X1253">
        <v>96.1</v>
      </c>
      <c r="Y1253">
        <v>25</v>
      </c>
      <c r="Z1253">
        <v>1.3</v>
      </c>
      <c r="AA1253">
        <v>105</v>
      </c>
      <c r="AB1253">
        <v>11300</v>
      </c>
      <c r="AC1253">
        <v>23700</v>
      </c>
      <c r="AD1253">
        <v>29600</v>
      </c>
      <c r="AE1253">
        <v>37600</v>
      </c>
      <c r="AF1253">
        <v>80000</v>
      </c>
      <c r="AG1253" t="s">
        <v>479</v>
      </c>
      <c r="AH1253" t="s">
        <v>479</v>
      </c>
      <c r="AI1253" t="s">
        <v>479</v>
      </c>
      <c r="AJ1253" t="s">
        <v>479</v>
      </c>
      <c r="AK1253" t="s">
        <v>479</v>
      </c>
      <c r="AL1253" t="s">
        <v>481</v>
      </c>
      <c r="AM1253" t="s">
        <v>481</v>
      </c>
    </row>
    <row r="1254" spans="1:39" x14ac:dyDescent="0.25">
      <c r="A1254" t="s">
        <v>472</v>
      </c>
      <c r="B1254" t="s">
        <v>582</v>
      </c>
      <c r="C1254">
        <v>3</v>
      </c>
      <c r="D1254" t="s">
        <v>405</v>
      </c>
      <c r="E1254" t="s">
        <v>405</v>
      </c>
      <c r="F1254">
        <v>10007799</v>
      </c>
      <c r="G1254" t="s">
        <v>144</v>
      </c>
      <c r="H1254" t="s">
        <v>482</v>
      </c>
      <c r="I1254" t="s">
        <v>476</v>
      </c>
      <c r="J1254" t="s">
        <v>385</v>
      </c>
      <c r="K1254" t="s">
        <v>513</v>
      </c>
      <c r="L1254" t="s">
        <v>49</v>
      </c>
      <c r="M1254" t="s">
        <v>405</v>
      </c>
      <c r="N1254" t="s">
        <v>405</v>
      </c>
      <c r="O1254" t="s">
        <v>489</v>
      </c>
      <c r="P1254" t="s">
        <v>50</v>
      </c>
      <c r="Q1254">
        <v>55</v>
      </c>
      <c r="R1254">
        <v>50</v>
      </c>
      <c r="S1254">
        <v>50</v>
      </c>
      <c r="T1254">
        <v>1.9</v>
      </c>
      <c r="U1254">
        <v>11.5</v>
      </c>
      <c r="V1254">
        <v>61.5</v>
      </c>
      <c r="W1254">
        <v>76.900000000000006</v>
      </c>
      <c r="X1254">
        <v>86.5</v>
      </c>
      <c r="Y1254">
        <v>25</v>
      </c>
      <c r="Z1254">
        <v>9.6</v>
      </c>
      <c r="AA1254">
        <v>30</v>
      </c>
      <c r="AB1254">
        <v>1800</v>
      </c>
      <c r="AC1254">
        <v>14200</v>
      </c>
      <c r="AD1254">
        <v>21900</v>
      </c>
      <c r="AE1254">
        <v>25600</v>
      </c>
      <c r="AF1254">
        <v>36900</v>
      </c>
      <c r="AG1254" t="s">
        <v>479</v>
      </c>
      <c r="AH1254" t="s">
        <v>479</v>
      </c>
      <c r="AI1254" t="s">
        <v>479</v>
      </c>
      <c r="AJ1254" t="s">
        <v>479</v>
      </c>
      <c r="AK1254" t="s">
        <v>479</v>
      </c>
      <c r="AL1254" t="s">
        <v>481</v>
      </c>
      <c r="AM1254" t="s">
        <v>481</v>
      </c>
    </row>
    <row r="1255" spans="1:39" x14ac:dyDescent="0.25">
      <c r="A1255" t="s">
        <v>472</v>
      </c>
      <c r="B1255" t="s">
        <v>582</v>
      </c>
      <c r="C1255">
        <v>3</v>
      </c>
      <c r="D1255" t="s">
        <v>405</v>
      </c>
      <c r="E1255" t="s">
        <v>405</v>
      </c>
      <c r="F1255">
        <v>10007800</v>
      </c>
      <c r="G1255" t="s">
        <v>90</v>
      </c>
      <c r="H1255" t="s">
        <v>482</v>
      </c>
      <c r="I1255" t="s">
        <v>529</v>
      </c>
      <c r="J1255" t="s">
        <v>53</v>
      </c>
      <c r="K1255" t="s">
        <v>530</v>
      </c>
      <c r="L1255" t="s">
        <v>405</v>
      </c>
      <c r="M1255" t="s">
        <v>405</v>
      </c>
      <c r="N1255" t="s">
        <v>405</v>
      </c>
      <c r="O1255" t="s">
        <v>485</v>
      </c>
      <c r="P1255" t="s">
        <v>47</v>
      </c>
      <c r="Q1255">
        <v>90</v>
      </c>
      <c r="R1255">
        <v>90</v>
      </c>
      <c r="S1255">
        <v>90</v>
      </c>
      <c r="T1255">
        <v>3.4</v>
      </c>
      <c r="U1255">
        <v>10.1</v>
      </c>
      <c r="V1255">
        <v>63.1</v>
      </c>
      <c r="W1255">
        <v>82.1</v>
      </c>
      <c r="X1255">
        <v>86.6</v>
      </c>
      <c r="Y1255">
        <v>23.5</v>
      </c>
      <c r="Z1255">
        <v>4.5</v>
      </c>
      <c r="AA1255">
        <v>55</v>
      </c>
      <c r="AB1255">
        <v>1800</v>
      </c>
      <c r="AC1255">
        <v>20100</v>
      </c>
      <c r="AD1255">
        <v>23400</v>
      </c>
      <c r="AE1255">
        <v>26300</v>
      </c>
      <c r="AF1255">
        <v>64200</v>
      </c>
      <c r="AG1255" t="s">
        <v>479</v>
      </c>
      <c r="AH1255" t="s">
        <v>479</v>
      </c>
      <c r="AI1255" t="s">
        <v>479</v>
      </c>
      <c r="AJ1255" t="s">
        <v>479</v>
      </c>
      <c r="AK1255" t="s">
        <v>479</v>
      </c>
      <c r="AL1255" t="s">
        <v>481</v>
      </c>
      <c r="AM1255" t="s">
        <v>481</v>
      </c>
    </row>
    <row r="1256" spans="1:39" x14ac:dyDescent="0.25">
      <c r="A1256" t="s">
        <v>472</v>
      </c>
      <c r="B1256" t="s">
        <v>582</v>
      </c>
      <c r="C1256">
        <v>3</v>
      </c>
      <c r="D1256" t="s">
        <v>405</v>
      </c>
      <c r="E1256" t="s">
        <v>405</v>
      </c>
      <c r="F1256">
        <v>10007800</v>
      </c>
      <c r="G1256" t="s">
        <v>90</v>
      </c>
      <c r="H1256" t="s">
        <v>482</v>
      </c>
      <c r="I1256" t="s">
        <v>529</v>
      </c>
      <c r="J1256" t="s">
        <v>53</v>
      </c>
      <c r="K1256" t="s">
        <v>530</v>
      </c>
      <c r="L1256" t="s">
        <v>405</v>
      </c>
      <c r="M1256" t="s">
        <v>405</v>
      </c>
      <c r="N1256" t="s">
        <v>405</v>
      </c>
      <c r="O1256" t="s">
        <v>486</v>
      </c>
      <c r="P1256" t="s">
        <v>44</v>
      </c>
      <c r="Q1256">
        <v>165</v>
      </c>
      <c r="R1256">
        <v>165</v>
      </c>
      <c r="S1256">
        <v>165</v>
      </c>
      <c r="T1256">
        <v>6</v>
      </c>
      <c r="U1256">
        <v>7.8</v>
      </c>
      <c r="V1256">
        <v>56</v>
      </c>
      <c r="W1256">
        <v>80.099999999999994</v>
      </c>
      <c r="X1256">
        <v>86.1</v>
      </c>
      <c r="Y1256">
        <v>30.1</v>
      </c>
      <c r="Z1256">
        <v>6</v>
      </c>
      <c r="AA1256">
        <v>95</v>
      </c>
      <c r="AB1256">
        <v>2600</v>
      </c>
      <c r="AC1256">
        <v>19000</v>
      </c>
      <c r="AD1256">
        <v>23000</v>
      </c>
      <c r="AE1256">
        <v>27700</v>
      </c>
      <c r="AF1256">
        <v>42000</v>
      </c>
      <c r="AG1256" t="s">
        <v>479</v>
      </c>
      <c r="AH1256" t="s">
        <v>479</v>
      </c>
      <c r="AI1256" t="s">
        <v>479</v>
      </c>
      <c r="AJ1256" t="s">
        <v>479</v>
      </c>
      <c r="AK1256" t="s">
        <v>479</v>
      </c>
      <c r="AL1256" t="s">
        <v>481</v>
      </c>
      <c r="AM1256" t="s">
        <v>481</v>
      </c>
    </row>
    <row r="1257" spans="1:39" x14ac:dyDescent="0.25">
      <c r="A1257" t="s">
        <v>472</v>
      </c>
      <c r="B1257" t="s">
        <v>582</v>
      </c>
      <c r="C1257">
        <v>3</v>
      </c>
      <c r="D1257" t="s">
        <v>405</v>
      </c>
      <c r="E1257" t="s">
        <v>405</v>
      </c>
      <c r="F1257">
        <v>10007800</v>
      </c>
      <c r="G1257" t="s">
        <v>90</v>
      </c>
      <c r="H1257" t="s">
        <v>482</v>
      </c>
      <c r="I1257" t="s">
        <v>529</v>
      </c>
      <c r="J1257" t="s">
        <v>53</v>
      </c>
      <c r="K1257" t="s">
        <v>530</v>
      </c>
      <c r="L1257" t="s">
        <v>405</v>
      </c>
      <c r="M1257" t="s">
        <v>405</v>
      </c>
      <c r="N1257" t="s">
        <v>405</v>
      </c>
      <c r="O1257" t="s">
        <v>478</v>
      </c>
      <c r="P1257" t="s">
        <v>3</v>
      </c>
      <c r="Q1257">
        <v>430</v>
      </c>
      <c r="R1257">
        <v>430</v>
      </c>
      <c r="S1257">
        <v>425</v>
      </c>
      <c r="T1257">
        <v>4.4000000000000004</v>
      </c>
      <c r="U1257">
        <v>11.6</v>
      </c>
      <c r="V1257">
        <v>77.3</v>
      </c>
      <c r="W1257">
        <v>81</v>
      </c>
      <c r="X1257">
        <v>84</v>
      </c>
      <c r="Y1257">
        <v>6.7</v>
      </c>
      <c r="Z1257">
        <v>3</v>
      </c>
      <c r="AA1257">
        <v>315</v>
      </c>
      <c r="AB1257">
        <v>700</v>
      </c>
      <c r="AC1257">
        <v>19700</v>
      </c>
      <c r="AD1257">
        <v>25200</v>
      </c>
      <c r="AE1257">
        <v>31800</v>
      </c>
      <c r="AF1257">
        <v>112400</v>
      </c>
      <c r="AG1257" t="s">
        <v>479</v>
      </c>
      <c r="AH1257" t="s">
        <v>479</v>
      </c>
      <c r="AI1257" t="s">
        <v>479</v>
      </c>
      <c r="AJ1257" t="s">
        <v>479</v>
      </c>
      <c r="AK1257" t="s">
        <v>479</v>
      </c>
      <c r="AL1257" t="s">
        <v>481</v>
      </c>
      <c r="AM1257" t="s">
        <v>481</v>
      </c>
    </row>
    <row r="1258" spans="1:39" x14ac:dyDescent="0.25">
      <c r="A1258" t="s">
        <v>472</v>
      </c>
      <c r="B1258" t="s">
        <v>582</v>
      </c>
      <c r="C1258">
        <v>3</v>
      </c>
      <c r="D1258" t="s">
        <v>405</v>
      </c>
      <c r="E1258" t="s">
        <v>405</v>
      </c>
      <c r="F1258">
        <v>10007800</v>
      </c>
      <c r="G1258" t="s">
        <v>90</v>
      </c>
      <c r="H1258" t="s">
        <v>482</v>
      </c>
      <c r="I1258" t="s">
        <v>529</v>
      </c>
      <c r="J1258" t="s">
        <v>53</v>
      </c>
      <c r="K1258" t="s">
        <v>530</v>
      </c>
      <c r="L1258" t="s">
        <v>405</v>
      </c>
      <c r="M1258" t="s">
        <v>405</v>
      </c>
      <c r="N1258" t="s">
        <v>405</v>
      </c>
      <c r="O1258" t="s">
        <v>488</v>
      </c>
      <c r="P1258" t="s">
        <v>34</v>
      </c>
      <c r="Q1258">
        <v>160</v>
      </c>
      <c r="R1258">
        <v>160</v>
      </c>
      <c r="S1258">
        <v>155</v>
      </c>
      <c r="T1258">
        <v>1.9</v>
      </c>
      <c r="U1258">
        <v>7.7</v>
      </c>
      <c r="V1258">
        <v>75.599999999999994</v>
      </c>
      <c r="W1258">
        <v>88.5</v>
      </c>
      <c r="X1258">
        <v>90.4</v>
      </c>
      <c r="Y1258">
        <v>14.7</v>
      </c>
      <c r="Z1258">
        <v>1.9</v>
      </c>
      <c r="AA1258">
        <v>115</v>
      </c>
      <c r="AB1258">
        <v>8000</v>
      </c>
      <c r="AC1258">
        <v>20800</v>
      </c>
      <c r="AD1258">
        <v>23400</v>
      </c>
      <c r="AE1258">
        <v>28500</v>
      </c>
      <c r="AF1258">
        <v>51100</v>
      </c>
      <c r="AG1258" t="s">
        <v>479</v>
      </c>
      <c r="AH1258" t="s">
        <v>479</v>
      </c>
      <c r="AI1258" t="s">
        <v>479</v>
      </c>
      <c r="AJ1258" t="s">
        <v>479</v>
      </c>
      <c r="AK1258" t="s">
        <v>479</v>
      </c>
      <c r="AL1258" t="s">
        <v>481</v>
      </c>
      <c r="AM1258" t="s">
        <v>481</v>
      </c>
    </row>
    <row r="1259" spans="1:39" x14ac:dyDescent="0.25">
      <c r="A1259" t="s">
        <v>472</v>
      </c>
      <c r="B1259" t="s">
        <v>582</v>
      </c>
      <c r="C1259">
        <v>3</v>
      </c>
      <c r="D1259" t="s">
        <v>405</v>
      </c>
      <c r="E1259" t="s">
        <v>405</v>
      </c>
      <c r="F1259">
        <v>10007800</v>
      </c>
      <c r="G1259" t="s">
        <v>90</v>
      </c>
      <c r="H1259" t="s">
        <v>482</v>
      </c>
      <c r="I1259" t="s">
        <v>529</v>
      </c>
      <c r="J1259" t="s">
        <v>53</v>
      </c>
      <c r="K1259" t="s">
        <v>530</v>
      </c>
      <c r="L1259" t="s">
        <v>405</v>
      </c>
      <c r="M1259" t="s">
        <v>405</v>
      </c>
      <c r="N1259" t="s">
        <v>405</v>
      </c>
      <c r="O1259" t="s">
        <v>489</v>
      </c>
      <c r="P1259" t="s">
        <v>50</v>
      </c>
      <c r="Q1259">
        <v>115</v>
      </c>
      <c r="R1259">
        <v>115</v>
      </c>
      <c r="S1259">
        <v>115</v>
      </c>
      <c r="T1259">
        <v>6.1</v>
      </c>
      <c r="U1259">
        <v>14.9</v>
      </c>
      <c r="V1259">
        <v>70.2</v>
      </c>
      <c r="W1259">
        <v>75.400000000000006</v>
      </c>
      <c r="X1259">
        <v>78.900000000000006</v>
      </c>
      <c r="Y1259">
        <v>8.8000000000000007</v>
      </c>
      <c r="Z1259">
        <v>3.5</v>
      </c>
      <c r="AA1259">
        <v>75</v>
      </c>
      <c r="AB1259">
        <v>1800</v>
      </c>
      <c r="AC1259">
        <v>14200</v>
      </c>
      <c r="AD1259">
        <v>19300</v>
      </c>
      <c r="AE1259">
        <v>24700</v>
      </c>
      <c r="AF1259">
        <v>55000</v>
      </c>
      <c r="AG1259" t="s">
        <v>479</v>
      </c>
      <c r="AH1259" t="s">
        <v>479</v>
      </c>
      <c r="AI1259" t="s">
        <v>479</v>
      </c>
      <c r="AJ1259" t="s">
        <v>479</v>
      </c>
      <c r="AK1259" t="s">
        <v>479</v>
      </c>
      <c r="AL1259" t="s">
        <v>481</v>
      </c>
      <c r="AM1259" t="s">
        <v>481</v>
      </c>
    </row>
    <row r="1260" spans="1:39" x14ac:dyDescent="0.25">
      <c r="A1260" t="s">
        <v>472</v>
      </c>
      <c r="B1260" t="s">
        <v>582</v>
      </c>
      <c r="C1260">
        <v>3</v>
      </c>
      <c r="D1260" t="s">
        <v>405</v>
      </c>
      <c r="E1260" t="s">
        <v>405</v>
      </c>
      <c r="F1260">
        <v>10007801</v>
      </c>
      <c r="G1260" t="s">
        <v>130</v>
      </c>
      <c r="H1260" t="s">
        <v>482</v>
      </c>
      <c r="I1260" t="s">
        <v>476</v>
      </c>
      <c r="J1260" t="s">
        <v>385</v>
      </c>
      <c r="K1260" t="s">
        <v>491</v>
      </c>
      <c r="L1260" t="s">
        <v>61</v>
      </c>
      <c r="M1260" t="s">
        <v>405</v>
      </c>
      <c r="N1260" t="s">
        <v>405</v>
      </c>
      <c r="O1260" t="s">
        <v>485</v>
      </c>
      <c r="P1260" t="s">
        <v>47</v>
      </c>
      <c r="Q1260">
        <v>165</v>
      </c>
      <c r="R1260">
        <v>155</v>
      </c>
      <c r="S1260">
        <v>155</v>
      </c>
      <c r="T1260">
        <v>4.5</v>
      </c>
      <c r="U1260">
        <v>6.2</v>
      </c>
      <c r="V1260">
        <v>71.099999999999994</v>
      </c>
      <c r="W1260">
        <v>83.1</v>
      </c>
      <c r="X1260">
        <v>89.3</v>
      </c>
      <c r="Y1260">
        <v>18.2</v>
      </c>
      <c r="Z1260">
        <v>6.2</v>
      </c>
      <c r="AA1260">
        <v>105</v>
      </c>
      <c r="AB1260">
        <v>5100</v>
      </c>
      <c r="AC1260">
        <v>22300</v>
      </c>
      <c r="AD1260">
        <v>27400</v>
      </c>
      <c r="AE1260">
        <v>31000</v>
      </c>
      <c r="AF1260">
        <v>74500</v>
      </c>
      <c r="AG1260" t="s">
        <v>479</v>
      </c>
      <c r="AH1260" t="s">
        <v>479</v>
      </c>
      <c r="AI1260" t="s">
        <v>479</v>
      </c>
      <c r="AJ1260" t="s">
        <v>479</v>
      </c>
      <c r="AK1260" t="s">
        <v>479</v>
      </c>
      <c r="AL1260" t="s">
        <v>481</v>
      </c>
      <c r="AM1260" t="s">
        <v>481</v>
      </c>
    </row>
    <row r="1261" spans="1:39" x14ac:dyDescent="0.25">
      <c r="A1261" t="s">
        <v>472</v>
      </c>
      <c r="B1261" t="s">
        <v>582</v>
      </c>
      <c r="C1261">
        <v>3</v>
      </c>
      <c r="D1261" t="s">
        <v>405</v>
      </c>
      <c r="E1261" t="s">
        <v>405</v>
      </c>
      <c r="F1261">
        <v>10007801</v>
      </c>
      <c r="G1261" t="s">
        <v>130</v>
      </c>
      <c r="H1261" t="s">
        <v>482</v>
      </c>
      <c r="I1261" t="s">
        <v>476</v>
      </c>
      <c r="J1261" t="s">
        <v>385</v>
      </c>
      <c r="K1261" t="s">
        <v>491</v>
      </c>
      <c r="L1261" t="s">
        <v>61</v>
      </c>
      <c r="M1261" t="s">
        <v>405</v>
      </c>
      <c r="N1261" t="s">
        <v>405</v>
      </c>
      <c r="O1261" t="s">
        <v>486</v>
      </c>
      <c r="P1261" t="s">
        <v>44</v>
      </c>
      <c r="Q1261">
        <v>240</v>
      </c>
      <c r="R1261">
        <v>230</v>
      </c>
      <c r="S1261">
        <v>230</v>
      </c>
      <c r="T1261">
        <v>1.5</v>
      </c>
      <c r="U1261">
        <v>7.6</v>
      </c>
      <c r="V1261">
        <v>69.3</v>
      </c>
      <c r="W1261">
        <v>86</v>
      </c>
      <c r="X1261">
        <v>90.9</v>
      </c>
      <c r="Y1261">
        <v>21.6</v>
      </c>
      <c r="Z1261">
        <v>4.9000000000000004</v>
      </c>
      <c r="AA1261">
        <v>160</v>
      </c>
      <c r="AB1261">
        <v>400</v>
      </c>
      <c r="AC1261">
        <v>18600</v>
      </c>
      <c r="AD1261">
        <v>23000</v>
      </c>
      <c r="AE1261">
        <v>27000</v>
      </c>
      <c r="AF1261">
        <v>55800</v>
      </c>
      <c r="AG1261" t="s">
        <v>479</v>
      </c>
      <c r="AH1261" t="s">
        <v>479</v>
      </c>
      <c r="AI1261" t="s">
        <v>479</v>
      </c>
      <c r="AJ1261" t="s">
        <v>479</v>
      </c>
      <c r="AK1261" t="s">
        <v>479</v>
      </c>
      <c r="AL1261" t="s">
        <v>481</v>
      </c>
      <c r="AM1261" t="s">
        <v>481</v>
      </c>
    </row>
    <row r="1262" spans="1:39" x14ac:dyDescent="0.25">
      <c r="A1262" t="s">
        <v>472</v>
      </c>
      <c r="B1262" t="s">
        <v>582</v>
      </c>
      <c r="C1262">
        <v>3</v>
      </c>
      <c r="D1262" t="s">
        <v>405</v>
      </c>
      <c r="E1262" t="s">
        <v>405</v>
      </c>
      <c r="F1262">
        <v>10007801</v>
      </c>
      <c r="G1262" t="s">
        <v>130</v>
      </c>
      <c r="H1262" t="s">
        <v>482</v>
      </c>
      <c r="I1262" t="s">
        <v>476</v>
      </c>
      <c r="J1262" t="s">
        <v>385</v>
      </c>
      <c r="K1262" t="s">
        <v>491</v>
      </c>
      <c r="L1262" t="s">
        <v>61</v>
      </c>
      <c r="M1262" t="s">
        <v>405</v>
      </c>
      <c r="N1262" t="s">
        <v>405</v>
      </c>
      <c r="O1262" t="s">
        <v>478</v>
      </c>
      <c r="P1262" t="s">
        <v>3</v>
      </c>
      <c r="Q1262">
        <v>185</v>
      </c>
      <c r="R1262">
        <v>185</v>
      </c>
      <c r="S1262">
        <v>180</v>
      </c>
      <c r="T1262">
        <v>6.1</v>
      </c>
      <c r="U1262">
        <v>6.8</v>
      </c>
      <c r="V1262">
        <v>84.9</v>
      </c>
      <c r="W1262">
        <v>86.6</v>
      </c>
      <c r="X1262">
        <v>87.1</v>
      </c>
      <c r="Y1262">
        <v>2.2000000000000002</v>
      </c>
      <c r="Z1262">
        <v>0.6</v>
      </c>
      <c r="AA1262">
        <v>150</v>
      </c>
      <c r="AB1262">
        <v>7500</v>
      </c>
      <c r="AC1262">
        <v>26600</v>
      </c>
      <c r="AD1262">
        <v>34300</v>
      </c>
      <c r="AE1262">
        <v>44500</v>
      </c>
      <c r="AF1262">
        <v>253300</v>
      </c>
      <c r="AG1262" t="s">
        <v>479</v>
      </c>
      <c r="AH1262" t="s">
        <v>479</v>
      </c>
      <c r="AI1262" t="s">
        <v>479</v>
      </c>
      <c r="AJ1262" t="s">
        <v>479</v>
      </c>
      <c r="AK1262" t="s">
        <v>479</v>
      </c>
      <c r="AL1262" t="s">
        <v>481</v>
      </c>
      <c r="AM1262" t="s">
        <v>481</v>
      </c>
    </row>
    <row r="1263" spans="1:39" x14ac:dyDescent="0.25">
      <c r="A1263" t="s">
        <v>472</v>
      </c>
      <c r="B1263" t="s">
        <v>582</v>
      </c>
      <c r="C1263">
        <v>3</v>
      </c>
      <c r="D1263" t="s">
        <v>405</v>
      </c>
      <c r="E1263" t="s">
        <v>405</v>
      </c>
      <c r="F1263">
        <v>10007801</v>
      </c>
      <c r="G1263" t="s">
        <v>130</v>
      </c>
      <c r="H1263" t="s">
        <v>482</v>
      </c>
      <c r="I1263" t="s">
        <v>476</v>
      </c>
      <c r="J1263" t="s">
        <v>385</v>
      </c>
      <c r="K1263" t="s">
        <v>491</v>
      </c>
      <c r="L1263" t="s">
        <v>61</v>
      </c>
      <c r="M1263" t="s">
        <v>405</v>
      </c>
      <c r="N1263" t="s">
        <v>405</v>
      </c>
      <c r="O1263" t="s">
        <v>488</v>
      </c>
      <c r="P1263" t="s">
        <v>34</v>
      </c>
      <c r="Q1263">
        <v>110</v>
      </c>
      <c r="R1263">
        <v>105</v>
      </c>
      <c r="S1263">
        <v>105</v>
      </c>
      <c r="T1263">
        <v>0.3</v>
      </c>
      <c r="U1263">
        <v>5.3</v>
      </c>
      <c r="V1263">
        <v>73.5</v>
      </c>
      <c r="W1263">
        <v>93.4</v>
      </c>
      <c r="X1263">
        <v>94.4</v>
      </c>
      <c r="Y1263">
        <v>20.9</v>
      </c>
      <c r="Z1263">
        <v>1</v>
      </c>
      <c r="AA1263">
        <v>75</v>
      </c>
      <c r="AB1263">
        <v>10600</v>
      </c>
      <c r="AC1263">
        <v>21500</v>
      </c>
      <c r="AD1263">
        <v>25200</v>
      </c>
      <c r="AE1263">
        <v>31000</v>
      </c>
      <c r="AF1263">
        <v>107700</v>
      </c>
      <c r="AG1263" t="s">
        <v>479</v>
      </c>
      <c r="AH1263" t="s">
        <v>479</v>
      </c>
      <c r="AI1263" t="s">
        <v>479</v>
      </c>
      <c r="AJ1263" t="s">
        <v>479</v>
      </c>
      <c r="AK1263" t="s">
        <v>479</v>
      </c>
      <c r="AL1263" t="s">
        <v>481</v>
      </c>
      <c r="AM1263" t="s">
        <v>481</v>
      </c>
    </row>
    <row r="1264" spans="1:39" x14ac:dyDescent="0.25">
      <c r="A1264" t="s">
        <v>472</v>
      </c>
      <c r="B1264" t="s">
        <v>582</v>
      </c>
      <c r="C1264">
        <v>3</v>
      </c>
      <c r="D1264" t="s">
        <v>405</v>
      </c>
      <c r="E1264" t="s">
        <v>405</v>
      </c>
      <c r="F1264">
        <v>10007801</v>
      </c>
      <c r="G1264" t="s">
        <v>130</v>
      </c>
      <c r="H1264" t="s">
        <v>482</v>
      </c>
      <c r="I1264" t="s">
        <v>476</v>
      </c>
      <c r="J1264" t="s">
        <v>385</v>
      </c>
      <c r="K1264" t="s">
        <v>491</v>
      </c>
      <c r="L1264" t="s">
        <v>61</v>
      </c>
      <c r="M1264" t="s">
        <v>405</v>
      </c>
      <c r="N1264" t="s">
        <v>405</v>
      </c>
      <c r="O1264" t="s">
        <v>489</v>
      </c>
      <c r="P1264" t="s">
        <v>50</v>
      </c>
      <c r="Q1264">
        <v>245</v>
      </c>
      <c r="R1264">
        <v>240</v>
      </c>
      <c r="S1264">
        <v>240</v>
      </c>
      <c r="T1264">
        <v>7</v>
      </c>
      <c r="U1264">
        <v>8.3000000000000007</v>
      </c>
      <c r="V1264">
        <v>78.5</v>
      </c>
      <c r="W1264">
        <v>83.1</v>
      </c>
      <c r="X1264">
        <v>84.7</v>
      </c>
      <c r="Y1264">
        <v>6.2</v>
      </c>
      <c r="Z1264">
        <v>1.7</v>
      </c>
      <c r="AA1264">
        <v>185</v>
      </c>
      <c r="AB1264">
        <v>1000</v>
      </c>
      <c r="AC1264">
        <v>17500</v>
      </c>
      <c r="AD1264">
        <v>22300</v>
      </c>
      <c r="AE1264">
        <v>25600</v>
      </c>
      <c r="AF1264">
        <v>50700</v>
      </c>
      <c r="AG1264" t="s">
        <v>479</v>
      </c>
      <c r="AH1264" t="s">
        <v>479</v>
      </c>
      <c r="AI1264" t="s">
        <v>479</v>
      </c>
      <c r="AJ1264" t="s">
        <v>479</v>
      </c>
      <c r="AK1264" t="s">
        <v>479</v>
      </c>
      <c r="AL1264" t="s">
        <v>481</v>
      </c>
      <c r="AM1264" t="s">
        <v>481</v>
      </c>
    </row>
    <row r="1265" spans="1:39" x14ac:dyDescent="0.25">
      <c r="A1265" t="s">
        <v>472</v>
      </c>
      <c r="B1265" t="s">
        <v>582</v>
      </c>
      <c r="C1265">
        <v>3</v>
      </c>
      <c r="D1265" t="s">
        <v>405</v>
      </c>
      <c r="E1265" t="s">
        <v>405</v>
      </c>
      <c r="F1265">
        <v>10007802</v>
      </c>
      <c r="G1265" t="s">
        <v>159</v>
      </c>
      <c r="H1265" t="s">
        <v>482</v>
      </c>
      <c r="I1265" t="s">
        <v>476</v>
      </c>
      <c r="J1265" t="s">
        <v>385</v>
      </c>
      <c r="K1265" t="s">
        <v>499</v>
      </c>
      <c r="L1265" t="s">
        <v>43</v>
      </c>
      <c r="M1265" t="s">
        <v>405</v>
      </c>
      <c r="N1265" t="s">
        <v>405</v>
      </c>
      <c r="O1265" t="s">
        <v>485</v>
      </c>
      <c r="P1265" t="s">
        <v>47</v>
      </c>
      <c r="Q1265">
        <v>150</v>
      </c>
      <c r="R1265">
        <v>145</v>
      </c>
      <c r="S1265">
        <v>140</v>
      </c>
      <c r="T1265">
        <v>3.5</v>
      </c>
      <c r="U1265">
        <v>4.2</v>
      </c>
      <c r="V1265">
        <v>73.2</v>
      </c>
      <c r="W1265">
        <v>89.4</v>
      </c>
      <c r="X1265">
        <v>92.3</v>
      </c>
      <c r="Y1265">
        <v>19</v>
      </c>
      <c r="Z1265">
        <v>2.8</v>
      </c>
      <c r="AA1265">
        <v>100</v>
      </c>
      <c r="AB1265">
        <v>1800</v>
      </c>
      <c r="AC1265">
        <v>20800</v>
      </c>
      <c r="AD1265">
        <v>25600</v>
      </c>
      <c r="AE1265">
        <v>30700</v>
      </c>
      <c r="AF1265">
        <v>73400</v>
      </c>
      <c r="AG1265" t="s">
        <v>479</v>
      </c>
      <c r="AH1265" t="s">
        <v>479</v>
      </c>
      <c r="AI1265" t="s">
        <v>479</v>
      </c>
      <c r="AJ1265" t="s">
        <v>479</v>
      </c>
      <c r="AK1265" t="s">
        <v>479</v>
      </c>
      <c r="AL1265" t="s">
        <v>481</v>
      </c>
      <c r="AM1265" t="s">
        <v>481</v>
      </c>
    </row>
    <row r="1266" spans="1:39" x14ac:dyDescent="0.25">
      <c r="A1266" t="s">
        <v>472</v>
      </c>
      <c r="B1266" t="s">
        <v>582</v>
      </c>
      <c r="C1266">
        <v>3</v>
      </c>
      <c r="D1266" t="s">
        <v>405</v>
      </c>
      <c r="E1266" t="s">
        <v>405</v>
      </c>
      <c r="F1266">
        <v>10007802</v>
      </c>
      <c r="G1266" t="s">
        <v>159</v>
      </c>
      <c r="H1266" t="s">
        <v>482</v>
      </c>
      <c r="I1266" t="s">
        <v>476</v>
      </c>
      <c r="J1266" t="s">
        <v>385</v>
      </c>
      <c r="K1266" t="s">
        <v>499</v>
      </c>
      <c r="L1266" t="s">
        <v>43</v>
      </c>
      <c r="M1266" t="s">
        <v>405</v>
      </c>
      <c r="N1266" t="s">
        <v>405</v>
      </c>
      <c r="O1266" t="s">
        <v>486</v>
      </c>
      <c r="P1266" t="s">
        <v>44</v>
      </c>
      <c r="Q1266">
        <v>160</v>
      </c>
      <c r="R1266">
        <v>155</v>
      </c>
      <c r="S1266">
        <v>155</v>
      </c>
      <c r="T1266">
        <v>2.2999999999999998</v>
      </c>
      <c r="U1266">
        <v>5.9</v>
      </c>
      <c r="V1266">
        <v>60</v>
      </c>
      <c r="W1266">
        <v>88.3</v>
      </c>
      <c r="X1266">
        <v>91.8</v>
      </c>
      <c r="Y1266">
        <v>31.8</v>
      </c>
      <c r="Z1266">
        <v>3.5</v>
      </c>
      <c r="AA1266">
        <v>95</v>
      </c>
      <c r="AB1266">
        <v>4400</v>
      </c>
      <c r="AC1266">
        <v>22300</v>
      </c>
      <c r="AD1266">
        <v>28100</v>
      </c>
      <c r="AE1266">
        <v>31400</v>
      </c>
      <c r="AF1266">
        <v>48200</v>
      </c>
      <c r="AG1266" t="s">
        <v>479</v>
      </c>
      <c r="AH1266" t="s">
        <v>479</v>
      </c>
      <c r="AI1266" t="s">
        <v>479</v>
      </c>
      <c r="AJ1266" t="s">
        <v>479</v>
      </c>
      <c r="AK1266" t="s">
        <v>479</v>
      </c>
      <c r="AL1266" t="s">
        <v>481</v>
      </c>
      <c r="AM1266" t="s">
        <v>481</v>
      </c>
    </row>
    <row r="1267" spans="1:39" x14ac:dyDescent="0.25">
      <c r="A1267" t="s">
        <v>472</v>
      </c>
      <c r="B1267" t="s">
        <v>582</v>
      </c>
      <c r="C1267">
        <v>3</v>
      </c>
      <c r="D1267" t="s">
        <v>405</v>
      </c>
      <c r="E1267" t="s">
        <v>405</v>
      </c>
      <c r="F1267">
        <v>10007802</v>
      </c>
      <c r="G1267" t="s">
        <v>159</v>
      </c>
      <c r="H1267" t="s">
        <v>482</v>
      </c>
      <c r="I1267" t="s">
        <v>476</v>
      </c>
      <c r="J1267" t="s">
        <v>385</v>
      </c>
      <c r="K1267" t="s">
        <v>499</v>
      </c>
      <c r="L1267" t="s">
        <v>43</v>
      </c>
      <c r="M1267" t="s">
        <v>405</v>
      </c>
      <c r="N1267" t="s">
        <v>405</v>
      </c>
      <c r="O1267" t="s">
        <v>478</v>
      </c>
      <c r="P1267" t="s">
        <v>3</v>
      </c>
      <c r="Q1267">
        <v>80</v>
      </c>
      <c r="R1267">
        <v>80</v>
      </c>
      <c r="S1267">
        <v>80</v>
      </c>
      <c r="T1267">
        <v>5</v>
      </c>
      <c r="U1267">
        <v>5</v>
      </c>
      <c r="V1267">
        <v>82.6</v>
      </c>
      <c r="W1267">
        <v>90</v>
      </c>
      <c r="X1267">
        <v>90</v>
      </c>
      <c r="Y1267">
        <v>7.5</v>
      </c>
      <c r="Z1267" t="s">
        <v>487</v>
      </c>
      <c r="AA1267">
        <v>65</v>
      </c>
      <c r="AB1267">
        <v>5000</v>
      </c>
      <c r="AC1267">
        <v>33900</v>
      </c>
      <c r="AD1267">
        <v>42700</v>
      </c>
      <c r="AE1267">
        <v>55100</v>
      </c>
      <c r="AF1267">
        <v>130700</v>
      </c>
      <c r="AG1267" t="s">
        <v>479</v>
      </c>
      <c r="AH1267" t="s">
        <v>479</v>
      </c>
      <c r="AI1267" t="s">
        <v>479</v>
      </c>
      <c r="AJ1267" t="s">
        <v>479</v>
      </c>
      <c r="AK1267" t="s">
        <v>479</v>
      </c>
      <c r="AL1267" t="s">
        <v>481</v>
      </c>
      <c r="AM1267" t="s">
        <v>481</v>
      </c>
    </row>
    <row r="1268" spans="1:39" x14ac:dyDescent="0.25">
      <c r="A1268" t="s">
        <v>472</v>
      </c>
      <c r="B1268" t="s">
        <v>582</v>
      </c>
      <c r="C1268">
        <v>3</v>
      </c>
      <c r="D1268" t="s">
        <v>405</v>
      </c>
      <c r="E1268" t="s">
        <v>405</v>
      </c>
      <c r="F1268">
        <v>10007802</v>
      </c>
      <c r="G1268" t="s">
        <v>159</v>
      </c>
      <c r="H1268" t="s">
        <v>482</v>
      </c>
      <c r="I1268" t="s">
        <v>476</v>
      </c>
      <c r="J1268" t="s">
        <v>385</v>
      </c>
      <c r="K1268" t="s">
        <v>499</v>
      </c>
      <c r="L1268" t="s">
        <v>43</v>
      </c>
      <c r="M1268" t="s">
        <v>405</v>
      </c>
      <c r="N1268" t="s">
        <v>405</v>
      </c>
      <c r="O1268" t="s">
        <v>488</v>
      </c>
      <c r="P1268" t="s">
        <v>34</v>
      </c>
      <c r="Q1268">
        <v>120</v>
      </c>
      <c r="R1268">
        <v>120</v>
      </c>
      <c r="S1268">
        <v>120</v>
      </c>
      <c r="T1268">
        <v>3.3</v>
      </c>
      <c r="U1268">
        <v>5</v>
      </c>
      <c r="V1268">
        <v>74.2</v>
      </c>
      <c r="W1268">
        <v>89.2</v>
      </c>
      <c r="X1268">
        <v>91.7</v>
      </c>
      <c r="Y1268">
        <v>17.5</v>
      </c>
      <c r="Z1268">
        <v>2.5</v>
      </c>
      <c r="AA1268">
        <v>90</v>
      </c>
      <c r="AB1268">
        <v>400</v>
      </c>
      <c r="AC1268">
        <v>23400</v>
      </c>
      <c r="AD1268">
        <v>28100</v>
      </c>
      <c r="AE1268">
        <v>33900</v>
      </c>
      <c r="AF1268">
        <v>169000</v>
      </c>
      <c r="AG1268" t="s">
        <v>479</v>
      </c>
      <c r="AH1268" t="s">
        <v>479</v>
      </c>
      <c r="AI1268" t="s">
        <v>479</v>
      </c>
      <c r="AJ1268" t="s">
        <v>479</v>
      </c>
      <c r="AK1268" t="s">
        <v>479</v>
      </c>
      <c r="AL1268" t="s">
        <v>481</v>
      </c>
      <c r="AM1268" t="s">
        <v>481</v>
      </c>
    </row>
    <row r="1269" spans="1:39" x14ac:dyDescent="0.25">
      <c r="A1269" t="s">
        <v>472</v>
      </c>
      <c r="B1269" t="s">
        <v>582</v>
      </c>
      <c r="C1269">
        <v>3</v>
      </c>
      <c r="D1269" t="s">
        <v>405</v>
      </c>
      <c r="E1269" t="s">
        <v>405</v>
      </c>
      <c r="F1269">
        <v>10007802</v>
      </c>
      <c r="G1269" t="s">
        <v>159</v>
      </c>
      <c r="H1269" t="s">
        <v>482</v>
      </c>
      <c r="I1269" t="s">
        <v>476</v>
      </c>
      <c r="J1269" t="s">
        <v>385</v>
      </c>
      <c r="K1269" t="s">
        <v>499</v>
      </c>
      <c r="L1269" t="s">
        <v>43</v>
      </c>
      <c r="M1269" t="s">
        <v>405</v>
      </c>
      <c r="N1269" t="s">
        <v>405</v>
      </c>
      <c r="O1269" t="s">
        <v>489</v>
      </c>
      <c r="P1269" t="s">
        <v>50</v>
      </c>
      <c r="Q1269">
        <v>125</v>
      </c>
      <c r="R1269">
        <v>120</v>
      </c>
      <c r="S1269">
        <v>120</v>
      </c>
      <c r="T1269">
        <v>2.9</v>
      </c>
      <c r="U1269">
        <v>3.6</v>
      </c>
      <c r="V1269">
        <v>86</v>
      </c>
      <c r="W1269">
        <v>91</v>
      </c>
      <c r="X1269">
        <v>93.6</v>
      </c>
      <c r="Y1269">
        <v>7.6</v>
      </c>
      <c r="Z1269">
        <v>2.5</v>
      </c>
      <c r="AA1269">
        <v>100</v>
      </c>
      <c r="AB1269">
        <v>6600</v>
      </c>
      <c r="AC1269">
        <v>22300</v>
      </c>
      <c r="AD1269">
        <v>25900</v>
      </c>
      <c r="AE1269">
        <v>30700</v>
      </c>
      <c r="AF1269">
        <v>67900</v>
      </c>
      <c r="AG1269" t="s">
        <v>479</v>
      </c>
      <c r="AH1269" t="s">
        <v>479</v>
      </c>
      <c r="AI1269" t="s">
        <v>479</v>
      </c>
      <c r="AJ1269" t="s">
        <v>479</v>
      </c>
      <c r="AK1269" t="s">
        <v>479</v>
      </c>
      <c r="AL1269" t="s">
        <v>481</v>
      </c>
      <c r="AM1269" t="s">
        <v>481</v>
      </c>
    </row>
    <row r="1270" spans="1:39" x14ac:dyDescent="0.25">
      <c r="A1270" t="s">
        <v>472</v>
      </c>
      <c r="B1270" t="s">
        <v>582</v>
      </c>
      <c r="C1270">
        <v>3</v>
      </c>
      <c r="D1270" t="s">
        <v>405</v>
      </c>
      <c r="E1270" t="s">
        <v>405</v>
      </c>
      <c r="F1270">
        <v>10007803</v>
      </c>
      <c r="G1270" t="s">
        <v>580</v>
      </c>
      <c r="H1270" t="s">
        <v>482</v>
      </c>
      <c r="I1270" t="s">
        <v>529</v>
      </c>
      <c r="J1270" t="s">
        <v>53</v>
      </c>
      <c r="K1270" t="s">
        <v>530</v>
      </c>
      <c r="L1270" t="s">
        <v>405</v>
      </c>
      <c r="M1270" t="s">
        <v>405</v>
      </c>
      <c r="N1270" t="s">
        <v>405</v>
      </c>
      <c r="O1270" t="s">
        <v>485</v>
      </c>
      <c r="P1270" t="s">
        <v>47</v>
      </c>
      <c r="Q1270">
        <v>65</v>
      </c>
      <c r="R1270">
        <v>65</v>
      </c>
      <c r="S1270">
        <v>65</v>
      </c>
      <c r="T1270">
        <v>3.2</v>
      </c>
      <c r="U1270">
        <v>7.1</v>
      </c>
      <c r="V1270">
        <v>49.7</v>
      </c>
      <c r="W1270">
        <v>71.599999999999994</v>
      </c>
      <c r="X1270">
        <v>89.7</v>
      </c>
      <c r="Y1270">
        <v>40</v>
      </c>
      <c r="Z1270">
        <v>18.2</v>
      </c>
      <c r="AA1270">
        <v>30</v>
      </c>
      <c r="AB1270">
        <v>9500</v>
      </c>
      <c r="AC1270">
        <v>25200</v>
      </c>
      <c r="AD1270">
        <v>27700</v>
      </c>
      <c r="AE1270">
        <v>32500</v>
      </c>
      <c r="AF1270">
        <v>61700</v>
      </c>
      <c r="AG1270" t="s">
        <v>479</v>
      </c>
      <c r="AH1270" t="s">
        <v>479</v>
      </c>
      <c r="AI1270" t="s">
        <v>479</v>
      </c>
      <c r="AJ1270" t="s">
        <v>479</v>
      </c>
      <c r="AK1270" t="s">
        <v>479</v>
      </c>
      <c r="AL1270" t="s">
        <v>481</v>
      </c>
      <c r="AM1270" t="s">
        <v>481</v>
      </c>
    </row>
    <row r="1271" spans="1:39" x14ac:dyDescent="0.25">
      <c r="A1271" t="s">
        <v>472</v>
      </c>
      <c r="B1271" t="s">
        <v>582</v>
      </c>
      <c r="C1271">
        <v>3</v>
      </c>
      <c r="D1271" t="s">
        <v>405</v>
      </c>
      <c r="E1271" t="s">
        <v>405</v>
      </c>
      <c r="F1271">
        <v>10007804</v>
      </c>
      <c r="G1271" t="s">
        <v>124</v>
      </c>
      <c r="H1271" t="s">
        <v>482</v>
      </c>
      <c r="I1271" t="s">
        <v>529</v>
      </c>
      <c r="J1271" t="s">
        <v>53</v>
      </c>
      <c r="K1271" t="s">
        <v>530</v>
      </c>
      <c r="L1271" t="s">
        <v>405</v>
      </c>
      <c r="M1271" t="s">
        <v>405</v>
      </c>
      <c r="N1271" t="s">
        <v>405</v>
      </c>
      <c r="O1271" t="s">
        <v>485</v>
      </c>
      <c r="P1271" t="s">
        <v>47</v>
      </c>
      <c r="Q1271">
        <v>70</v>
      </c>
      <c r="R1271">
        <v>70</v>
      </c>
      <c r="S1271">
        <v>70</v>
      </c>
      <c r="T1271">
        <v>4.2</v>
      </c>
      <c r="U1271">
        <v>7.7</v>
      </c>
      <c r="V1271">
        <v>62.2</v>
      </c>
      <c r="W1271">
        <v>79</v>
      </c>
      <c r="X1271">
        <v>88.1</v>
      </c>
      <c r="Y1271">
        <v>25.9</v>
      </c>
      <c r="Z1271">
        <v>9.1</v>
      </c>
      <c r="AA1271">
        <v>45</v>
      </c>
      <c r="AB1271">
        <v>5500</v>
      </c>
      <c r="AC1271">
        <v>21900</v>
      </c>
      <c r="AD1271">
        <v>25900</v>
      </c>
      <c r="AE1271">
        <v>31400</v>
      </c>
      <c r="AF1271">
        <v>48600</v>
      </c>
      <c r="AG1271" t="s">
        <v>479</v>
      </c>
      <c r="AH1271" t="s">
        <v>479</v>
      </c>
      <c r="AI1271" t="s">
        <v>479</v>
      </c>
      <c r="AJ1271" t="s">
        <v>479</v>
      </c>
      <c r="AK1271" t="s">
        <v>479</v>
      </c>
      <c r="AL1271" t="s">
        <v>481</v>
      </c>
      <c r="AM1271" t="s">
        <v>481</v>
      </c>
    </row>
    <row r="1272" spans="1:39" x14ac:dyDescent="0.25">
      <c r="A1272" t="s">
        <v>472</v>
      </c>
      <c r="B1272" t="s">
        <v>582</v>
      </c>
      <c r="C1272">
        <v>3</v>
      </c>
      <c r="D1272" t="s">
        <v>405</v>
      </c>
      <c r="E1272" t="s">
        <v>405</v>
      </c>
      <c r="F1272">
        <v>10007804</v>
      </c>
      <c r="G1272" t="s">
        <v>124</v>
      </c>
      <c r="H1272" t="s">
        <v>482</v>
      </c>
      <c r="I1272" t="s">
        <v>529</v>
      </c>
      <c r="J1272" t="s">
        <v>53</v>
      </c>
      <c r="K1272" t="s">
        <v>530</v>
      </c>
      <c r="L1272" t="s">
        <v>405</v>
      </c>
      <c r="M1272" t="s">
        <v>405</v>
      </c>
      <c r="N1272" t="s">
        <v>405</v>
      </c>
      <c r="O1272" t="s">
        <v>486</v>
      </c>
      <c r="P1272" t="s">
        <v>44</v>
      </c>
      <c r="Q1272">
        <v>110</v>
      </c>
      <c r="R1272">
        <v>110</v>
      </c>
      <c r="S1272">
        <v>105</v>
      </c>
      <c r="T1272">
        <v>1.9</v>
      </c>
      <c r="U1272">
        <v>3.7</v>
      </c>
      <c r="V1272">
        <v>67.3</v>
      </c>
      <c r="W1272">
        <v>87.9</v>
      </c>
      <c r="X1272">
        <v>94.4</v>
      </c>
      <c r="Y1272">
        <v>27.1</v>
      </c>
      <c r="Z1272">
        <v>6.5</v>
      </c>
      <c r="AA1272">
        <v>70</v>
      </c>
      <c r="AB1272">
        <v>6900</v>
      </c>
      <c r="AC1272">
        <v>21200</v>
      </c>
      <c r="AD1272">
        <v>24100</v>
      </c>
      <c r="AE1272">
        <v>29200</v>
      </c>
      <c r="AF1272">
        <v>44500</v>
      </c>
      <c r="AG1272" t="s">
        <v>479</v>
      </c>
      <c r="AH1272" t="s">
        <v>479</v>
      </c>
      <c r="AI1272" t="s">
        <v>479</v>
      </c>
      <c r="AJ1272" t="s">
        <v>479</v>
      </c>
      <c r="AK1272" t="s">
        <v>479</v>
      </c>
      <c r="AL1272" t="s">
        <v>481</v>
      </c>
      <c r="AM1272" t="s">
        <v>481</v>
      </c>
    </row>
    <row r="1273" spans="1:39" x14ac:dyDescent="0.25">
      <c r="A1273" t="s">
        <v>472</v>
      </c>
      <c r="B1273" t="s">
        <v>582</v>
      </c>
      <c r="C1273">
        <v>3</v>
      </c>
      <c r="D1273" t="s">
        <v>405</v>
      </c>
      <c r="E1273" t="s">
        <v>405</v>
      </c>
      <c r="F1273">
        <v>10007804</v>
      </c>
      <c r="G1273" t="s">
        <v>124</v>
      </c>
      <c r="H1273" t="s">
        <v>482</v>
      </c>
      <c r="I1273" t="s">
        <v>529</v>
      </c>
      <c r="J1273" t="s">
        <v>53</v>
      </c>
      <c r="K1273" t="s">
        <v>530</v>
      </c>
      <c r="L1273" t="s">
        <v>405</v>
      </c>
      <c r="M1273" t="s">
        <v>405</v>
      </c>
      <c r="N1273" t="s">
        <v>405</v>
      </c>
      <c r="O1273" t="s">
        <v>478</v>
      </c>
      <c r="P1273" t="s">
        <v>3</v>
      </c>
      <c r="Q1273">
        <v>55</v>
      </c>
      <c r="R1273">
        <v>55</v>
      </c>
      <c r="S1273">
        <v>55</v>
      </c>
      <c r="T1273">
        <v>7.3</v>
      </c>
      <c r="U1273">
        <v>7.3</v>
      </c>
      <c r="V1273">
        <v>76.400000000000006</v>
      </c>
      <c r="W1273">
        <v>83.6</v>
      </c>
      <c r="X1273">
        <v>85.5</v>
      </c>
      <c r="Y1273">
        <v>9.1</v>
      </c>
      <c r="Z1273">
        <v>1.8</v>
      </c>
      <c r="AA1273">
        <v>40</v>
      </c>
      <c r="AB1273">
        <v>3000</v>
      </c>
      <c r="AC1273">
        <v>26300</v>
      </c>
      <c r="AD1273">
        <v>31800</v>
      </c>
      <c r="AE1273">
        <v>39800</v>
      </c>
      <c r="AF1273">
        <v>110200</v>
      </c>
      <c r="AG1273" t="s">
        <v>479</v>
      </c>
      <c r="AH1273" t="s">
        <v>479</v>
      </c>
      <c r="AI1273" t="s">
        <v>479</v>
      </c>
      <c r="AJ1273" t="s">
        <v>479</v>
      </c>
      <c r="AK1273" t="s">
        <v>479</v>
      </c>
      <c r="AL1273" t="s">
        <v>481</v>
      </c>
      <c r="AM1273" t="s">
        <v>481</v>
      </c>
    </row>
    <row r="1274" spans="1:39" x14ac:dyDescent="0.25">
      <c r="A1274" t="s">
        <v>472</v>
      </c>
      <c r="B1274" t="s">
        <v>582</v>
      </c>
      <c r="C1274">
        <v>3</v>
      </c>
      <c r="D1274" t="s">
        <v>405</v>
      </c>
      <c r="E1274" t="s">
        <v>405</v>
      </c>
      <c r="F1274">
        <v>10007804</v>
      </c>
      <c r="G1274" t="s">
        <v>124</v>
      </c>
      <c r="H1274" t="s">
        <v>482</v>
      </c>
      <c r="I1274" t="s">
        <v>529</v>
      </c>
      <c r="J1274" t="s">
        <v>53</v>
      </c>
      <c r="K1274" t="s">
        <v>530</v>
      </c>
      <c r="L1274" t="s">
        <v>405</v>
      </c>
      <c r="M1274" t="s">
        <v>405</v>
      </c>
      <c r="N1274" t="s">
        <v>405</v>
      </c>
      <c r="O1274" t="s">
        <v>488</v>
      </c>
      <c r="P1274" t="s">
        <v>34</v>
      </c>
      <c r="Q1274">
        <v>70</v>
      </c>
      <c r="R1274">
        <v>70</v>
      </c>
      <c r="S1274">
        <v>70</v>
      </c>
      <c r="T1274">
        <v>4.4000000000000004</v>
      </c>
      <c r="U1274">
        <v>4.4000000000000004</v>
      </c>
      <c r="V1274">
        <v>77.400000000000006</v>
      </c>
      <c r="W1274">
        <v>88.3</v>
      </c>
      <c r="X1274">
        <v>91.2</v>
      </c>
      <c r="Y1274">
        <v>13.9</v>
      </c>
      <c r="Z1274">
        <v>2.9</v>
      </c>
      <c r="AA1274">
        <v>50</v>
      </c>
      <c r="AB1274">
        <v>9500</v>
      </c>
      <c r="AC1274">
        <v>22200</v>
      </c>
      <c r="AD1274">
        <v>26300</v>
      </c>
      <c r="AE1274">
        <v>31000</v>
      </c>
      <c r="AF1274">
        <v>48500</v>
      </c>
      <c r="AG1274" t="s">
        <v>479</v>
      </c>
      <c r="AH1274" t="s">
        <v>479</v>
      </c>
      <c r="AI1274" t="s">
        <v>479</v>
      </c>
      <c r="AJ1274" t="s">
        <v>479</v>
      </c>
      <c r="AK1274" t="s">
        <v>479</v>
      </c>
      <c r="AL1274" t="s">
        <v>481</v>
      </c>
      <c r="AM1274" t="s">
        <v>481</v>
      </c>
    </row>
    <row r="1275" spans="1:39" x14ac:dyDescent="0.25">
      <c r="A1275" t="s">
        <v>472</v>
      </c>
      <c r="B1275" t="s">
        <v>582</v>
      </c>
      <c r="C1275">
        <v>3</v>
      </c>
      <c r="D1275" t="s">
        <v>405</v>
      </c>
      <c r="E1275" t="s">
        <v>405</v>
      </c>
      <c r="F1275">
        <v>10007805</v>
      </c>
      <c r="G1275" t="s">
        <v>581</v>
      </c>
      <c r="H1275" t="s">
        <v>482</v>
      </c>
      <c r="I1275" t="s">
        <v>529</v>
      </c>
      <c r="J1275" t="s">
        <v>53</v>
      </c>
      <c r="K1275" t="s">
        <v>530</v>
      </c>
      <c r="L1275" t="s">
        <v>405</v>
      </c>
      <c r="M1275" t="s">
        <v>405</v>
      </c>
      <c r="N1275" t="s">
        <v>405</v>
      </c>
      <c r="O1275" t="s">
        <v>485</v>
      </c>
      <c r="P1275" t="s">
        <v>47</v>
      </c>
      <c r="Q1275">
        <v>100</v>
      </c>
      <c r="R1275">
        <v>100</v>
      </c>
      <c r="S1275">
        <v>100</v>
      </c>
      <c r="T1275">
        <v>4.0999999999999996</v>
      </c>
      <c r="U1275">
        <v>6.1</v>
      </c>
      <c r="V1275">
        <v>65.5</v>
      </c>
      <c r="W1275">
        <v>83.2</v>
      </c>
      <c r="X1275">
        <v>89.8</v>
      </c>
      <c r="Y1275">
        <v>24.4</v>
      </c>
      <c r="Z1275">
        <v>6.6</v>
      </c>
      <c r="AA1275">
        <v>65</v>
      </c>
      <c r="AB1275">
        <v>700</v>
      </c>
      <c r="AC1275">
        <v>24100</v>
      </c>
      <c r="AD1275">
        <v>29400</v>
      </c>
      <c r="AE1275">
        <v>33900</v>
      </c>
      <c r="AF1275">
        <v>65700</v>
      </c>
      <c r="AG1275" t="s">
        <v>479</v>
      </c>
      <c r="AH1275" t="s">
        <v>479</v>
      </c>
      <c r="AI1275" t="s">
        <v>479</v>
      </c>
      <c r="AJ1275" t="s">
        <v>479</v>
      </c>
      <c r="AK1275" t="s">
        <v>479</v>
      </c>
      <c r="AL1275" t="s">
        <v>481</v>
      </c>
      <c r="AM1275" t="s">
        <v>481</v>
      </c>
    </row>
    <row r="1276" spans="1:39" x14ac:dyDescent="0.25">
      <c r="A1276" t="s">
        <v>472</v>
      </c>
      <c r="B1276" t="s">
        <v>582</v>
      </c>
      <c r="C1276">
        <v>3</v>
      </c>
      <c r="D1276" t="s">
        <v>405</v>
      </c>
      <c r="E1276" t="s">
        <v>405</v>
      </c>
      <c r="F1276">
        <v>10007805</v>
      </c>
      <c r="G1276" t="s">
        <v>581</v>
      </c>
      <c r="H1276" t="s">
        <v>482</v>
      </c>
      <c r="I1276" t="s">
        <v>529</v>
      </c>
      <c r="J1276" t="s">
        <v>53</v>
      </c>
      <c r="K1276" t="s">
        <v>530</v>
      </c>
      <c r="L1276" t="s">
        <v>405</v>
      </c>
      <c r="M1276" t="s">
        <v>405</v>
      </c>
      <c r="N1276" t="s">
        <v>405</v>
      </c>
      <c r="O1276" t="s">
        <v>489</v>
      </c>
      <c r="P1276" t="s">
        <v>50</v>
      </c>
      <c r="Q1276">
        <v>5</v>
      </c>
      <c r="R1276">
        <v>5</v>
      </c>
      <c r="S1276">
        <v>5</v>
      </c>
      <c r="T1276" t="s">
        <v>479</v>
      </c>
      <c r="U1276" t="s">
        <v>479</v>
      </c>
      <c r="V1276" t="s">
        <v>479</v>
      </c>
      <c r="W1276" t="s">
        <v>479</v>
      </c>
      <c r="X1276" t="s">
        <v>479</v>
      </c>
      <c r="Y1276" t="s">
        <v>479</v>
      </c>
      <c r="Z1276" t="s">
        <v>479</v>
      </c>
      <c r="AA1276">
        <v>5</v>
      </c>
      <c r="AB1276" t="s">
        <v>479</v>
      </c>
      <c r="AC1276" t="s">
        <v>479</v>
      </c>
      <c r="AD1276" t="s">
        <v>479</v>
      </c>
      <c r="AE1276" t="s">
        <v>479</v>
      </c>
      <c r="AF1276" t="s">
        <v>479</v>
      </c>
      <c r="AG1276" t="s">
        <v>479</v>
      </c>
      <c r="AH1276" t="s">
        <v>479</v>
      </c>
      <c r="AI1276" t="s">
        <v>479</v>
      </c>
      <c r="AJ1276" t="s">
        <v>479</v>
      </c>
      <c r="AK1276" t="s">
        <v>479</v>
      </c>
      <c r="AL1276" t="s">
        <v>481</v>
      </c>
      <c r="AM1276" t="s">
        <v>481</v>
      </c>
    </row>
    <row r="1277" spans="1:39" x14ac:dyDescent="0.25">
      <c r="A1277" t="s">
        <v>472</v>
      </c>
      <c r="B1277" t="s">
        <v>582</v>
      </c>
      <c r="C1277">
        <v>3</v>
      </c>
      <c r="D1277" t="s">
        <v>405</v>
      </c>
      <c r="E1277" t="s">
        <v>405</v>
      </c>
      <c r="F1277">
        <v>10007806</v>
      </c>
      <c r="G1277" t="s">
        <v>604</v>
      </c>
      <c r="H1277" t="s">
        <v>482</v>
      </c>
      <c r="I1277" t="s">
        <v>476</v>
      </c>
      <c r="J1277" t="s">
        <v>385</v>
      </c>
      <c r="K1277" t="s">
        <v>499</v>
      </c>
      <c r="L1277" t="s">
        <v>43</v>
      </c>
      <c r="M1277" t="s">
        <v>405</v>
      </c>
      <c r="N1277" t="s">
        <v>405</v>
      </c>
      <c r="O1277" t="s">
        <v>485</v>
      </c>
      <c r="P1277" t="s">
        <v>47</v>
      </c>
      <c r="Q1277">
        <v>175</v>
      </c>
      <c r="R1277">
        <v>170</v>
      </c>
      <c r="S1277">
        <v>170</v>
      </c>
      <c r="T1277">
        <v>3.5</v>
      </c>
      <c r="U1277">
        <v>6.4</v>
      </c>
      <c r="V1277">
        <v>59.6</v>
      </c>
      <c r="W1277">
        <v>80.7</v>
      </c>
      <c r="X1277">
        <v>90.1</v>
      </c>
      <c r="Y1277">
        <v>30.4</v>
      </c>
      <c r="Z1277">
        <v>9.4</v>
      </c>
      <c r="AA1277">
        <v>100</v>
      </c>
      <c r="AB1277">
        <v>2600</v>
      </c>
      <c r="AC1277">
        <v>22300</v>
      </c>
      <c r="AD1277">
        <v>25400</v>
      </c>
      <c r="AE1277">
        <v>29300</v>
      </c>
      <c r="AF1277">
        <v>59900</v>
      </c>
      <c r="AG1277" t="s">
        <v>479</v>
      </c>
      <c r="AH1277" t="s">
        <v>479</v>
      </c>
      <c r="AI1277" t="s">
        <v>479</v>
      </c>
      <c r="AJ1277" t="s">
        <v>479</v>
      </c>
      <c r="AK1277" t="s">
        <v>479</v>
      </c>
      <c r="AL1277" t="s">
        <v>481</v>
      </c>
      <c r="AM1277" t="s">
        <v>481</v>
      </c>
    </row>
    <row r="1278" spans="1:39" x14ac:dyDescent="0.25">
      <c r="A1278" t="s">
        <v>472</v>
      </c>
      <c r="B1278" t="s">
        <v>582</v>
      </c>
      <c r="C1278">
        <v>3</v>
      </c>
      <c r="D1278" t="s">
        <v>405</v>
      </c>
      <c r="E1278" t="s">
        <v>405</v>
      </c>
      <c r="F1278">
        <v>10007806</v>
      </c>
      <c r="G1278" t="s">
        <v>604</v>
      </c>
      <c r="H1278" t="s">
        <v>482</v>
      </c>
      <c r="I1278" t="s">
        <v>476</v>
      </c>
      <c r="J1278" t="s">
        <v>385</v>
      </c>
      <c r="K1278" t="s">
        <v>499</v>
      </c>
      <c r="L1278" t="s">
        <v>43</v>
      </c>
      <c r="M1278" t="s">
        <v>405</v>
      </c>
      <c r="N1278" t="s">
        <v>405</v>
      </c>
      <c r="O1278" t="s">
        <v>486</v>
      </c>
      <c r="P1278" t="s">
        <v>44</v>
      </c>
      <c r="Q1278">
        <v>165</v>
      </c>
      <c r="R1278">
        <v>160</v>
      </c>
      <c r="S1278">
        <v>160</v>
      </c>
      <c r="T1278">
        <v>3.7</v>
      </c>
      <c r="U1278">
        <v>7.8</v>
      </c>
      <c r="V1278">
        <v>62.6</v>
      </c>
      <c r="W1278">
        <v>80.900000000000006</v>
      </c>
      <c r="X1278">
        <v>88.5</v>
      </c>
      <c r="Y1278">
        <v>25.9</v>
      </c>
      <c r="Z1278">
        <v>7.5</v>
      </c>
      <c r="AA1278">
        <v>100</v>
      </c>
      <c r="AB1278">
        <v>5500</v>
      </c>
      <c r="AC1278">
        <v>24100</v>
      </c>
      <c r="AD1278">
        <v>27700</v>
      </c>
      <c r="AE1278">
        <v>31400</v>
      </c>
      <c r="AF1278">
        <v>59100</v>
      </c>
      <c r="AG1278" t="s">
        <v>479</v>
      </c>
      <c r="AH1278" t="s">
        <v>479</v>
      </c>
      <c r="AI1278" t="s">
        <v>479</v>
      </c>
      <c r="AJ1278" t="s">
        <v>479</v>
      </c>
      <c r="AK1278" t="s">
        <v>479</v>
      </c>
      <c r="AL1278" t="s">
        <v>481</v>
      </c>
      <c r="AM1278" t="s">
        <v>481</v>
      </c>
    </row>
    <row r="1279" spans="1:39" x14ac:dyDescent="0.25">
      <c r="A1279" t="s">
        <v>472</v>
      </c>
      <c r="B1279" t="s">
        <v>582</v>
      </c>
      <c r="C1279">
        <v>3</v>
      </c>
      <c r="D1279" t="s">
        <v>405</v>
      </c>
      <c r="E1279" t="s">
        <v>405</v>
      </c>
      <c r="F1279">
        <v>10007806</v>
      </c>
      <c r="G1279" t="s">
        <v>604</v>
      </c>
      <c r="H1279" t="s">
        <v>482</v>
      </c>
      <c r="I1279" t="s">
        <v>476</v>
      </c>
      <c r="J1279" t="s">
        <v>385</v>
      </c>
      <c r="K1279" t="s">
        <v>499</v>
      </c>
      <c r="L1279" t="s">
        <v>43</v>
      </c>
      <c r="M1279" t="s">
        <v>405</v>
      </c>
      <c r="N1279" t="s">
        <v>405</v>
      </c>
      <c r="O1279" t="s">
        <v>478</v>
      </c>
      <c r="P1279" t="s">
        <v>3</v>
      </c>
      <c r="Q1279">
        <v>110</v>
      </c>
      <c r="R1279">
        <v>105</v>
      </c>
      <c r="S1279">
        <v>105</v>
      </c>
      <c r="T1279">
        <v>1.9</v>
      </c>
      <c r="U1279">
        <v>9</v>
      </c>
      <c r="V1279">
        <v>81.5</v>
      </c>
      <c r="W1279">
        <v>87.2</v>
      </c>
      <c r="X1279">
        <v>89.1</v>
      </c>
      <c r="Y1279">
        <v>7.6</v>
      </c>
      <c r="Z1279">
        <v>1.9</v>
      </c>
      <c r="AA1279">
        <v>85</v>
      </c>
      <c r="AB1279">
        <v>100</v>
      </c>
      <c r="AC1279">
        <v>26600</v>
      </c>
      <c r="AD1279">
        <v>35200</v>
      </c>
      <c r="AE1279">
        <v>47800</v>
      </c>
      <c r="AF1279">
        <v>172300</v>
      </c>
      <c r="AG1279" t="s">
        <v>479</v>
      </c>
      <c r="AH1279" t="s">
        <v>479</v>
      </c>
      <c r="AI1279" t="s">
        <v>479</v>
      </c>
      <c r="AJ1279" t="s">
        <v>479</v>
      </c>
      <c r="AK1279" t="s">
        <v>479</v>
      </c>
      <c r="AL1279" t="s">
        <v>481</v>
      </c>
      <c r="AM1279" t="s">
        <v>481</v>
      </c>
    </row>
    <row r="1280" spans="1:39" x14ac:dyDescent="0.25">
      <c r="A1280" t="s">
        <v>472</v>
      </c>
      <c r="B1280" t="s">
        <v>582</v>
      </c>
      <c r="C1280">
        <v>3</v>
      </c>
      <c r="D1280" t="s">
        <v>405</v>
      </c>
      <c r="E1280" t="s">
        <v>405</v>
      </c>
      <c r="F1280">
        <v>10007806</v>
      </c>
      <c r="G1280" t="s">
        <v>604</v>
      </c>
      <c r="H1280" t="s">
        <v>482</v>
      </c>
      <c r="I1280" t="s">
        <v>476</v>
      </c>
      <c r="J1280" t="s">
        <v>385</v>
      </c>
      <c r="K1280" t="s">
        <v>499</v>
      </c>
      <c r="L1280" t="s">
        <v>43</v>
      </c>
      <c r="M1280" t="s">
        <v>405</v>
      </c>
      <c r="N1280" t="s">
        <v>405</v>
      </c>
      <c r="O1280" t="s">
        <v>488</v>
      </c>
      <c r="P1280" t="s">
        <v>34</v>
      </c>
      <c r="Q1280">
        <v>130</v>
      </c>
      <c r="R1280">
        <v>130</v>
      </c>
      <c r="S1280">
        <v>130</v>
      </c>
      <c r="T1280">
        <v>2.4</v>
      </c>
      <c r="U1280">
        <v>4.3</v>
      </c>
      <c r="V1280">
        <v>71.599999999999994</v>
      </c>
      <c r="W1280">
        <v>91.7</v>
      </c>
      <c r="X1280">
        <v>93.2</v>
      </c>
      <c r="Y1280">
        <v>21.6</v>
      </c>
      <c r="Z1280">
        <v>1.5</v>
      </c>
      <c r="AA1280">
        <v>95</v>
      </c>
      <c r="AB1280">
        <v>2600</v>
      </c>
      <c r="AC1280">
        <v>22600</v>
      </c>
      <c r="AD1280">
        <v>27400</v>
      </c>
      <c r="AE1280">
        <v>33200</v>
      </c>
      <c r="AF1280">
        <v>68600</v>
      </c>
      <c r="AG1280" t="s">
        <v>479</v>
      </c>
      <c r="AH1280" t="s">
        <v>479</v>
      </c>
      <c r="AI1280" t="s">
        <v>479</v>
      </c>
      <c r="AJ1280" t="s">
        <v>479</v>
      </c>
      <c r="AK1280" t="s">
        <v>479</v>
      </c>
      <c r="AL1280" t="s">
        <v>481</v>
      </c>
      <c r="AM1280" t="s">
        <v>481</v>
      </c>
    </row>
    <row r="1281" spans="1:39" x14ac:dyDescent="0.25">
      <c r="A1281" t="s">
        <v>472</v>
      </c>
      <c r="B1281" t="s">
        <v>582</v>
      </c>
      <c r="C1281">
        <v>3</v>
      </c>
      <c r="D1281" t="s">
        <v>405</v>
      </c>
      <c r="E1281" t="s">
        <v>405</v>
      </c>
      <c r="F1281">
        <v>10007811</v>
      </c>
      <c r="G1281" t="s">
        <v>117</v>
      </c>
      <c r="H1281" t="s">
        <v>482</v>
      </c>
      <c r="I1281" t="s">
        <v>476</v>
      </c>
      <c r="J1281" t="s">
        <v>385</v>
      </c>
      <c r="K1281" t="s">
        <v>508</v>
      </c>
      <c r="L1281" t="s">
        <v>75</v>
      </c>
      <c r="M1281" t="s">
        <v>405</v>
      </c>
      <c r="N1281" t="s">
        <v>405</v>
      </c>
      <c r="O1281" t="s">
        <v>486</v>
      </c>
      <c r="P1281" t="s">
        <v>44</v>
      </c>
      <c r="Q1281">
        <v>30</v>
      </c>
      <c r="R1281">
        <v>30</v>
      </c>
      <c r="S1281">
        <v>30</v>
      </c>
      <c r="T1281">
        <v>1.6</v>
      </c>
      <c r="U1281" t="s">
        <v>487</v>
      </c>
      <c r="V1281">
        <v>85</v>
      </c>
      <c r="W1281">
        <v>96.9</v>
      </c>
      <c r="X1281">
        <v>98.4</v>
      </c>
      <c r="Y1281">
        <v>13.4</v>
      </c>
      <c r="Z1281">
        <v>1.6</v>
      </c>
      <c r="AA1281">
        <v>25</v>
      </c>
      <c r="AB1281">
        <v>7300</v>
      </c>
      <c r="AC1281">
        <v>18200</v>
      </c>
      <c r="AD1281">
        <v>21500</v>
      </c>
      <c r="AE1281">
        <v>25600</v>
      </c>
      <c r="AF1281">
        <v>37200</v>
      </c>
      <c r="AG1281" t="s">
        <v>479</v>
      </c>
      <c r="AH1281" t="s">
        <v>479</v>
      </c>
      <c r="AI1281" t="s">
        <v>479</v>
      </c>
      <c r="AJ1281" t="s">
        <v>479</v>
      </c>
      <c r="AK1281" t="s">
        <v>479</v>
      </c>
      <c r="AL1281" t="s">
        <v>481</v>
      </c>
      <c r="AM1281" t="s">
        <v>481</v>
      </c>
    </row>
    <row r="1282" spans="1:39" x14ac:dyDescent="0.25">
      <c r="A1282" t="s">
        <v>472</v>
      </c>
      <c r="B1282" t="s">
        <v>582</v>
      </c>
      <c r="C1282">
        <v>3</v>
      </c>
      <c r="D1282" t="s">
        <v>405</v>
      </c>
      <c r="E1282" t="s">
        <v>405</v>
      </c>
      <c r="F1282">
        <v>10007814</v>
      </c>
      <c r="G1282" t="s">
        <v>102</v>
      </c>
      <c r="H1282" t="s">
        <v>482</v>
      </c>
      <c r="I1282" t="s">
        <v>601</v>
      </c>
      <c r="J1282" t="s">
        <v>63</v>
      </c>
      <c r="K1282" t="s">
        <v>602</v>
      </c>
      <c r="L1282" t="s">
        <v>405</v>
      </c>
      <c r="M1282" t="s">
        <v>405</v>
      </c>
      <c r="N1282" t="s">
        <v>405</v>
      </c>
      <c r="O1282" t="s">
        <v>485</v>
      </c>
      <c r="P1282" t="s">
        <v>47</v>
      </c>
      <c r="Q1282">
        <v>275</v>
      </c>
      <c r="R1282">
        <v>265</v>
      </c>
      <c r="S1282">
        <v>265</v>
      </c>
      <c r="T1282">
        <v>3.4</v>
      </c>
      <c r="U1282">
        <v>2.2999999999999998</v>
      </c>
      <c r="V1282">
        <v>48.7</v>
      </c>
      <c r="W1282">
        <v>80</v>
      </c>
      <c r="X1282">
        <v>94.3</v>
      </c>
      <c r="Y1282">
        <v>45.7</v>
      </c>
      <c r="Z1282">
        <v>14.3</v>
      </c>
      <c r="AA1282">
        <v>130</v>
      </c>
      <c r="AB1282">
        <v>400</v>
      </c>
      <c r="AC1282">
        <v>24500</v>
      </c>
      <c r="AD1282">
        <v>28800</v>
      </c>
      <c r="AE1282">
        <v>35000</v>
      </c>
      <c r="AF1282">
        <v>180700</v>
      </c>
      <c r="AG1282" t="s">
        <v>479</v>
      </c>
      <c r="AH1282" t="s">
        <v>479</v>
      </c>
      <c r="AI1282" t="s">
        <v>479</v>
      </c>
      <c r="AJ1282" t="s">
        <v>479</v>
      </c>
      <c r="AK1282" t="s">
        <v>479</v>
      </c>
      <c r="AL1282" t="s">
        <v>481</v>
      </c>
      <c r="AM1282" t="s">
        <v>481</v>
      </c>
    </row>
    <row r="1283" spans="1:39" x14ac:dyDescent="0.25">
      <c r="A1283" t="s">
        <v>472</v>
      </c>
      <c r="B1283" t="s">
        <v>582</v>
      </c>
      <c r="C1283">
        <v>3</v>
      </c>
      <c r="D1283" t="s">
        <v>405</v>
      </c>
      <c r="E1283" t="s">
        <v>405</v>
      </c>
      <c r="F1283">
        <v>10007814</v>
      </c>
      <c r="G1283" t="s">
        <v>102</v>
      </c>
      <c r="H1283" t="s">
        <v>482</v>
      </c>
      <c r="I1283" t="s">
        <v>601</v>
      </c>
      <c r="J1283" t="s">
        <v>63</v>
      </c>
      <c r="K1283" t="s">
        <v>602</v>
      </c>
      <c r="L1283" t="s">
        <v>405</v>
      </c>
      <c r="M1283" t="s">
        <v>405</v>
      </c>
      <c r="N1283" t="s">
        <v>405</v>
      </c>
      <c r="O1283" t="s">
        <v>486</v>
      </c>
      <c r="P1283" t="s">
        <v>44</v>
      </c>
      <c r="Q1283">
        <v>155</v>
      </c>
      <c r="R1283">
        <v>150</v>
      </c>
      <c r="S1283">
        <v>150</v>
      </c>
      <c r="T1283" t="s">
        <v>487</v>
      </c>
      <c r="U1283">
        <v>4.5999999999999996</v>
      </c>
      <c r="V1283">
        <v>63.8</v>
      </c>
      <c r="W1283">
        <v>92.8</v>
      </c>
      <c r="X1283">
        <v>95.4</v>
      </c>
      <c r="Y1283">
        <v>31.6</v>
      </c>
      <c r="Z1283">
        <v>2.6</v>
      </c>
      <c r="AA1283">
        <v>95</v>
      </c>
      <c r="AB1283">
        <v>7300</v>
      </c>
      <c r="AC1283">
        <v>23700</v>
      </c>
      <c r="AD1283">
        <v>27400</v>
      </c>
      <c r="AE1283">
        <v>32500</v>
      </c>
      <c r="AF1283">
        <v>55800</v>
      </c>
      <c r="AG1283" t="s">
        <v>479</v>
      </c>
      <c r="AH1283" t="s">
        <v>479</v>
      </c>
      <c r="AI1283" t="s">
        <v>479</v>
      </c>
      <c r="AJ1283" t="s">
        <v>479</v>
      </c>
      <c r="AK1283" t="s">
        <v>479</v>
      </c>
      <c r="AL1283" t="s">
        <v>481</v>
      </c>
      <c r="AM1283" t="s">
        <v>481</v>
      </c>
    </row>
    <row r="1284" spans="1:39" x14ac:dyDescent="0.25">
      <c r="A1284" t="s">
        <v>472</v>
      </c>
      <c r="B1284" t="s">
        <v>582</v>
      </c>
      <c r="C1284">
        <v>3</v>
      </c>
      <c r="D1284" t="s">
        <v>405</v>
      </c>
      <c r="E1284" t="s">
        <v>405</v>
      </c>
      <c r="F1284">
        <v>10007814</v>
      </c>
      <c r="G1284" t="s">
        <v>102</v>
      </c>
      <c r="H1284" t="s">
        <v>482</v>
      </c>
      <c r="I1284" t="s">
        <v>601</v>
      </c>
      <c r="J1284" t="s">
        <v>63</v>
      </c>
      <c r="K1284" t="s">
        <v>602</v>
      </c>
      <c r="L1284" t="s">
        <v>405</v>
      </c>
      <c r="M1284" t="s">
        <v>405</v>
      </c>
      <c r="N1284" t="s">
        <v>405</v>
      </c>
      <c r="O1284" t="s">
        <v>478</v>
      </c>
      <c r="P1284" t="s">
        <v>3</v>
      </c>
      <c r="Q1284">
        <v>125</v>
      </c>
      <c r="R1284">
        <v>125</v>
      </c>
      <c r="S1284">
        <v>125</v>
      </c>
      <c r="T1284">
        <v>7.3</v>
      </c>
      <c r="U1284">
        <v>4</v>
      </c>
      <c r="V1284">
        <v>81.900000000000006</v>
      </c>
      <c r="W1284">
        <v>86.3</v>
      </c>
      <c r="X1284">
        <v>88.7</v>
      </c>
      <c r="Y1284">
        <v>6.9</v>
      </c>
      <c r="Z1284">
        <v>2.4</v>
      </c>
      <c r="AA1284">
        <v>100</v>
      </c>
      <c r="AB1284">
        <v>12400</v>
      </c>
      <c r="AC1284">
        <v>33900</v>
      </c>
      <c r="AD1284">
        <v>40900</v>
      </c>
      <c r="AE1284">
        <v>53300</v>
      </c>
      <c r="AF1284">
        <v>111700</v>
      </c>
      <c r="AG1284" t="s">
        <v>479</v>
      </c>
      <c r="AH1284" t="s">
        <v>479</v>
      </c>
      <c r="AI1284" t="s">
        <v>479</v>
      </c>
      <c r="AJ1284" t="s">
        <v>479</v>
      </c>
      <c r="AK1284" t="s">
        <v>479</v>
      </c>
      <c r="AL1284" t="s">
        <v>481</v>
      </c>
      <c r="AM1284" t="s">
        <v>481</v>
      </c>
    </row>
    <row r="1285" spans="1:39" x14ac:dyDescent="0.25">
      <c r="A1285" t="s">
        <v>472</v>
      </c>
      <c r="B1285" t="s">
        <v>582</v>
      </c>
      <c r="C1285">
        <v>3</v>
      </c>
      <c r="D1285" t="s">
        <v>405</v>
      </c>
      <c r="E1285" t="s">
        <v>405</v>
      </c>
      <c r="F1285">
        <v>10007814</v>
      </c>
      <c r="G1285" t="s">
        <v>102</v>
      </c>
      <c r="H1285" t="s">
        <v>482</v>
      </c>
      <c r="I1285" t="s">
        <v>601</v>
      </c>
      <c r="J1285" t="s">
        <v>63</v>
      </c>
      <c r="K1285" t="s">
        <v>602</v>
      </c>
      <c r="L1285" t="s">
        <v>405</v>
      </c>
      <c r="M1285" t="s">
        <v>405</v>
      </c>
      <c r="N1285" t="s">
        <v>405</v>
      </c>
      <c r="O1285" t="s">
        <v>488</v>
      </c>
      <c r="P1285" t="s">
        <v>34</v>
      </c>
      <c r="Q1285">
        <v>225</v>
      </c>
      <c r="R1285">
        <v>225</v>
      </c>
      <c r="S1285">
        <v>220</v>
      </c>
      <c r="T1285">
        <v>1.1000000000000001</v>
      </c>
      <c r="U1285">
        <v>1.1000000000000001</v>
      </c>
      <c r="V1285">
        <v>74.900000000000006</v>
      </c>
      <c r="W1285">
        <v>95</v>
      </c>
      <c r="X1285">
        <v>97.7</v>
      </c>
      <c r="Y1285">
        <v>22.9</v>
      </c>
      <c r="Z1285">
        <v>2.7</v>
      </c>
      <c r="AA1285">
        <v>160</v>
      </c>
      <c r="AB1285">
        <v>6700</v>
      </c>
      <c r="AC1285">
        <v>22300</v>
      </c>
      <c r="AD1285">
        <v>26600</v>
      </c>
      <c r="AE1285">
        <v>32800</v>
      </c>
      <c r="AF1285">
        <v>120400</v>
      </c>
      <c r="AG1285" t="s">
        <v>479</v>
      </c>
      <c r="AH1285" t="s">
        <v>479</v>
      </c>
      <c r="AI1285" t="s">
        <v>479</v>
      </c>
      <c r="AJ1285" t="s">
        <v>479</v>
      </c>
      <c r="AK1285" t="s">
        <v>479</v>
      </c>
      <c r="AL1285" t="s">
        <v>481</v>
      </c>
      <c r="AM1285" t="s">
        <v>481</v>
      </c>
    </row>
    <row r="1286" spans="1:39" x14ac:dyDescent="0.25">
      <c r="A1286" t="s">
        <v>472</v>
      </c>
      <c r="B1286" t="s">
        <v>582</v>
      </c>
      <c r="C1286">
        <v>3</v>
      </c>
      <c r="D1286" t="s">
        <v>405</v>
      </c>
      <c r="E1286" t="s">
        <v>405</v>
      </c>
      <c r="F1286">
        <v>10007820</v>
      </c>
      <c r="G1286" t="s">
        <v>605</v>
      </c>
      <c r="H1286" t="s">
        <v>482</v>
      </c>
      <c r="I1286" t="s">
        <v>601</v>
      </c>
      <c r="J1286" t="s">
        <v>63</v>
      </c>
      <c r="K1286" t="s">
        <v>602</v>
      </c>
      <c r="L1286" t="s">
        <v>405</v>
      </c>
      <c r="M1286" t="s">
        <v>405</v>
      </c>
      <c r="N1286" t="s">
        <v>405</v>
      </c>
      <c r="O1286" t="s">
        <v>478</v>
      </c>
      <c r="P1286" t="s">
        <v>3</v>
      </c>
      <c r="Q1286">
        <v>10</v>
      </c>
      <c r="R1286">
        <v>10</v>
      </c>
      <c r="S1286">
        <v>10</v>
      </c>
      <c r="T1286" t="s">
        <v>479</v>
      </c>
      <c r="U1286" t="s">
        <v>479</v>
      </c>
      <c r="V1286" t="s">
        <v>479</v>
      </c>
      <c r="W1286" t="s">
        <v>479</v>
      </c>
      <c r="X1286" t="s">
        <v>479</v>
      </c>
      <c r="Y1286" t="s">
        <v>479</v>
      </c>
      <c r="Z1286" t="s">
        <v>479</v>
      </c>
      <c r="AA1286">
        <v>5</v>
      </c>
      <c r="AB1286" t="s">
        <v>479</v>
      </c>
      <c r="AC1286" t="s">
        <v>479</v>
      </c>
      <c r="AD1286" t="s">
        <v>479</v>
      </c>
      <c r="AE1286" t="s">
        <v>479</v>
      </c>
      <c r="AF1286" t="s">
        <v>479</v>
      </c>
      <c r="AG1286" t="s">
        <v>479</v>
      </c>
      <c r="AH1286" t="s">
        <v>479</v>
      </c>
      <c r="AI1286" t="s">
        <v>479</v>
      </c>
      <c r="AJ1286" t="s">
        <v>479</v>
      </c>
      <c r="AK1286" t="s">
        <v>479</v>
      </c>
      <c r="AL1286" t="s">
        <v>481</v>
      </c>
      <c r="AM1286" t="s">
        <v>481</v>
      </c>
    </row>
    <row r="1287" spans="1:39" x14ac:dyDescent="0.25">
      <c r="A1287" t="s">
        <v>472</v>
      </c>
      <c r="B1287" t="s">
        <v>582</v>
      </c>
      <c r="C1287">
        <v>3</v>
      </c>
      <c r="D1287" t="s">
        <v>405</v>
      </c>
      <c r="E1287" t="s">
        <v>405</v>
      </c>
      <c r="F1287">
        <v>10007820</v>
      </c>
      <c r="G1287" t="s">
        <v>605</v>
      </c>
      <c r="H1287" t="s">
        <v>482</v>
      </c>
      <c r="I1287" t="s">
        <v>601</v>
      </c>
      <c r="J1287" t="s">
        <v>63</v>
      </c>
      <c r="K1287" t="s">
        <v>602</v>
      </c>
      <c r="L1287" t="s">
        <v>405</v>
      </c>
      <c r="M1287" t="s">
        <v>405</v>
      </c>
      <c r="N1287" t="s">
        <v>405</v>
      </c>
      <c r="O1287" t="s">
        <v>489</v>
      </c>
      <c r="P1287" t="s">
        <v>50</v>
      </c>
      <c r="Q1287">
        <v>25</v>
      </c>
      <c r="R1287">
        <v>25</v>
      </c>
      <c r="S1287">
        <v>25</v>
      </c>
      <c r="T1287">
        <v>12.5</v>
      </c>
      <c r="U1287">
        <v>25</v>
      </c>
      <c r="V1287">
        <v>33.299999999999997</v>
      </c>
      <c r="W1287">
        <v>58.3</v>
      </c>
      <c r="X1287">
        <v>62.5</v>
      </c>
      <c r="Y1287">
        <v>29.2</v>
      </c>
      <c r="Z1287">
        <v>4.2</v>
      </c>
      <c r="AA1287">
        <v>10</v>
      </c>
      <c r="AB1287" t="s">
        <v>479</v>
      </c>
      <c r="AC1287" t="s">
        <v>479</v>
      </c>
      <c r="AD1287" t="s">
        <v>479</v>
      </c>
      <c r="AE1287" t="s">
        <v>479</v>
      </c>
      <c r="AF1287" t="s">
        <v>479</v>
      </c>
      <c r="AG1287" t="s">
        <v>479</v>
      </c>
      <c r="AH1287" t="s">
        <v>479</v>
      </c>
      <c r="AI1287" t="s">
        <v>479</v>
      </c>
      <c r="AJ1287" t="s">
        <v>479</v>
      </c>
      <c r="AK1287" t="s">
        <v>479</v>
      </c>
      <c r="AL1287" t="s">
        <v>481</v>
      </c>
      <c r="AM1287" t="s">
        <v>481</v>
      </c>
    </row>
    <row r="1288" spans="1:39" x14ac:dyDescent="0.25">
      <c r="A1288" t="s">
        <v>472</v>
      </c>
      <c r="B1288" t="s">
        <v>582</v>
      </c>
      <c r="C1288">
        <v>3</v>
      </c>
      <c r="D1288" t="s">
        <v>405</v>
      </c>
      <c r="E1288" t="s">
        <v>405</v>
      </c>
      <c r="F1288">
        <v>10007823</v>
      </c>
      <c r="G1288" t="s">
        <v>152</v>
      </c>
      <c r="H1288" t="s">
        <v>482</v>
      </c>
      <c r="I1288" t="s">
        <v>476</v>
      </c>
      <c r="J1288" t="s">
        <v>385</v>
      </c>
      <c r="K1288" t="s">
        <v>477</v>
      </c>
      <c r="L1288" t="s">
        <v>65</v>
      </c>
      <c r="M1288" t="s">
        <v>405</v>
      </c>
      <c r="N1288" t="s">
        <v>405</v>
      </c>
      <c r="O1288" t="s">
        <v>485</v>
      </c>
      <c r="P1288" t="s">
        <v>47</v>
      </c>
      <c r="Q1288">
        <v>55</v>
      </c>
      <c r="R1288">
        <v>55</v>
      </c>
      <c r="S1288">
        <v>55</v>
      </c>
      <c r="T1288">
        <v>3.5</v>
      </c>
      <c r="U1288">
        <v>2.6</v>
      </c>
      <c r="V1288">
        <v>72.7</v>
      </c>
      <c r="W1288">
        <v>86.8</v>
      </c>
      <c r="X1288">
        <v>93.8</v>
      </c>
      <c r="Y1288">
        <v>21.1</v>
      </c>
      <c r="Z1288">
        <v>7</v>
      </c>
      <c r="AA1288">
        <v>40</v>
      </c>
      <c r="AB1288">
        <v>2200</v>
      </c>
      <c r="AC1288">
        <v>19700</v>
      </c>
      <c r="AD1288">
        <v>23400</v>
      </c>
      <c r="AE1288">
        <v>28100</v>
      </c>
      <c r="AF1288">
        <v>46000</v>
      </c>
      <c r="AG1288" t="s">
        <v>479</v>
      </c>
      <c r="AH1288" t="s">
        <v>479</v>
      </c>
      <c r="AI1288" t="s">
        <v>479</v>
      </c>
      <c r="AJ1288" t="s">
        <v>479</v>
      </c>
      <c r="AK1288" t="s">
        <v>479</v>
      </c>
      <c r="AL1288" t="s">
        <v>481</v>
      </c>
      <c r="AM1288" t="s">
        <v>481</v>
      </c>
    </row>
    <row r="1289" spans="1:39" x14ac:dyDescent="0.25">
      <c r="A1289" t="s">
        <v>472</v>
      </c>
      <c r="B1289" t="s">
        <v>582</v>
      </c>
      <c r="C1289">
        <v>3</v>
      </c>
      <c r="D1289" t="s">
        <v>405</v>
      </c>
      <c r="E1289" t="s">
        <v>405</v>
      </c>
      <c r="F1289">
        <v>10007823</v>
      </c>
      <c r="G1289" t="s">
        <v>152</v>
      </c>
      <c r="H1289" t="s">
        <v>482</v>
      </c>
      <c r="I1289" t="s">
        <v>476</v>
      </c>
      <c r="J1289" t="s">
        <v>385</v>
      </c>
      <c r="K1289" t="s">
        <v>477</v>
      </c>
      <c r="L1289" t="s">
        <v>65</v>
      </c>
      <c r="M1289" t="s">
        <v>405</v>
      </c>
      <c r="N1289" t="s">
        <v>405</v>
      </c>
      <c r="O1289" t="s">
        <v>486</v>
      </c>
      <c r="P1289" t="s">
        <v>44</v>
      </c>
      <c r="Q1289">
        <v>150</v>
      </c>
      <c r="R1289">
        <v>150</v>
      </c>
      <c r="S1289">
        <v>150</v>
      </c>
      <c r="T1289">
        <v>1.7</v>
      </c>
      <c r="U1289">
        <v>4</v>
      </c>
      <c r="V1289">
        <v>70.3</v>
      </c>
      <c r="W1289">
        <v>91.7</v>
      </c>
      <c r="X1289">
        <v>94.4</v>
      </c>
      <c r="Y1289">
        <v>24.1</v>
      </c>
      <c r="Z1289">
        <v>2.6</v>
      </c>
      <c r="AA1289">
        <v>105</v>
      </c>
      <c r="AB1289">
        <v>5100</v>
      </c>
      <c r="AC1289">
        <v>19700</v>
      </c>
      <c r="AD1289">
        <v>23400</v>
      </c>
      <c r="AE1289">
        <v>27400</v>
      </c>
      <c r="AF1289">
        <v>37800</v>
      </c>
      <c r="AG1289" t="s">
        <v>479</v>
      </c>
      <c r="AH1289" t="s">
        <v>479</v>
      </c>
      <c r="AI1289" t="s">
        <v>479</v>
      </c>
      <c r="AJ1289" t="s">
        <v>479</v>
      </c>
      <c r="AK1289" t="s">
        <v>479</v>
      </c>
      <c r="AL1289" t="s">
        <v>481</v>
      </c>
      <c r="AM1289" t="s">
        <v>481</v>
      </c>
    </row>
    <row r="1290" spans="1:39" x14ac:dyDescent="0.25">
      <c r="A1290" t="s">
        <v>472</v>
      </c>
      <c r="B1290" t="s">
        <v>582</v>
      </c>
      <c r="C1290">
        <v>3</v>
      </c>
      <c r="D1290" t="s">
        <v>405</v>
      </c>
      <c r="E1290" t="s">
        <v>405</v>
      </c>
      <c r="F1290">
        <v>10007823</v>
      </c>
      <c r="G1290" t="s">
        <v>152</v>
      </c>
      <c r="H1290" t="s">
        <v>482</v>
      </c>
      <c r="I1290" t="s">
        <v>476</v>
      </c>
      <c r="J1290" t="s">
        <v>385</v>
      </c>
      <c r="K1290" t="s">
        <v>477</v>
      </c>
      <c r="L1290" t="s">
        <v>65</v>
      </c>
      <c r="M1290" t="s">
        <v>405</v>
      </c>
      <c r="N1290" t="s">
        <v>405</v>
      </c>
      <c r="O1290" t="s">
        <v>478</v>
      </c>
      <c r="P1290" t="s">
        <v>3</v>
      </c>
      <c r="Q1290">
        <v>180</v>
      </c>
      <c r="R1290">
        <v>175</v>
      </c>
      <c r="S1290">
        <v>175</v>
      </c>
      <c r="T1290">
        <v>4.5</v>
      </c>
      <c r="U1290">
        <v>5.7</v>
      </c>
      <c r="V1290">
        <v>84.1</v>
      </c>
      <c r="W1290">
        <v>89.2</v>
      </c>
      <c r="X1290">
        <v>89.8</v>
      </c>
      <c r="Y1290">
        <v>5.7</v>
      </c>
      <c r="Z1290">
        <v>0.6</v>
      </c>
      <c r="AA1290">
        <v>145</v>
      </c>
      <c r="AB1290">
        <v>4600</v>
      </c>
      <c r="AC1290">
        <v>22300</v>
      </c>
      <c r="AD1290">
        <v>26600</v>
      </c>
      <c r="AE1290">
        <v>35400</v>
      </c>
      <c r="AF1290">
        <v>70800</v>
      </c>
      <c r="AG1290" t="s">
        <v>479</v>
      </c>
      <c r="AH1290" t="s">
        <v>479</v>
      </c>
      <c r="AI1290" t="s">
        <v>479</v>
      </c>
      <c r="AJ1290" t="s">
        <v>479</v>
      </c>
      <c r="AK1290" t="s">
        <v>479</v>
      </c>
      <c r="AL1290" t="s">
        <v>481</v>
      </c>
      <c r="AM1290" t="s">
        <v>481</v>
      </c>
    </row>
    <row r="1291" spans="1:39" x14ac:dyDescent="0.25">
      <c r="A1291" t="s">
        <v>472</v>
      </c>
      <c r="B1291" t="s">
        <v>582</v>
      </c>
      <c r="C1291">
        <v>3</v>
      </c>
      <c r="D1291" t="s">
        <v>405</v>
      </c>
      <c r="E1291" t="s">
        <v>405</v>
      </c>
      <c r="F1291">
        <v>10007823</v>
      </c>
      <c r="G1291" t="s">
        <v>152</v>
      </c>
      <c r="H1291" t="s">
        <v>482</v>
      </c>
      <c r="I1291" t="s">
        <v>476</v>
      </c>
      <c r="J1291" t="s">
        <v>385</v>
      </c>
      <c r="K1291" t="s">
        <v>477</v>
      </c>
      <c r="L1291" t="s">
        <v>65</v>
      </c>
      <c r="M1291" t="s">
        <v>405</v>
      </c>
      <c r="N1291" t="s">
        <v>405</v>
      </c>
      <c r="O1291" t="s">
        <v>488</v>
      </c>
      <c r="P1291" t="s">
        <v>34</v>
      </c>
      <c r="Q1291">
        <v>100</v>
      </c>
      <c r="R1291">
        <v>100</v>
      </c>
      <c r="S1291">
        <v>100</v>
      </c>
      <c r="T1291">
        <v>3.6</v>
      </c>
      <c r="U1291">
        <v>3.6</v>
      </c>
      <c r="V1291">
        <v>78.2</v>
      </c>
      <c r="W1291">
        <v>91.8</v>
      </c>
      <c r="X1291">
        <v>92.8</v>
      </c>
      <c r="Y1291">
        <v>14.6</v>
      </c>
      <c r="Z1291">
        <v>1</v>
      </c>
      <c r="AA1291">
        <v>75</v>
      </c>
      <c r="AB1291">
        <v>3300</v>
      </c>
      <c r="AC1291">
        <v>20100</v>
      </c>
      <c r="AD1291">
        <v>22300</v>
      </c>
      <c r="AE1291">
        <v>26300</v>
      </c>
      <c r="AF1291">
        <v>52600</v>
      </c>
      <c r="AG1291" t="s">
        <v>479</v>
      </c>
      <c r="AH1291" t="s">
        <v>479</v>
      </c>
      <c r="AI1291" t="s">
        <v>479</v>
      </c>
      <c r="AJ1291" t="s">
        <v>479</v>
      </c>
      <c r="AK1291" t="s">
        <v>479</v>
      </c>
      <c r="AL1291" t="s">
        <v>481</v>
      </c>
      <c r="AM1291" t="s">
        <v>481</v>
      </c>
    </row>
    <row r="1292" spans="1:39" x14ac:dyDescent="0.25">
      <c r="A1292" t="s">
        <v>472</v>
      </c>
      <c r="B1292" t="s">
        <v>582</v>
      </c>
      <c r="C1292">
        <v>3</v>
      </c>
      <c r="D1292" t="s">
        <v>405</v>
      </c>
      <c r="E1292" t="s">
        <v>405</v>
      </c>
      <c r="F1292">
        <v>10007823</v>
      </c>
      <c r="G1292" t="s">
        <v>152</v>
      </c>
      <c r="H1292" t="s">
        <v>482</v>
      </c>
      <c r="I1292" t="s">
        <v>476</v>
      </c>
      <c r="J1292" t="s">
        <v>385</v>
      </c>
      <c r="K1292" t="s">
        <v>477</v>
      </c>
      <c r="L1292" t="s">
        <v>65</v>
      </c>
      <c r="M1292" t="s">
        <v>405</v>
      </c>
      <c r="N1292" t="s">
        <v>405</v>
      </c>
      <c r="O1292" t="s">
        <v>489</v>
      </c>
      <c r="P1292" t="s">
        <v>50</v>
      </c>
      <c r="Q1292">
        <v>45</v>
      </c>
      <c r="R1292">
        <v>45</v>
      </c>
      <c r="S1292">
        <v>45</v>
      </c>
      <c r="T1292">
        <v>5.4</v>
      </c>
      <c r="U1292">
        <v>15.2</v>
      </c>
      <c r="V1292">
        <v>69.599999999999994</v>
      </c>
      <c r="W1292">
        <v>79.3</v>
      </c>
      <c r="X1292">
        <v>79.3</v>
      </c>
      <c r="Y1292">
        <v>9.8000000000000007</v>
      </c>
      <c r="Z1292" t="s">
        <v>487</v>
      </c>
      <c r="AA1292">
        <v>30</v>
      </c>
      <c r="AB1292">
        <v>4300</v>
      </c>
      <c r="AC1292">
        <v>17200</v>
      </c>
      <c r="AD1292">
        <v>22300</v>
      </c>
      <c r="AE1292">
        <v>28100</v>
      </c>
      <c r="AF1292">
        <v>59800</v>
      </c>
      <c r="AG1292" t="s">
        <v>479</v>
      </c>
      <c r="AH1292" t="s">
        <v>479</v>
      </c>
      <c r="AI1292" t="s">
        <v>479</v>
      </c>
      <c r="AJ1292" t="s">
        <v>479</v>
      </c>
      <c r="AK1292" t="s">
        <v>479</v>
      </c>
      <c r="AL1292" t="s">
        <v>481</v>
      </c>
      <c r="AM1292" t="s">
        <v>481</v>
      </c>
    </row>
    <row r="1293" spans="1:39" x14ac:dyDescent="0.25">
      <c r="A1293" t="s">
        <v>472</v>
      </c>
      <c r="B1293" t="s">
        <v>582</v>
      </c>
      <c r="C1293">
        <v>3</v>
      </c>
      <c r="D1293" t="s">
        <v>405</v>
      </c>
      <c r="E1293" t="s">
        <v>405</v>
      </c>
      <c r="F1293">
        <v>10007832</v>
      </c>
      <c r="G1293" t="s">
        <v>114</v>
      </c>
      <c r="H1293" t="s">
        <v>482</v>
      </c>
      <c r="I1293" t="s">
        <v>476</v>
      </c>
      <c r="J1293" t="s">
        <v>385</v>
      </c>
      <c r="K1293" t="s">
        <v>521</v>
      </c>
      <c r="L1293" t="s">
        <v>58</v>
      </c>
      <c r="M1293" t="s">
        <v>405</v>
      </c>
      <c r="N1293" t="s">
        <v>405</v>
      </c>
      <c r="O1293" t="s">
        <v>486</v>
      </c>
      <c r="P1293" t="s">
        <v>44</v>
      </c>
      <c r="Q1293">
        <v>35</v>
      </c>
      <c r="R1293">
        <v>35</v>
      </c>
      <c r="S1293">
        <v>35</v>
      </c>
      <c r="T1293">
        <v>4.3</v>
      </c>
      <c r="U1293">
        <v>7.6</v>
      </c>
      <c r="V1293">
        <v>63.2</v>
      </c>
      <c r="W1293">
        <v>83.8</v>
      </c>
      <c r="X1293">
        <v>88.1</v>
      </c>
      <c r="Y1293">
        <v>24.9</v>
      </c>
      <c r="Z1293">
        <v>4.3</v>
      </c>
      <c r="AA1293">
        <v>20</v>
      </c>
      <c r="AB1293">
        <v>5500</v>
      </c>
      <c r="AC1293">
        <v>19300</v>
      </c>
      <c r="AD1293">
        <v>21200</v>
      </c>
      <c r="AE1293">
        <v>25900</v>
      </c>
      <c r="AF1293">
        <v>37200</v>
      </c>
      <c r="AG1293" t="s">
        <v>479</v>
      </c>
      <c r="AH1293" t="s">
        <v>479</v>
      </c>
      <c r="AI1293" t="s">
        <v>479</v>
      </c>
      <c r="AJ1293" t="s">
        <v>479</v>
      </c>
      <c r="AK1293" t="s">
        <v>479</v>
      </c>
      <c r="AL1293" t="s">
        <v>481</v>
      </c>
      <c r="AM1293" t="s">
        <v>481</v>
      </c>
    </row>
    <row r="1294" spans="1:39" x14ac:dyDescent="0.25">
      <c r="A1294" t="s">
        <v>472</v>
      </c>
      <c r="B1294" t="s">
        <v>582</v>
      </c>
      <c r="C1294">
        <v>3</v>
      </c>
      <c r="D1294" t="s">
        <v>405</v>
      </c>
      <c r="E1294" t="s">
        <v>405</v>
      </c>
      <c r="F1294">
        <v>10007832</v>
      </c>
      <c r="G1294" t="s">
        <v>114</v>
      </c>
      <c r="H1294" t="s">
        <v>482</v>
      </c>
      <c r="I1294" t="s">
        <v>476</v>
      </c>
      <c r="J1294" t="s">
        <v>385</v>
      </c>
      <c r="K1294" t="s">
        <v>521</v>
      </c>
      <c r="L1294" t="s">
        <v>58</v>
      </c>
      <c r="M1294" t="s">
        <v>405</v>
      </c>
      <c r="N1294" t="s">
        <v>405</v>
      </c>
      <c r="O1294" t="s">
        <v>489</v>
      </c>
      <c r="P1294" t="s">
        <v>50</v>
      </c>
      <c r="Q1294" t="s">
        <v>480</v>
      </c>
      <c r="R1294" t="s">
        <v>480</v>
      </c>
      <c r="S1294" t="s">
        <v>480</v>
      </c>
      <c r="T1294" t="s">
        <v>479</v>
      </c>
      <c r="U1294" t="s">
        <v>479</v>
      </c>
      <c r="V1294" t="s">
        <v>479</v>
      </c>
      <c r="W1294" t="s">
        <v>479</v>
      </c>
      <c r="X1294" t="s">
        <v>479</v>
      </c>
      <c r="Y1294" t="s">
        <v>479</v>
      </c>
      <c r="Z1294" t="s">
        <v>479</v>
      </c>
      <c r="AA1294" t="s">
        <v>480</v>
      </c>
      <c r="AB1294" t="s">
        <v>479</v>
      </c>
      <c r="AC1294" t="s">
        <v>479</v>
      </c>
      <c r="AD1294" t="s">
        <v>479</v>
      </c>
      <c r="AE1294" t="s">
        <v>479</v>
      </c>
      <c r="AF1294" t="s">
        <v>479</v>
      </c>
      <c r="AG1294" t="s">
        <v>479</v>
      </c>
      <c r="AH1294" t="s">
        <v>479</v>
      </c>
      <c r="AI1294" t="s">
        <v>479</v>
      </c>
      <c r="AJ1294" t="s">
        <v>479</v>
      </c>
      <c r="AK1294" t="s">
        <v>479</v>
      </c>
      <c r="AL1294" t="s">
        <v>481</v>
      </c>
      <c r="AM1294" t="s">
        <v>481</v>
      </c>
    </row>
    <row r="1295" spans="1:39" x14ac:dyDescent="0.25">
      <c r="A1295" t="s">
        <v>472</v>
      </c>
      <c r="B1295" t="s">
        <v>582</v>
      </c>
      <c r="C1295">
        <v>3</v>
      </c>
      <c r="D1295" t="s">
        <v>405</v>
      </c>
      <c r="E1295" t="s">
        <v>405</v>
      </c>
      <c r="F1295">
        <v>10007833</v>
      </c>
      <c r="G1295" t="s">
        <v>606</v>
      </c>
      <c r="H1295" t="s">
        <v>482</v>
      </c>
      <c r="I1295" t="s">
        <v>601</v>
      </c>
      <c r="J1295" t="s">
        <v>63</v>
      </c>
      <c r="K1295" t="s">
        <v>602</v>
      </c>
      <c r="L1295" t="s">
        <v>405</v>
      </c>
      <c r="M1295" t="s">
        <v>405</v>
      </c>
      <c r="N1295" t="s">
        <v>405</v>
      </c>
      <c r="O1295" t="s">
        <v>485</v>
      </c>
      <c r="P1295" t="s">
        <v>47</v>
      </c>
      <c r="Q1295">
        <v>5</v>
      </c>
      <c r="R1295">
        <v>5</v>
      </c>
      <c r="S1295">
        <v>5</v>
      </c>
      <c r="T1295" t="s">
        <v>479</v>
      </c>
      <c r="U1295" t="s">
        <v>479</v>
      </c>
      <c r="V1295" t="s">
        <v>479</v>
      </c>
      <c r="W1295" t="s">
        <v>479</v>
      </c>
      <c r="X1295" t="s">
        <v>479</v>
      </c>
      <c r="Y1295" t="s">
        <v>479</v>
      </c>
      <c r="Z1295" t="s">
        <v>479</v>
      </c>
      <c r="AA1295">
        <v>5</v>
      </c>
      <c r="AB1295" t="s">
        <v>479</v>
      </c>
      <c r="AC1295" t="s">
        <v>479</v>
      </c>
      <c r="AD1295" t="s">
        <v>479</v>
      </c>
      <c r="AE1295" t="s">
        <v>479</v>
      </c>
      <c r="AF1295" t="s">
        <v>479</v>
      </c>
      <c r="AG1295" t="s">
        <v>479</v>
      </c>
      <c r="AH1295" t="s">
        <v>479</v>
      </c>
      <c r="AI1295" t="s">
        <v>479</v>
      </c>
      <c r="AJ1295" t="s">
        <v>479</v>
      </c>
      <c r="AK1295" t="s">
        <v>479</v>
      </c>
      <c r="AL1295" t="s">
        <v>481</v>
      </c>
      <c r="AM1295" t="s">
        <v>481</v>
      </c>
    </row>
    <row r="1296" spans="1:39" x14ac:dyDescent="0.25">
      <c r="A1296" t="s">
        <v>472</v>
      </c>
      <c r="B1296" t="s">
        <v>582</v>
      </c>
      <c r="C1296">
        <v>3</v>
      </c>
      <c r="D1296" t="s">
        <v>405</v>
      </c>
      <c r="E1296" t="s">
        <v>405</v>
      </c>
      <c r="F1296">
        <v>10007833</v>
      </c>
      <c r="G1296" t="s">
        <v>606</v>
      </c>
      <c r="H1296" t="s">
        <v>482</v>
      </c>
      <c r="I1296" t="s">
        <v>601</v>
      </c>
      <c r="J1296" t="s">
        <v>63</v>
      </c>
      <c r="K1296" t="s">
        <v>602</v>
      </c>
      <c r="L1296" t="s">
        <v>405</v>
      </c>
      <c r="M1296" t="s">
        <v>405</v>
      </c>
      <c r="N1296" t="s">
        <v>405</v>
      </c>
      <c r="O1296" t="s">
        <v>486</v>
      </c>
      <c r="P1296" t="s">
        <v>44</v>
      </c>
      <c r="Q1296">
        <v>25</v>
      </c>
      <c r="R1296">
        <v>25</v>
      </c>
      <c r="S1296">
        <v>25</v>
      </c>
      <c r="T1296" t="s">
        <v>487</v>
      </c>
      <c r="U1296">
        <v>4</v>
      </c>
      <c r="V1296">
        <v>68</v>
      </c>
      <c r="W1296">
        <v>84</v>
      </c>
      <c r="X1296">
        <v>96</v>
      </c>
      <c r="Y1296">
        <v>28</v>
      </c>
      <c r="Z1296">
        <v>12</v>
      </c>
      <c r="AA1296">
        <v>15</v>
      </c>
      <c r="AB1296">
        <v>2800</v>
      </c>
      <c r="AC1296">
        <v>12800</v>
      </c>
      <c r="AD1296">
        <v>18600</v>
      </c>
      <c r="AE1296">
        <v>22600</v>
      </c>
      <c r="AF1296">
        <v>30300</v>
      </c>
      <c r="AG1296" t="s">
        <v>479</v>
      </c>
      <c r="AH1296" t="s">
        <v>479</v>
      </c>
      <c r="AI1296" t="s">
        <v>479</v>
      </c>
      <c r="AJ1296" t="s">
        <v>479</v>
      </c>
      <c r="AK1296" t="s">
        <v>479</v>
      </c>
      <c r="AL1296" t="s">
        <v>481</v>
      </c>
      <c r="AM1296" t="s">
        <v>481</v>
      </c>
    </row>
    <row r="1297" spans="1:39" x14ac:dyDescent="0.25">
      <c r="A1297" t="s">
        <v>472</v>
      </c>
      <c r="B1297" t="s">
        <v>582</v>
      </c>
      <c r="C1297">
        <v>3</v>
      </c>
      <c r="D1297" t="s">
        <v>405</v>
      </c>
      <c r="E1297" t="s">
        <v>405</v>
      </c>
      <c r="F1297">
        <v>10007833</v>
      </c>
      <c r="G1297" t="s">
        <v>606</v>
      </c>
      <c r="H1297" t="s">
        <v>482</v>
      </c>
      <c r="I1297" t="s">
        <v>601</v>
      </c>
      <c r="J1297" t="s">
        <v>63</v>
      </c>
      <c r="K1297" t="s">
        <v>602</v>
      </c>
      <c r="L1297" t="s">
        <v>405</v>
      </c>
      <c r="M1297" t="s">
        <v>405</v>
      </c>
      <c r="N1297" t="s">
        <v>405</v>
      </c>
      <c r="O1297" t="s">
        <v>478</v>
      </c>
      <c r="P1297" t="s">
        <v>3</v>
      </c>
      <c r="Q1297">
        <v>45</v>
      </c>
      <c r="R1297">
        <v>40</v>
      </c>
      <c r="S1297">
        <v>40</v>
      </c>
      <c r="T1297">
        <v>7.5</v>
      </c>
      <c r="U1297">
        <v>12.5</v>
      </c>
      <c r="V1297">
        <v>58.8</v>
      </c>
      <c r="W1297">
        <v>75</v>
      </c>
      <c r="X1297">
        <v>80</v>
      </c>
      <c r="Y1297">
        <v>21.2</v>
      </c>
      <c r="Z1297">
        <v>5</v>
      </c>
      <c r="AA1297">
        <v>25</v>
      </c>
      <c r="AB1297">
        <v>2900</v>
      </c>
      <c r="AC1297">
        <v>20800</v>
      </c>
      <c r="AD1297">
        <v>25200</v>
      </c>
      <c r="AE1297">
        <v>30700</v>
      </c>
      <c r="AF1297">
        <v>51100</v>
      </c>
      <c r="AG1297" t="s">
        <v>479</v>
      </c>
      <c r="AH1297" t="s">
        <v>479</v>
      </c>
      <c r="AI1297" t="s">
        <v>479</v>
      </c>
      <c r="AJ1297" t="s">
        <v>479</v>
      </c>
      <c r="AK1297" t="s">
        <v>479</v>
      </c>
      <c r="AL1297" t="s">
        <v>481</v>
      </c>
      <c r="AM1297" t="s">
        <v>481</v>
      </c>
    </row>
    <row r="1298" spans="1:39" x14ac:dyDescent="0.25">
      <c r="A1298" t="s">
        <v>472</v>
      </c>
      <c r="B1298" t="s">
        <v>582</v>
      </c>
      <c r="C1298">
        <v>3</v>
      </c>
      <c r="D1298" t="s">
        <v>405</v>
      </c>
      <c r="E1298" t="s">
        <v>405</v>
      </c>
      <c r="F1298">
        <v>10007833</v>
      </c>
      <c r="G1298" t="s">
        <v>606</v>
      </c>
      <c r="H1298" t="s">
        <v>482</v>
      </c>
      <c r="I1298" t="s">
        <v>601</v>
      </c>
      <c r="J1298" t="s">
        <v>63</v>
      </c>
      <c r="K1298" t="s">
        <v>602</v>
      </c>
      <c r="L1298" t="s">
        <v>405</v>
      </c>
      <c r="M1298" t="s">
        <v>405</v>
      </c>
      <c r="N1298" t="s">
        <v>405</v>
      </c>
      <c r="O1298" t="s">
        <v>489</v>
      </c>
      <c r="P1298" t="s">
        <v>50</v>
      </c>
      <c r="Q1298">
        <v>60</v>
      </c>
      <c r="R1298">
        <v>60</v>
      </c>
      <c r="S1298">
        <v>60</v>
      </c>
      <c r="T1298">
        <v>6.7</v>
      </c>
      <c r="U1298">
        <v>15.8</v>
      </c>
      <c r="V1298">
        <v>67.5</v>
      </c>
      <c r="W1298">
        <v>75</v>
      </c>
      <c r="X1298">
        <v>77.5</v>
      </c>
      <c r="Y1298">
        <v>10</v>
      </c>
      <c r="Z1298">
        <v>2.5</v>
      </c>
      <c r="AA1298">
        <v>40</v>
      </c>
      <c r="AB1298">
        <v>600</v>
      </c>
      <c r="AC1298">
        <v>10600</v>
      </c>
      <c r="AD1298">
        <v>17500</v>
      </c>
      <c r="AE1298">
        <v>22300</v>
      </c>
      <c r="AF1298">
        <v>50800</v>
      </c>
      <c r="AG1298" t="s">
        <v>479</v>
      </c>
      <c r="AH1298" t="s">
        <v>479</v>
      </c>
      <c r="AI1298" t="s">
        <v>479</v>
      </c>
      <c r="AJ1298" t="s">
        <v>479</v>
      </c>
      <c r="AK1298" t="s">
        <v>479</v>
      </c>
      <c r="AL1298" t="s">
        <v>481</v>
      </c>
      <c r="AM1298" t="s">
        <v>481</v>
      </c>
    </row>
    <row r="1299" spans="1:39" x14ac:dyDescent="0.25">
      <c r="A1299" t="s">
        <v>472</v>
      </c>
      <c r="B1299" t="s">
        <v>582</v>
      </c>
      <c r="C1299">
        <v>3</v>
      </c>
      <c r="D1299" t="s">
        <v>405</v>
      </c>
      <c r="E1299" t="s">
        <v>405</v>
      </c>
      <c r="F1299">
        <v>10007839</v>
      </c>
      <c r="G1299" t="s">
        <v>607</v>
      </c>
      <c r="H1299" t="s">
        <v>506</v>
      </c>
      <c r="I1299" t="s">
        <v>476</v>
      </c>
      <c r="J1299" t="s">
        <v>385</v>
      </c>
      <c r="K1299" t="s">
        <v>499</v>
      </c>
      <c r="L1299" t="s">
        <v>43</v>
      </c>
      <c r="M1299" t="s">
        <v>405</v>
      </c>
      <c r="N1299" t="s">
        <v>405</v>
      </c>
      <c r="O1299" t="s">
        <v>478</v>
      </c>
      <c r="P1299" t="s">
        <v>3</v>
      </c>
      <c r="Q1299">
        <v>5</v>
      </c>
      <c r="R1299">
        <v>5</v>
      </c>
      <c r="S1299">
        <v>5</v>
      </c>
      <c r="T1299" t="s">
        <v>479</v>
      </c>
      <c r="U1299" t="s">
        <v>479</v>
      </c>
      <c r="V1299" t="s">
        <v>479</v>
      </c>
      <c r="W1299" t="s">
        <v>479</v>
      </c>
      <c r="X1299" t="s">
        <v>479</v>
      </c>
      <c r="Y1299" t="s">
        <v>479</v>
      </c>
      <c r="Z1299" t="s">
        <v>479</v>
      </c>
      <c r="AA1299">
        <v>5</v>
      </c>
      <c r="AB1299" t="s">
        <v>479</v>
      </c>
      <c r="AC1299" t="s">
        <v>479</v>
      </c>
      <c r="AD1299" t="s">
        <v>479</v>
      </c>
      <c r="AE1299" t="s">
        <v>479</v>
      </c>
      <c r="AF1299" t="s">
        <v>479</v>
      </c>
      <c r="AG1299" t="s">
        <v>479</v>
      </c>
      <c r="AH1299" t="s">
        <v>479</v>
      </c>
      <c r="AI1299" t="s">
        <v>479</v>
      </c>
      <c r="AJ1299" t="s">
        <v>479</v>
      </c>
      <c r="AK1299" t="s">
        <v>479</v>
      </c>
      <c r="AL1299" t="s">
        <v>481</v>
      </c>
      <c r="AM1299" t="s">
        <v>481</v>
      </c>
    </row>
    <row r="1300" spans="1:39" x14ac:dyDescent="0.25">
      <c r="A1300" t="s">
        <v>472</v>
      </c>
      <c r="B1300" t="s">
        <v>582</v>
      </c>
      <c r="C1300">
        <v>3</v>
      </c>
      <c r="D1300" t="s">
        <v>405</v>
      </c>
      <c r="E1300" t="s">
        <v>405</v>
      </c>
      <c r="F1300">
        <v>10007839</v>
      </c>
      <c r="G1300" t="s">
        <v>607</v>
      </c>
      <c r="H1300" t="s">
        <v>506</v>
      </c>
      <c r="I1300" t="s">
        <v>476</v>
      </c>
      <c r="J1300" t="s">
        <v>385</v>
      </c>
      <c r="K1300" t="s">
        <v>499</v>
      </c>
      <c r="L1300" t="s">
        <v>43</v>
      </c>
      <c r="M1300" t="s">
        <v>405</v>
      </c>
      <c r="N1300" t="s">
        <v>405</v>
      </c>
      <c r="O1300" t="s">
        <v>489</v>
      </c>
      <c r="P1300" t="s">
        <v>50</v>
      </c>
      <c r="Q1300">
        <v>25</v>
      </c>
      <c r="R1300">
        <v>25</v>
      </c>
      <c r="S1300">
        <v>25</v>
      </c>
      <c r="T1300">
        <v>13</v>
      </c>
      <c r="U1300">
        <v>16.8</v>
      </c>
      <c r="V1300">
        <v>65.599999999999994</v>
      </c>
      <c r="W1300">
        <v>70</v>
      </c>
      <c r="X1300">
        <v>70.2</v>
      </c>
      <c r="Y1300">
        <v>4.5999999999999996</v>
      </c>
      <c r="Z1300">
        <v>0.3</v>
      </c>
      <c r="AA1300">
        <v>15</v>
      </c>
      <c r="AB1300">
        <v>600</v>
      </c>
      <c r="AC1300">
        <v>16100</v>
      </c>
      <c r="AD1300">
        <v>23000</v>
      </c>
      <c r="AE1300">
        <v>26600</v>
      </c>
      <c r="AF1300">
        <v>60000</v>
      </c>
      <c r="AG1300" t="s">
        <v>479</v>
      </c>
      <c r="AH1300" t="s">
        <v>479</v>
      </c>
      <c r="AI1300" t="s">
        <v>479</v>
      </c>
      <c r="AJ1300" t="s">
        <v>479</v>
      </c>
      <c r="AK1300" t="s">
        <v>479</v>
      </c>
      <c r="AL1300" t="s">
        <v>481</v>
      </c>
      <c r="AM1300" t="s">
        <v>481</v>
      </c>
    </row>
    <row r="1301" spans="1:39" x14ac:dyDescent="0.25">
      <c r="A1301" t="s">
        <v>472</v>
      </c>
      <c r="B1301" t="s">
        <v>582</v>
      </c>
      <c r="C1301">
        <v>3</v>
      </c>
      <c r="D1301" t="s">
        <v>405</v>
      </c>
      <c r="E1301" t="s">
        <v>405</v>
      </c>
      <c r="F1301">
        <v>10007842</v>
      </c>
      <c r="G1301" t="s">
        <v>64</v>
      </c>
      <c r="H1301" t="s">
        <v>482</v>
      </c>
      <c r="I1301" t="s">
        <v>476</v>
      </c>
      <c r="J1301" t="s">
        <v>385</v>
      </c>
      <c r="K1301" t="s">
        <v>477</v>
      </c>
      <c r="L1301" t="s">
        <v>65</v>
      </c>
      <c r="M1301" t="s">
        <v>405</v>
      </c>
      <c r="N1301" t="s">
        <v>405</v>
      </c>
      <c r="O1301" t="s">
        <v>485</v>
      </c>
      <c r="P1301" t="s">
        <v>47</v>
      </c>
      <c r="Q1301">
        <v>30</v>
      </c>
      <c r="R1301">
        <v>30</v>
      </c>
      <c r="S1301">
        <v>30</v>
      </c>
      <c r="T1301" t="s">
        <v>487</v>
      </c>
      <c r="U1301">
        <v>9.9</v>
      </c>
      <c r="V1301">
        <v>76.900000000000006</v>
      </c>
      <c r="W1301">
        <v>86.8</v>
      </c>
      <c r="X1301">
        <v>90.1</v>
      </c>
      <c r="Y1301">
        <v>13.2</v>
      </c>
      <c r="Z1301">
        <v>3.3</v>
      </c>
      <c r="AA1301">
        <v>25</v>
      </c>
      <c r="AB1301">
        <v>13100</v>
      </c>
      <c r="AC1301">
        <v>18600</v>
      </c>
      <c r="AD1301">
        <v>22600</v>
      </c>
      <c r="AE1301">
        <v>25600</v>
      </c>
      <c r="AF1301">
        <v>43100</v>
      </c>
      <c r="AG1301" t="s">
        <v>479</v>
      </c>
      <c r="AH1301" t="s">
        <v>479</v>
      </c>
      <c r="AI1301" t="s">
        <v>479</v>
      </c>
      <c r="AJ1301" t="s">
        <v>479</v>
      </c>
      <c r="AK1301" t="s">
        <v>479</v>
      </c>
      <c r="AL1301" t="s">
        <v>481</v>
      </c>
      <c r="AM1301" t="s">
        <v>481</v>
      </c>
    </row>
    <row r="1302" spans="1:39" x14ac:dyDescent="0.25">
      <c r="A1302" t="s">
        <v>472</v>
      </c>
      <c r="B1302" t="s">
        <v>582</v>
      </c>
      <c r="C1302">
        <v>3</v>
      </c>
      <c r="D1302" t="s">
        <v>405</v>
      </c>
      <c r="E1302" t="s">
        <v>405</v>
      </c>
      <c r="F1302">
        <v>10007842</v>
      </c>
      <c r="G1302" t="s">
        <v>64</v>
      </c>
      <c r="H1302" t="s">
        <v>482</v>
      </c>
      <c r="I1302" t="s">
        <v>476</v>
      </c>
      <c r="J1302" t="s">
        <v>385</v>
      </c>
      <c r="K1302" t="s">
        <v>477</v>
      </c>
      <c r="L1302" t="s">
        <v>65</v>
      </c>
      <c r="M1302" t="s">
        <v>405</v>
      </c>
      <c r="N1302" t="s">
        <v>405</v>
      </c>
      <c r="O1302" t="s">
        <v>486</v>
      </c>
      <c r="P1302" t="s">
        <v>44</v>
      </c>
      <c r="Q1302">
        <v>25</v>
      </c>
      <c r="R1302">
        <v>25</v>
      </c>
      <c r="S1302">
        <v>25</v>
      </c>
      <c r="T1302">
        <v>3.9</v>
      </c>
      <c r="U1302">
        <v>7.8</v>
      </c>
      <c r="V1302">
        <v>56.9</v>
      </c>
      <c r="W1302">
        <v>80.400000000000006</v>
      </c>
      <c r="X1302">
        <v>88.2</v>
      </c>
      <c r="Y1302">
        <v>31.4</v>
      </c>
      <c r="Z1302">
        <v>7.8</v>
      </c>
      <c r="AA1302">
        <v>15</v>
      </c>
      <c r="AB1302">
        <v>8000</v>
      </c>
      <c r="AC1302">
        <v>18600</v>
      </c>
      <c r="AD1302">
        <v>21200</v>
      </c>
      <c r="AE1302">
        <v>22600</v>
      </c>
      <c r="AF1302">
        <v>25600</v>
      </c>
      <c r="AG1302" t="s">
        <v>479</v>
      </c>
      <c r="AH1302" t="s">
        <v>479</v>
      </c>
      <c r="AI1302" t="s">
        <v>479</v>
      </c>
      <c r="AJ1302" t="s">
        <v>479</v>
      </c>
      <c r="AK1302" t="s">
        <v>479</v>
      </c>
      <c r="AL1302" t="s">
        <v>481</v>
      </c>
      <c r="AM1302" t="s">
        <v>481</v>
      </c>
    </row>
    <row r="1303" spans="1:39" x14ac:dyDescent="0.25">
      <c r="A1303" t="s">
        <v>472</v>
      </c>
      <c r="B1303" t="s">
        <v>582</v>
      </c>
      <c r="C1303">
        <v>3</v>
      </c>
      <c r="D1303" t="s">
        <v>405</v>
      </c>
      <c r="E1303" t="s">
        <v>405</v>
      </c>
      <c r="F1303">
        <v>10007842</v>
      </c>
      <c r="G1303" t="s">
        <v>64</v>
      </c>
      <c r="H1303" t="s">
        <v>482</v>
      </c>
      <c r="I1303" t="s">
        <v>476</v>
      </c>
      <c r="J1303" t="s">
        <v>385</v>
      </c>
      <c r="K1303" t="s">
        <v>477</v>
      </c>
      <c r="L1303" t="s">
        <v>65</v>
      </c>
      <c r="M1303" t="s">
        <v>405</v>
      </c>
      <c r="N1303" t="s">
        <v>405</v>
      </c>
      <c r="O1303" t="s">
        <v>478</v>
      </c>
      <c r="P1303" t="s">
        <v>3</v>
      </c>
      <c r="Q1303" t="s">
        <v>480</v>
      </c>
      <c r="R1303" t="s">
        <v>480</v>
      </c>
      <c r="S1303" t="s">
        <v>480</v>
      </c>
      <c r="T1303" t="s">
        <v>479</v>
      </c>
      <c r="U1303" t="s">
        <v>479</v>
      </c>
      <c r="V1303" t="s">
        <v>479</v>
      </c>
      <c r="W1303" t="s">
        <v>479</v>
      </c>
      <c r="X1303" t="s">
        <v>479</v>
      </c>
      <c r="Y1303" t="s">
        <v>479</v>
      </c>
      <c r="Z1303" t="s">
        <v>479</v>
      </c>
      <c r="AA1303" t="s">
        <v>480</v>
      </c>
      <c r="AB1303" t="s">
        <v>479</v>
      </c>
      <c r="AC1303" t="s">
        <v>479</v>
      </c>
      <c r="AD1303" t="s">
        <v>479</v>
      </c>
      <c r="AE1303" t="s">
        <v>479</v>
      </c>
      <c r="AF1303" t="s">
        <v>479</v>
      </c>
      <c r="AG1303" t="s">
        <v>479</v>
      </c>
      <c r="AH1303" t="s">
        <v>479</v>
      </c>
      <c r="AI1303" t="s">
        <v>479</v>
      </c>
      <c r="AJ1303" t="s">
        <v>479</v>
      </c>
      <c r="AK1303" t="s">
        <v>479</v>
      </c>
      <c r="AL1303" t="s">
        <v>481</v>
      </c>
      <c r="AM1303" t="s">
        <v>481</v>
      </c>
    </row>
    <row r="1304" spans="1:39" x14ac:dyDescent="0.25">
      <c r="A1304" t="s">
        <v>472</v>
      </c>
      <c r="B1304" t="s">
        <v>582</v>
      </c>
      <c r="C1304">
        <v>3</v>
      </c>
      <c r="D1304" t="s">
        <v>405</v>
      </c>
      <c r="E1304" t="s">
        <v>405</v>
      </c>
      <c r="F1304">
        <v>10007842</v>
      </c>
      <c r="G1304" t="s">
        <v>64</v>
      </c>
      <c r="H1304" t="s">
        <v>482</v>
      </c>
      <c r="I1304" t="s">
        <v>476</v>
      </c>
      <c r="J1304" t="s">
        <v>385</v>
      </c>
      <c r="K1304" t="s">
        <v>477</v>
      </c>
      <c r="L1304" t="s">
        <v>65</v>
      </c>
      <c r="M1304" t="s">
        <v>405</v>
      </c>
      <c r="N1304" t="s">
        <v>405</v>
      </c>
      <c r="O1304" t="s">
        <v>488</v>
      </c>
      <c r="P1304" t="s">
        <v>34</v>
      </c>
      <c r="Q1304">
        <v>15</v>
      </c>
      <c r="R1304">
        <v>15</v>
      </c>
      <c r="S1304">
        <v>15</v>
      </c>
      <c r="T1304" t="s">
        <v>487</v>
      </c>
      <c r="U1304">
        <v>7.4</v>
      </c>
      <c r="V1304">
        <v>77.8</v>
      </c>
      <c r="W1304">
        <v>85.2</v>
      </c>
      <c r="X1304">
        <v>92.6</v>
      </c>
      <c r="Y1304">
        <v>14.8</v>
      </c>
      <c r="Z1304">
        <v>7.4</v>
      </c>
      <c r="AA1304">
        <v>10</v>
      </c>
      <c r="AB1304" t="s">
        <v>479</v>
      </c>
      <c r="AC1304" t="s">
        <v>479</v>
      </c>
      <c r="AD1304" t="s">
        <v>479</v>
      </c>
      <c r="AE1304" t="s">
        <v>479</v>
      </c>
      <c r="AF1304" t="s">
        <v>479</v>
      </c>
      <c r="AG1304" t="s">
        <v>479</v>
      </c>
      <c r="AH1304" t="s">
        <v>479</v>
      </c>
      <c r="AI1304" t="s">
        <v>479</v>
      </c>
      <c r="AJ1304" t="s">
        <v>479</v>
      </c>
      <c r="AK1304" t="s">
        <v>479</v>
      </c>
      <c r="AL1304" t="s">
        <v>481</v>
      </c>
      <c r="AM1304" t="s">
        <v>481</v>
      </c>
    </row>
    <row r="1305" spans="1:39" x14ac:dyDescent="0.25">
      <c r="A1305" t="s">
        <v>472</v>
      </c>
      <c r="B1305" t="s">
        <v>582</v>
      </c>
      <c r="C1305">
        <v>3</v>
      </c>
      <c r="D1305" t="s">
        <v>405</v>
      </c>
      <c r="E1305" t="s">
        <v>405</v>
      </c>
      <c r="F1305">
        <v>10007842</v>
      </c>
      <c r="G1305" t="s">
        <v>64</v>
      </c>
      <c r="H1305" t="s">
        <v>482</v>
      </c>
      <c r="I1305" t="s">
        <v>476</v>
      </c>
      <c r="J1305" t="s">
        <v>385</v>
      </c>
      <c r="K1305" t="s">
        <v>477</v>
      </c>
      <c r="L1305" t="s">
        <v>65</v>
      </c>
      <c r="M1305" t="s">
        <v>405</v>
      </c>
      <c r="N1305" t="s">
        <v>405</v>
      </c>
      <c r="O1305" t="s">
        <v>489</v>
      </c>
      <c r="P1305" t="s">
        <v>50</v>
      </c>
      <c r="Q1305">
        <v>100</v>
      </c>
      <c r="R1305">
        <v>100</v>
      </c>
      <c r="S1305">
        <v>100</v>
      </c>
      <c r="T1305">
        <v>4.9000000000000004</v>
      </c>
      <c r="U1305">
        <v>8.8000000000000007</v>
      </c>
      <c r="V1305">
        <v>82.4</v>
      </c>
      <c r="W1305">
        <v>84.3</v>
      </c>
      <c r="X1305">
        <v>86.3</v>
      </c>
      <c r="Y1305">
        <v>3.9</v>
      </c>
      <c r="Z1305">
        <v>2</v>
      </c>
      <c r="AA1305">
        <v>85</v>
      </c>
      <c r="AB1305">
        <v>1100</v>
      </c>
      <c r="AC1305">
        <v>16800</v>
      </c>
      <c r="AD1305">
        <v>21000</v>
      </c>
      <c r="AE1305">
        <v>24700</v>
      </c>
      <c r="AF1305">
        <v>58000</v>
      </c>
      <c r="AG1305" t="s">
        <v>479</v>
      </c>
      <c r="AH1305" t="s">
        <v>479</v>
      </c>
      <c r="AI1305" t="s">
        <v>479</v>
      </c>
      <c r="AJ1305" t="s">
        <v>479</v>
      </c>
      <c r="AK1305" t="s">
        <v>479</v>
      </c>
      <c r="AL1305" t="s">
        <v>481</v>
      </c>
      <c r="AM1305" t="s">
        <v>481</v>
      </c>
    </row>
    <row r="1306" spans="1:39" x14ac:dyDescent="0.25">
      <c r="A1306" t="s">
        <v>472</v>
      </c>
      <c r="B1306" t="s">
        <v>582</v>
      </c>
      <c r="C1306">
        <v>3</v>
      </c>
      <c r="D1306" t="s">
        <v>405</v>
      </c>
      <c r="E1306" t="s">
        <v>405</v>
      </c>
      <c r="F1306">
        <v>10007843</v>
      </c>
      <c r="G1306" t="s">
        <v>155</v>
      </c>
      <c r="H1306" t="s">
        <v>482</v>
      </c>
      <c r="I1306" t="s">
        <v>476</v>
      </c>
      <c r="J1306" t="s">
        <v>385</v>
      </c>
      <c r="K1306" t="s">
        <v>495</v>
      </c>
      <c r="L1306" t="s">
        <v>41</v>
      </c>
      <c r="M1306" t="s">
        <v>405</v>
      </c>
      <c r="N1306" t="s">
        <v>405</v>
      </c>
      <c r="O1306" t="s">
        <v>485</v>
      </c>
      <c r="P1306" t="s">
        <v>47</v>
      </c>
      <c r="Q1306" t="s">
        <v>480</v>
      </c>
      <c r="R1306" t="s">
        <v>480</v>
      </c>
      <c r="S1306" t="s">
        <v>480</v>
      </c>
      <c r="T1306" t="s">
        <v>479</v>
      </c>
      <c r="U1306" t="s">
        <v>479</v>
      </c>
      <c r="V1306" t="s">
        <v>479</v>
      </c>
      <c r="W1306" t="s">
        <v>479</v>
      </c>
      <c r="X1306" t="s">
        <v>479</v>
      </c>
      <c r="Y1306" t="s">
        <v>479</v>
      </c>
      <c r="Z1306" t="s">
        <v>479</v>
      </c>
      <c r="AA1306" t="s">
        <v>480</v>
      </c>
      <c r="AB1306" t="s">
        <v>479</v>
      </c>
      <c r="AC1306" t="s">
        <v>479</v>
      </c>
      <c r="AD1306" t="s">
        <v>479</v>
      </c>
      <c r="AE1306" t="s">
        <v>479</v>
      </c>
      <c r="AF1306" t="s">
        <v>479</v>
      </c>
      <c r="AG1306" t="s">
        <v>479</v>
      </c>
      <c r="AH1306" t="s">
        <v>479</v>
      </c>
      <c r="AI1306" t="s">
        <v>479</v>
      </c>
      <c r="AJ1306" t="s">
        <v>479</v>
      </c>
      <c r="AK1306" t="s">
        <v>479</v>
      </c>
      <c r="AL1306" t="s">
        <v>481</v>
      </c>
      <c r="AM1306" t="s">
        <v>481</v>
      </c>
    </row>
    <row r="1307" spans="1:39" x14ac:dyDescent="0.25">
      <c r="A1307" t="s">
        <v>472</v>
      </c>
      <c r="B1307" t="s">
        <v>582</v>
      </c>
      <c r="C1307">
        <v>3</v>
      </c>
      <c r="D1307" t="s">
        <v>405</v>
      </c>
      <c r="E1307" t="s">
        <v>405</v>
      </c>
      <c r="F1307">
        <v>10007843</v>
      </c>
      <c r="G1307" t="s">
        <v>155</v>
      </c>
      <c r="H1307" t="s">
        <v>482</v>
      </c>
      <c r="I1307" t="s">
        <v>476</v>
      </c>
      <c r="J1307" t="s">
        <v>385</v>
      </c>
      <c r="K1307" t="s">
        <v>495</v>
      </c>
      <c r="L1307" t="s">
        <v>41</v>
      </c>
      <c r="M1307" t="s">
        <v>405</v>
      </c>
      <c r="N1307" t="s">
        <v>405</v>
      </c>
      <c r="O1307" t="s">
        <v>486</v>
      </c>
      <c r="P1307" t="s">
        <v>44</v>
      </c>
      <c r="Q1307">
        <v>45</v>
      </c>
      <c r="R1307">
        <v>45</v>
      </c>
      <c r="S1307">
        <v>45</v>
      </c>
      <c r="T1307">
        <v>4.3</v>
      </c>
      <c r="U1307">
        <v>9.9</v>
      </c>
      <c r="V1307">
        <v>57.8</v>
      </c>
      <c r="W1307">
        <v>75.3</v>
      </c>
      <c r="X1307">
        <v>85.8</v>
      </c>
      <c r="Y1307">
        <v>28</v>
      </c>
      <c r="Z1307">
        <v>10.5</v>
      </c>
      <c r="AA1307">
        <v>25</v>
      </c>
      <c r="AB1307">
        <v>4400</v>
      </c>
      <c r="AC1307">
        <v>14600</v>
      </c>
      <c r="AD1307">
        <v>26600</v>
      </c>
      <c r="AE1307">
        <v>28200</v>
      </c>
      <c r="AF1307">
        <v>81000</v>
      </c>
      <c r="AG1307" t="s">
        <v>479</v>
      </c>
      <c r="AH1307" t="s">
        <v>479</v>
      </c>
      <c r="AI1307" t="s">
        <v>479</v>
      </c>
      <c r="AJ1307" t="s">
        <v>479</v>
      </c>
      <c r="AK1307" t="s">
        <v>479</v>
      </c>
      <c r="AL1307" t="s">
        <v>481</v>
      </c>
      <c r="AM1307" t="s">
        <v>481</v>
      </c>
    </row>
    <row r="1308" spans="1:39" x14ac:dyDescent="0.25">
      <c r="A1308" t="s">
        <v>472</v>
      </c>
      <c r="B1308" t="s">
        <v>582</v>
      </c>
      <c r="C1308">
        <v>3</v>
      </c>
      <c r="D1308" t="s">
        <v>405</v>
      </c>
      <c r="E1308" t="s">
        <v>405</v>
      </c>
      <c r="F1308">
        <v>10007843</v>
      </c>
      <c r="G1308" t="s">
        <v>155</v>
      </c>
      <c r="H1308" t="s">
        <v>482</v>
      </c>
      <c r="I1308" t="s">
        <v>476</v>
      </c>
      <c r="J1308" t="s">
        <v>385</v>
      </c>
      <c r="K1308" t="s">
        <v>495</v>
      </c>
      <c r="L1308" t="s">
        <v>41</v>
      </c>
      <c r="M1308" t="s">
        <v>405</v>
      </c>
      <c r="N1308" t="s">
        <v>405</v>
      </c>
      <c r="O1308" t="s">
        <v>488</v>
      </c>
      <c r="P1308" t="s">
        <v>34</v>
      </c>
      <c r="Q1308">
        <v>40</v>
      </c>
      <c r="R1308">
        <v>40</v>
      </c>
      <c r="S1308">
        <v>40</v>
      </c>
      <c r="T1308">
        <v>2.6</v>
      </c>
      <c r="U1308">
        <v>11.2</v>
      </c>
      <c r="V1308">
        <v>73.400000000000006</v>
      </c>
      <c r="W1308">
        <v>83.7</v>
      </c>
      <c r="X1308">
        <v>86.2</v>
      </c>
      <c r="Y1308">
        <v>12.8</v>
      </c>
      <c r="Z1308">
        <v>2.6</v>
      </c>
      <c r="AA1308">
        <v>30</v>
      </c>
      <c r="AB1308">
        <v>8400</v>
      </c>
      <c r="AC1308">
        <v>24800</v>
      </c>
      <c r="AD1308">
        <v>26600</v>
      </c>
      <c r="AE1308">
        <v>31800</v>
      </c>
      <c r="AF1308">
        <v>63100</v>
      </c>
      <c r="AG1308" t="s">
        <v>479</v>
      </c>
      <c r="AH1308" t="s">
        <v>479</v>
      </c>
      <c r="AI1308" t="s">
        <v>479</v>
      </c>
      <c r="AJ1308" t="s">
        <v>479</v>
      </c>
      <c r="AK1308" t="s">
        <v>479</v>
      </c>
      <c r="AL1308" t="s">
        <v>481</v>
      </c>
      <c r="AM1308" t="s">
        <v>481</v>
      </c>
    </row>
    <row r="1309" spans="1:39" x14ac:dyDescent="0.25">
      <c r="A1309" t="s">
        <v>472</v>
      </c>
      <c r="B1309" t="s">
        <v>582</v>
      </c>
      <c r="C1309">
        <v>3</v>
      </c>
      <c r="D1309" t="s">
        <v>405</v>
      </c>
      <c r="E1309" t="s">
        <v>405</v>
      </c>
      <c r="F1309">
        <v>10007848</v>
      </c>
      <c r="G1309" t="s">
        <v>141</v>
      </c>
      <c r="H1309" t="s">
        <v>482</v>
      </c>
      <c r="I1309" t="s">
        <v>476</v>
      </c>
      <c r="J1309" t="s">
        <v>385</v>
      </c>
      <c r="K1309" t="s">
        <v>477</v>
      </c>
      <c r="L1309" t="s">
        <v>65</v>
      </c>
      <c r="M1309" t="s">
        <v>405</v>
      </c>
      <c r="N1309" t="s">
        <v>405</v>
      </c>
      <c r="O1309" t="s">
        <v>485</v>
      </c>
      <c r="P1309" t="s">
        <v>47</v>
      </c>
      <c r="Q1309">
        <v>70</v>
      </c>
      <c r="R1309">
        <v>70</v>
      </c>
      <c r="S1309">
        <v>70</v>
      </c>
      <c r="T1309">
        <v>2.1</v>
      </c>
      <c r="U1309">
        <v>7</v>
      </c>
      <c r="V1309">
        <v>64.8</v>
      </c>
      <c r="W1309">
        <v>88</v>
      </c>
      <c r="X1309">
        <v>90.8</v>
      </c>
      <c r="Y1309">
        <v>26</v>
      </c>
      <c r="Z1309">
        <v>2.8</v>
      </c>
      <c r="AA1309">
        <v>45</v>
      </c>
      <c r="AB1309">
        <v>2600</v>
      </c>
      <c r="AC1309">
        <v>19000</v>
      </c>
      <c r="AD1309">
        <v>24500</v>
      </c>
      <c r="AE1309">
        <v>28800</v>
      </c>
      <c r="AF1309">
        <v>42700</v>
      </c>
      <c r="AG1309" t="s">
        <v>479</v>
      </c>
      <c r="AH1309" t="s">
        <v>479</v>
      </c>
      <c r="AI1309" t="s">
        <v>479</v>
      </c>
      <c r="AJ1309" t="s">
        <v>479</v>
      </c>
      <c r="AK1309" t="s">
        <v>479</v>
      </c>
      <c r="AL1309" t="s">
        <v>481</v>
      </c>
      <c r="AM1309" t="s">
        <v>481</v>
      </c>
    </row>
    <row r="1310" spans="1:39" x14ac:dyDescent="0.25">
      <c r="A1310" t="s">
        <v>472</v>
      </c>
      <c r="B1310" t="s">
        <v>582</v>
      </c>
      <c r="C1310">
        <v>3</v>
      </c>
      <c r="D1310" t="s">
        <v>405</v>
      </c>
      <c r="E1310" t="s">
        <v>405</v>
      </c>
      <c r="F1310">
        <v>10007848</v>
      </c>
      <c r="G1310" t="s">
        <v>141</v>
      </c>
      <c r="H1310" t="s">
        <v>482</v>
      </c>
      <c r="I1310" t="s">
        <v>476</v>
      </c>
      <c r="J1310" t="s">
        <v>385</v>
      </c>
      <c r="K1310" t="s">
        <v>477</v>
      </c>
      <c r="L1310" t="s">
        <v>65</v>
      </c>
      <c r="M1310" t="s">
        <v>405</v>
      </c>
      <c r="N1310" t="s">
        <v>405</v>
      </c>
      <c r="O1310" t="s">
        <v>486</v>
      </c>
      <c r="P1310" t="s">
        <v>44</v>
      </c>
      <c r="Q1310">
        <v>165</v>
      </c>
      <c r="R1310">
        <v>165</v>
      </c>
      <c r="S1310">
        <v>160</v>
      </c>
      <c r="T1310">
        <v>1</v>
      </c>
      <c r="U1310">
        <v>5.6</v>
      </c>
      <c r="V1310">
        <v>65.099999999999994</v>
      </c>
      <c r="W1310">
        <v>89.7</v>
      </c>
      <c r="X1310">
        <v>93.3</v>
      </c>
      <c r="Y1310">
        <v>28.3</v>
      </c>
      <c r="Z1310">
        <v>3.6</v>
      </c>
      <c r="AA1310">
        <v>100</v>
      </c>
      <c r="AB1310">
        <v>1100</v>
      </c>
      <c r="AC1310">
        <v>20400</v>
      </c>
      <c r="AD1310">
        <v>23400</v>
      </c>
      <c r="AE1310">
        <v>27000</v>
      </c>
      <c r="AF1310">
        <v>41200</v>
      </c>
      <c r="AG1310" t="s">
        <v>479</v>
      </c>
      <c r="AH1310" t="s">
        <v>479</v>
      </c>
      <c r="AI1310" t="s">
        <v>479</v>
      </c>
      <c r="AJ1310" t="s">
        <v>479</v>
      </c>
      <c r="AK1310" t="s">
        <v>479</v>
      </c>
      <c r="AL1310" t="s">
        <v>481</v>
      </c>
      <c r="AM1310" t="s">
        <v>481</v>
      </c>
    </row>
    <row r="1311" spans="1:39" x14ac:dyDescent="0.25">
      <c r="A1311" t="s">
        <v>472</v>
      </c>
      <c r="B1311" t="s">
        <v>582</v>
      </c>
      <c r="C1311">
        <v>3</v>
      </c>
      <c r="D1311" t="s">
        <v>405</v>
      </c>
      <c r="E1311" t="s">
        <v>405</v>
      </c>
      <c r="F1311">
        <v>10007848</v>
      </c>
      <c r="G1311" t="s">
        <v>141</v>
      </c>
      <c r="H1311" t="s">
        <v>482</v>
      </c>
      <c r="I1311" t="s">
        <v>476</v>
      </c>
      <c r="J1311" t="s">
        <v>385</v>
      </c>
      <c r="K1311" t="s">
        <v>477</v>
      </c>
      <c r="L1311" t="s">
        <v>65</v>
      </c>
      <c r="M1311" t="s">
        <v>405</v>
      </c>
      <c r="N1311" t="s">
        <v>405</v>
      </c>
      <c r="O1311" t="s">
        <v>478</v>
      </c>
      <c r="P1311" t="s">
        <v>3</v>
      </c>
      <c r="Q1311">
        <v>50</v>
      </c>
      <c r="R1311">
        <v>50</v>
      </c>
      <c r="S1311">
        <v>50</v>
      </c>
      <c r="T1311">
        <v>10.199999999999999</v>
      </c>
      <c r="U1311">
        <v>4.0999999999999996</v>
      </c>
      <c r="V1311">
        <v>81.599999999999994</v>
      </c>
      <c r="W1311">
        <v>85.7</v>
      </c>
      <c r="X1311">
        <v>85.7</v>
      </c>
      <c r="Y1311">
        <v>4.0999999999999996</v>
      </c>
      <c r="Z1311" t="s">
        <v>487</v>
      </c>
      <c r="AA1311">
        <v>40</v>
      </c>
      <c r="AB1311">
        <v>9900</v>
      </c>
      <c r="AC1311">
        <v>21900</v>
      </c>
      <c r="AD1311">
        <v>29200</v>
      </c>
      <c r="AE1311">
        <v>38000</v>
      </c>
      <c r="AF1311">
        <v>67900</v>
      </c>
      <c r="AG1311" t="s">
        <v>479</v>
      </c>
      <c r="AH1311" t="s">
        <v>479</v>
      </c>
      <c r="AI1311" t="s">
        <v>479</v>
      </c>
      <c r="AJ1311" t="s">
        <v>479</v>
      </c>
      <c r="AK1311" t="s">
        <v>479</v>
      </c>
      <c r="AL1311" t="s">
        <v>481</v>
      </c>
      <c r="AM1311" t="s">
        <v>481</v>
      </c>
    </row>
    <row r="1312" spans="1:39" x14ac:dyDescent="0.25">
      <c r="A1312" t="s">
        <v>472</v>
      </c>
      <c r="B1312" t="s">
        <v>582</v>
      </c>
      <c r="C1312">
        <v>3</v>
      </c>
      <c r="D1312" t="s">
        <v>405</v>
      </c>
      <c r="E1312" t="s">
        <v>405</v>
      </c>
      <c r="F1312">
        <v>10007848</v>
      </c>
      <c r="G1312" t="s">
        <v>141</v>
      </c>
      <c r="H1312" t="s">
        <v>482</v>
      </c>
      <c r="I1312" t="s">
        <v>476</v>
      </c>
      <c r="J1312" t="s">
        <v>385</v>
      </c>
      <c r="K1312" t="s">
        <v>477</v>
      </c>
      <c r="L1312" t="s">
        <v>65</v>
      </c>
      <c r="M1312" t="s">
        <v>405</v>
      </c>
      <c r="N1312" t="s">
        <v>405</v>
      </c>
      <c r="O1312" t="s">
        <v>488</v>
      </c>
      <c r="P1312" t="s">
        <v>34</v>
      </c>
      <c r="Q1312">
        <v>85</v>
      </c>
      <c r="R1312">
        <v>85</v>
      </c>
      <c r="S1312">
        <v>85</v>
      </c>
      <c r="T1312">
        <v>0.8</v>
      </c>
      <c r="U1312">
        <v>6.5</v>
      </c>
      <c r="V1312">
        <v>74</v>
      </c>
      <c r="W1312">
        <v>91.6</v>
      </c>
      <c r="X1312">
        <v>92.8</v>
      </c>
      <c r="Y1312">
        <v>18.8</v>
      </c>
      <c r="Z1312">
        <v>1.2</v>
      </c>
      <c r="AA1312">
        <v>60</v>
      </c>
      <c r="AB1312">
        <v>1100</v>
      </c>
      <c r="AC1312">
        <v>21200</v>
      </c>
      <c r="AD1312">
        <v>22600</v>
      </c>
      <c r="AE1312">
        <v>27700</v>
      </c>
      <c r="AF1312">
        <v>57300</v>
      </c>
      <c r="AG1312" t="s">
        <v>479</v>
      </c>
      <c r="AH1312" t="s">
        <v>479</v>
      </c>
      <c r="AI1312" t="s">
        <v>479</v>
      </c>
      <c r="AJ1312" t="s">
        <v>479</v>
      </c>
      <c r="AK1312" t="s">
        <v>479</v>
      </c>
      <c r="AL1312" t="s">
        <v>481</v>
      </c>
      <c r="AM1312" t="s">
        <v>481</v>
      </c>
    </row>
    <row r="1313" spans="1:39" x14ac:dyDescent="0.25">
      <c r="A1313" t="s">
        <v>472</v>
      </c>
      <c r="B1313" t="s">
        <v>582</v>
      </c>
      <c r="C1313">
        <v>3</v>
      </c>
      <c r="D1313" t="s">
        <v>405</v>
      </c>
      <c r="E1313" t="s">
        <v>405</v>
      </c>
      <c r="F1313">
        <v>10007848</v>
      </c>
      <c r="G1313" t="s">
        <v>141</v>
      </c>
      <c r="H1313" t="s">
        <v>482</v>
      </c>
      <c r="I1313" t="s">
        <v>476</v>
      </c>
      <c r="J1313" t="s">
        <v>385</v>
      </c>
      <c r="K1313" t="s">
        <v>477</v>
      </c>
      <c r="L1313" t="s">
        <v>65</v>
      </c>
      <c r="M1313" t="s">
        <v>405</v>
      </c>
      <c r="N1313" t="s">
        <v>405</v>
      </c>
      <c r="O1313" t="s">
        <v>489</v>
      </c>
      <c r="P1313" t="s">
        <v>50</v>
      </c>
      <c r="Q1313">
        <v>125</v>
      </c>
      <c r="R1313">
        <v>125</v>
      </c>
      <c r="S1313">
        <v>120</v>
      </c>
      <c r="T1313" t="s">
        <v>487</v>
      </c>
      <c r="U1313">
        <v>13.1</v>
      </c>
      <c r="V1313">
        <v>84.4</v>
      </c>
      <c r="W1313">
        <v>86.9</v>
      </c>
      <c r="X1313">
        <v>86.9</v>
      </c>
      <c r="Y1313">
        <v>2.5</v>
      </c>
      <c r="Z1313" t="s">
        <v>487</v>
      </c>
      <c r="AA1313">
        <v>100</v>
      </c>
      <c r="AB1313">
        <v>700</v>
      </c>
      <c r="AC1313">
        <v>17200</v>
      </c>
      <c r="AD1313">
        <v>21900</v>
      </c>
      <c r="AE1313">
        <v>25400</v>
      </c>
      <c r="AF1313">
        <v>64600</v>
      </c>
      <c r="AG1313" t="s">
        <v>479</v>
      </c>
      <c r="AH1313" t="s">
        <v>479</v>
      </c>
      <c r="AI1313" t="s">
        <v>479</v>
      </c>
      <c r="AJ1313" t="s">
        <v>479</v>
      </c>
      <c r="AK1313" t="s">
        <v>479</v>
      </c>
      <c r="AL1313" t="s">
        <v>481</v>
      </c>
      <c r="AM1313" t="s">
        <v>481</v>
      </c>
    </row>
    <row r="1314" spans="1:39" x14ac:dyDescent="0.25">
      <c r="A1314" t="s">
        <v>472</v>
      </c>
      <c r="B1314" t="s">
        <v>582</v>
      </c>
      <c r="C1314">
        <v>3</v>
      </c>
      <c r="D1314" t="s">
        <v>405</v>
      </c>
      <c r="E1314" t="s">
        <v>405</v>
      </c>
      <c r="F1314">
        <v>10007849</v>
      </c>
      <c r="G1314" t="s">
        <v>106</v>
      </c>
      <c r="H1314" t="s">
        <v>482</v>
      </c>
      <c r="I1314" t="s">
        <v>529</v>
      </c>
      <c r="J1314" t="s">
        <v>53</v>
      </c>
      <c r="K1314" t="s">
        <v>530</v>
      </c>
      <c r="L1314" t="s">
        <v>405</v>
      </c>
      <c r="M1314" t="s">
        <v>405</v>
      </c>
      <c r="N1314" t="s">
        <v>405</v>
      </c>
      <c r="O1314" t="s">
        <v>485</v>
      </c>
      <c r="P1314" t="s">
        <v>47</v>
      </c>
      <c r="Q1314">
        <v>30</v>
      </c>
      <c r="R1314">
        <v>30</v>
      </c>
      <c r="S1314">
        <v>30</v>
      </c>
      <c r="T1314">
        <v>6.5</v>
      </c>
      <c r="U1314">
        <v>6.5</v>
      </c>
      <c r="V1314">
        <v>71</v>
      </c>
      <c r="W1314">
        <v>80.599999999999994</v>
      </c>
      <c r="X1314">
        <v>87.1</v>
      </c>
      <c r="Y1314">
        <v>16.100000000000001</v>
      </c>
      <c r="Z1314">
        <v>6.5</v>
      </c>
      <c r="AA1314">
        <v>20</v>
      </c>
      <c r="AB1314">
        <v>14600</v>
      </c>
      <c r="AC1314">
        <v>24100</v>
      </c>
      <c r="AD1314">
        <v>27000</v>
      </c>
      <c r="AE1314">
        <v>32500</v>
      </c>
      <c r="AF1314">
        <v>44200</v>
      </c>
      <c r="AG1314" t="s">
        <v>479</v>
      </c>
      <c r="AH1314" t="s">
        <v>479</v>
      </c>
      <c r="AI1314" t="s">
        <v>479</v>
      </c>
      <c r="AJ1314" t="s">
        <v>479</v>
      </c>
      <c r="AK1314" t="s">
        <v>479</v>
      </c>
      <c r="AL1314" t="s">
        <v>481</v>
      </c>
      <c r="AM1314" t="s">
        <v>481</v>
      </c>
    </row>
    <row r="1315" spans="1:39" x14ac:dyDescent="0.25">
      <c r="A1315" t="s">
        <v>472</v>
      </c>
      <c r="B1315" t="s">
        <v>582</v>
      </c>
      <c r="C1315">
        <v>3</v>
      </c>
      <c r="D1315" t="s">
        <v>405</v>
      </c>
      <c r="E1315" t="s">
        <v>405</v>
      </c>
      <c r="F1315">
        <v>10007849</v>
      </c>
      <c r="G1315" t="s">
        <v>106</v>
      </c>
      <c r="H1315" t="s">
        <v>482</v>
      </c>
      <c r="I1315" t="s">
        <v>529</v>
      </c>
      <c r="J1315" t="s">
        <v>53</v>
      </c>
      <c r="K1315" t="s">
        <v>530</v>
      </c>
      <c r="L1315" t="s">
        <v>405</v>
      </c>
      <c r="M1315" t="s">
        <v>405</v>
      </c>
      <c r="N1315" t="s">
        <v>405</v>
      </c>
      <c r="O1315" t="s">
        <v>486</v>
      </c>
      <c r="P1315" t="s">
        <v>44</v>
      </c>
      <c r="Q1315">
        <v>65</v>
      </c>
      <c r="R1315">
        <v>65</v>
      </c>
      <c r="S1315">
        <v>65</v>
      </c>
      <c r="T1315">
        <v>3.1</v>
      </c>
      <c r="U1315">
        <v>3.1</v>
      </c>
      <c r="V1315">
        <v>60</v>
      </c>
      <c r="W1315">
        <v>89.2</v>
      </c>
      <c r="X1315">
        <v>93.8</v>
      </c>
      <c r="Y1315">
        <v>33.799999999999997</v>
      </c>
      <c r="Z1315">
        <v>4.5999999999999996</v>
      </c>
      <c r="AA1315">
        <v>40</v>
      </c>
      <c r="AB1315">
        <v>5100</v>
      </c>
      <c r="AC1315">
        <v>17500</v>
      </c>
      <c r="AD1315">
        <v>22300</v>
      </c>
      <c r="AE1315">
        <v>25200</v>
      </c>
      <c r="AF1315">
        <v>36500</v>
      </c>
      <c r="AG1315" t="s">
        <v>479</v>
      </c>
      <c r="AH1315" t="s">
        <v>479</v>
      </c>
      <c r="AI1315" t="s">
        <v>479</v>
      </c>
      <c r="AJ1315" t="s">
        <v>479</v>
      </c>
      <c r="AK1315" t="s">
        <v>479</v>
      </c>
      <c r="AL1315" t="s">
        <v>481</v>
      </c>
      <c r="AM1315" t="s">
        <v>481</v>
      </c>
    </row>
    <row r="1316" spans="1:39" x14ac:dyDescent="0.25">
      <c r="A1316" t="s">
        <v>472</v>
      </c>
      <c r="B1316" t="s">
        <v>582</v>
      </c>
      <c r="C1316">
        <v>3</v>
      </c>
      <c r="D1316" t="s">
        <v>405</v>
      </c>
      <c r="E1316" t="s">
        <v>405</v>
      </c>
      <c r="F1316">
        <v>10007849</v>
      </c>
      <c r="G1316" t="s">
        <v>106</v>
      </c>
      <c r="H1316" t="s">
        <v>482</v>
      </c>
      <c r="I1316" t="s">
        <v>529</v>
      </c>
      <c r="J1316" t="s">
        <v>53</v>
      </c>
      <c r="K1316" t="s">
        <v>530</v>
      </c>
      <c r="L1316" t="s">
        <v>405</v>
      </c>
      <c r="M1316" t="s">
        <v>405</v>
      </c>
      <c r="N1316" t="s">
        <v>405</v>
      </c>
      <c r="O1316" t="s">
        <v>478</v>
      </c>
      <c r="P1316" t="s">
        <v>3</v>
      </c>
      <c r="Q1316">
        <v>105</v>
      </c>
      <c r="R1316">
        <v>100</v>
      </c>
      <c r="S1316">
        <v>100</v>
      </c>
      <c r="T1316">
        <v>3.9</v>
      </c>
      <c r="U1316">
        <v>3.9</v>
      </c>
      <c r="V1316">
        <v>87.3</v>
      </c>
      <c r="W1316">
        <v>90.2</v>
      </c>
      <c r="X1316">
        <v>92.2</v>
      </c>
      <c r="Y1316">
        <v>4.9000000000000004</v>
      </c>
      <c r="Z1316">
        <v>2</v>
      </c>
      <c r="AA1316">
        <v>90</v>
      </c>
      <c r="AB1316">
        <v>12400</v>
      </c>
      <c r="AC1316">
        <v>28800</v>
      </c>
      <c r="AD1316">
        <v>35800</v>
      </c>
      <c r="AE1316">
        <v>47200</v>
      </c>
      <c r="AF1316">
        <v>110600</v>
      </c>
      <c r="AG1316" t="s">
        <v>479</v>
      </c>
      <c r="AH1316" t="s">
        <v>479</v>
      </c>
      <c r="AI1316" t="s">
        <v>479</v>
      </c>
      <c r="AJ1316" t="s">
        <v>479</v>
      </c>
      <c r="AK1316" t="s">
        <v>479</v>
      </c>
      <c r="AL1316" t="s">
        <v>481</v>
      </c>
      <c r="AM1316" t="s">
        <v>481</v>
      </c>
    </row>
    <row r="1317" spans="1:39" x14ac:dyDescent="0.25">
      <c r="A1317" t="s">
        <v>472</v>
      </c>
      <c r="B1317" t="s">
        <v>582</v>
      </c>
      <c r="C1317">
        <v>3</v>
      </c>
      <c r="D1317" t="s">
        <v>405</v>
      </c>
      <c r="E1317" t="s">
        <v>405</v>
      </c>
      <c r="F1317">
        <v>10007849</v>
      </c>
      <c r="G1317" t="s">
        <v>106</v>
      </c>
      <c r="H1317" t="s">
        <v>482</v>
      </c>
      <c r="I1317" t="s">
        <v>529</v>
      </c>
      <c r="J1317" t="s">
        <v>53</v>
      </c>
      <c r="K1317" t="s">
        <v>530</v>
      </c>
      <c r="L1317" t="s">
        <v>405</v>
      </c>
      <c r="M1317" t="s">
        <v>405</v>
      </c>
      <c r="N1317" t="s">
        <v>405</v>
      </c>
      <c r="O1317" t="s">
        <v>488</v>
      </c>
      <c r="P1317" t="s">
        <v>34</v>
      </c>
      <c r="Q1317">
        <v>15</v>
      </c>
      <c r="R1317">
        <v>15</v>
      </c>
      <c r="S1317">
        <v>15</v>
      </c>
      <c r="T1317" t="s">
        <v>487</v>
      </c>
      <c r="U1317">
        <v>15.4</v>
      </c>
      <c r="V1317">
        <v>69.2</v>
      </c>
      <c r="W1317">
        <v>84.6</v>
      </c>
      <c r="X1317">
        <v>84.6</v>
      </c>
      <c r="Y1317">
        <v>15.4</v>
      </c>
      <c r="Z1317" t="s">
        <v>487</v>
      </c>
      <c r="AA1317">
        <v>10</v>
      </c>
      <c r="AB1317" t="s">
        <v>479</v>
      </c>
      <c r="AC1317" t="s">
        <v>479</v>
      </c>
      <c r="AD1317" t="s">
        <v>479</v>
      </c>
      <c r="AE1317" t="s">
        <v>479</v>
      </c>
      <c r="AF1317" t="s">
        <v>479</v>
      </c>
      <c r="AG1317" t="s">
        <v>479</v>
      </c>
      <c r="AH1317" t="s">
        <v>479</v>
      </c>
      <c r="AI1317" t="s">
        <v>479</v>
      </c>
      <c r="AJ1317" t="s">
        <v>479</v>
      </c>
      <c r="AK1317" t="s">
        <v>479</v>
      </c>
      <c r="AL1317" t="s">
        <v>481</v>
      </c>
      <c r="AM1317" t="s">
        <v>481</v>
      </c>
    </row>
    <row r="1318" spans="1:39" x14ac:dyDescent="0.25">
      <c r="A1318" t="s">
        <v>472</v>
      </c>
      <c r="B1318" t="s">
        <v>582</v>
      </c>
      <c r="C1318">
        <v>3</v>
      </c>
      <c r="D1318" t="s">
        <v>405</v>
      </c>
      <c r="E1318" t="s">
        <v>405</v>
      </c>
      <c r="F1318">
        <v>10007849</v>
      </c>
      <c r="G1318" t="s">
        <v>106</v>
      </c>
      <c r="H1318" t="s">
        <v>482</v>
      </c>
      <c r="I1318" t="s">
        <v>529</v>
      </c>
      <c r="J1318" t="s">
        <v>53</v>
      </c>
      <c r="K1318" t="s">
        <v>530</v>
      </c>
      <c r="L1318" t="s">
        <v>405</v>
      </c>
      <c r="M1318" t="s">
        <v>405</v>
      </c>
      <c r="N1318" t="s">
        <v>405</v>
      </c>
      <c r="O1318" t="s">
        <v>489</v>
      </c>
      <c r="P1318" t="s">
        <v>50</v>
      </c>
      <c r="Q1318">
        <v>75</v>
      </c>
      <c r="R1318">
        <v>75</v>
      </c>
      <c r="S1318">
        <v>75</v>
      </c>
      <c r="T1318">
        <v>6.8</v>
      </c>
      <c r="U1318">
        <v>10.8</v>
      </c>
      <c r="V1318">
        <v>81.099999999999994</v>
      </c>
      <c r="W1318">
        <v>82.4</v>
      </c>
      <c r="X1318">
        <v>82.4</v>
      </c>
      <c r="Y1318">
        <v>1.4</v>
      </c>
      <c r="Z1318" t="s">
        <v>487</v>
      </c>
      <c r="AA1318">
        <v>60</v>
      </c>
      <c r="AB1318">
        <v>2200</v>
      </c>
      <c r="AC1318">
        <v>19300</v>
      </c>
      <c r="AD1318">
        <v>24300</v>
      </c>
      <c r="AE1318">
        <v>34600</v>
      </c>
      <c r="AF1318">
        <v>51100</v>
      </c>
      <c r="AG1318" t="s">
        <v>479</v>
      </c>
      <c r="AH1318" t="s">
        <v>479</v>
      </c>
      <c r="AI1318" t="s">
        <v>479</v>
      </c>
      <c r="AJ1318" t="s">
        <v>479</v>
      </c>
      <c r="AK1318" t="s">
        <v>479</v>
      </c>
      <c r="AL1318" t="s">
        <v>481</v>
      </c>
      <c r="AM1318" t="s">
        <v>481</v>
      </c>
    </row>
    <row r="1319" spans="1:39" x14ac:dyDescent="0.25">
      <c r="A1319" t="s">
        <v>472</v>
      </c>
      <c r="B1319" t="s">
        <v>582</v>
      </c>
      <c r="C1319">
        <v>3</v>
      </c>
      <c r="D1319" t="s">
        <v>405</v>
      </c>
      <c r="E1319" t="s">
        <v>405</v>
      </c>
      <c r="F1319">
        <v>10007850</v>
      </c>
      <c r="G1319" t="s">
        <v>94</v>
      </c>
      <c r="H1319" t="s">
        <v>482</v>
      </c>
      <c r="I1319" t="s">
        <v>476</v>
      </c>
      <c r="J1319" t="s">
        <v>385</v>
      </c>
      <c r="K1319" t="s">
        <v>491</v>
      </c>
      <c r="L1319" t="s">
        <v>61</v>
      </c>
      <c r="M1319" t="s">
        <v>405</v>
      </c>
      <c r="N1319" t="s">
        <v>405</v>
      </c>
      <c r="O1319" t="s">
        <v>485</v>
      </c>
      <c r="P1319" t="s">
        <v>47</v>
      </c>
      <c r="Q1319">
        <v>180</v>
      </c>
      <c r="R1319">
        <v>175</v>
      </c>
      <c r="S1319">
        <v>175</v>
      </c>
      <c r="T1319">
        <v>4.5999999999999996</v>
      </c>
      <c r="U1319">
        <v>4</v>
      </c>
      <c r="V1319">
        <v>56.3</v>
      </c>
      <c r="W1319">
        <v>81.599999999999994</v>
      </c>
      <c r="X1319">
        <v>91.4</v>
      </c>
      <c r="Y1319">
        <v>35.1</v>
      </c>
      <c r="Z1319">
        <v>9.8000000000000007</v>
      </c>
      <c r="AA1319">
        <v>95</v>
      </c>
      <c r="AB1319">
        <v>400</v>
      </c>
      <c r="AC1319">
        <v>28400</v>
      </c>
      <c r="AD1319">
        <v>34100</v>
      </c>
      <c r="AE1319">
        <v>42300</v>
      </c>
      <c r="AF1319">
        <v>94600</v>
      </c>
      <c r="AG1319" t="s">
        <v>479</v>
      </c>
      <c r="AH1319" t="s">
        <v>479</v>
      </c>
      <c r="AI1319" t="s">
        <v>479</v>
      </c>
      <c r="AJ1319" t="s">
        <v>479</v>
      </c>
      <c r="AK1319" t="s">
        <v>479</v>
      </c>
      <c r="AL1319" t="s">
        <v>481</v>
      </c>
      <c r="AM1319" t="s">
        <v>481</v>
      </c>
    </row>
    <row r="1320" spans="1:39" x14ac:dyDescent="0.25">
      <c r="A1320" t="s">
        <v>472</v>
      </c>
      <c r="B1320" t="s">
        <v>473</v>
      </c>
      <c r="C1320">
        <v>5</v>
      </c>
      <c r="D1320" t="s">
        <v>405</v>
      </c>
      <c r="E1320" t="s">
        <v>405</v>
      </c>
      <c r="F1320">
        <v>10004113</v>
      </c>
      <c r="G1320" t="s">
        <v>97</v>
      </c>
      <c r="H1320" t="s">
        <v>482</v>
      </c>
      <c r="I1320" t="s">
        <v>476</v>
      </c>
      <c r="J1320" t="s">
        <v>385</v>
      </c>
      <c r="K1320" t="s">
        <v>508</v>
      </c>
      <c r="L1320" t="s">
        <v>75</v>
      </c>
      <c r="M1320" t="s">
        <v>405</v>
      </c>
      <c r="N1320" t="s">
        <v>405</v>
      </c>
      <c r="O1320" t="s">
        <v>486</v>
      </c>
      <c r="P1320" t="s">
        <v>44</v>
      </c>
      <c r="Q1320">
        <v>115</v>
      </c>
      <c r="R1320">
        <v>115</v>
      </c>
      <c r="S1320">
        <v>115</v>
      </c>
      <c r="T1320">
        <v>0.9</v>
      </c>
      <c r="U1320">
        <v>5.2</v>
      </c>
      <c r="V1320">
        <v>69</v>
      </c>
      <c r="W1320">
        <v>92.2</v>
      </c>
      <c r="X1320">
        <v>94</v>
      </c>
      <c r="Y1320">
        <v>25</v>
      </c>
      <c r="Z1320">
        <v>1.7</v>
      </c>
      <c r="AA1320">
        <v>80</v>
      </c>
      <c r="AB1320">
        <v>4100</v>
      </c>
      <c r="AC1320">
        <v>27700</v>
      </c>
      <c r="AD1320">
        <v>33600</v>
      </c>
      <c r="AE1320">
        <v>44900</v>
      </c>
      <c r="AF1320">
        <v>216800</v>
      </c>
      <c r="AG1320" t="s">
        <v>479</v>
      </c>
      <c r="AH1320" t="s">
        <v>479</v>
      </c>
      <c r="AI1320" t="s">
        <v>479</v>
      </c>
      <c r="AJ1320" t="s">
        <v>479</v>
      </c>
      <c r="AK1320" t="s">
        <v>479</v>
      </c>
      <c r="AL1320" t="s">
        <v>481</v>
      </c>
      <c r="AM1320" t="s">
        <v>481</v>
      </c>
    </row>
    <row r="1321" spans="1:39" x14ac:dyDescent="0.25">
      <c r="A1321" t="s">
        <v>472</v>
      </c>
      <c r="B1321" t="s">
        <v>473</v>
      </c>
      <c r="C1321">
        <v>5</v>
      </c>
      <c r="D1321" t="s">
        <v>405</v>
      </c>
      <c r="E1321" t="s">
        <v>405</v>
      </c>
      <c r="F1321">
        <v>10007143</v>
      </c>
      <c r="G1321" t="s">
        <v>48</v>
      </c>
      <c r="H1321" t="s">
        <v>482</v>
      </c>
      <c r="I1321" t="s">
        <v>476</v>
      </c>
      <c r="J1321" t="s">
        <v>385</v>
      </c>
      <c r="K1321" t="s">
        <v>513</v>
      </c>
      <c r="L1321" t="s">
        <v>49</v>
      </c>
      <c r="M1321" t="s">
        <v>405</v>
      </c>
      <c r="N1321" t="s">
        <v>405</v>
      </c>
      <c r="O1321" t="s">
        <v>486</v>
      </c>
      <c r="P1321" t="s">
        <v>44</v>
      </c>
      <c r="Q1321">
        <v>160</v>
      </c>
      <c r="R1321">
        <v>155</v>
      </c>
      <c r="S1321">
        <v>150</v>
      </c>
      <c r="T1321">
        <v>3.7</v>
      </c>
      <c r="U1321">
        <v>3.7</v>
      </c>
      <c r="V1321">
        <v>66.2</v>
      </c>
      <c r="W1321">
        <v>89.4</v>
      </c>
      <c r="X1321">
        <v>92.6</v>
      </c>
      <c r="Y1321">
        <v>26.4</v>
      </c>
      <c r="Z1321">
        <v>3.2</v>
      </c>
      <c r="AA1321">
        <v>95</v>
      </c>
      <c r="AB1321">
        <v>1100</v>
      </c>
      <c r="AC1321">
        <v>25900</v>
      </c>
      <c r="AD1321">
        <v>33200</v>
      </c>
      <c r="AE1321">
        <v>58400</v>
      </c>
      <c r="AF1321">
        <v>117500</v>
      </c>
      <c r="AG1321" t="s">
        <v>479</v>
      </c>
      <c r="AH1321" t="s">
        <v>479</v>
      </c>
      <c r="AI1321" t="s">
        <v>479</v>
      </c>
      <c r="AJ1321" t="s">
        <v>479</v>
      </c>
      <c r="AK1321" t="s">
        <v>479</v>
      </c>
      <c r="AL1321" t="s">
        <v>481</v>
      </c>
      <c r="AM1321" t="s">
        <v>481</v>
      </c>
    </row>
    <row r="1322" spans="1:39" x14ac:dyDescent="0.25">
      <c r="A1322" t="s">
        <v>472</v>
      </c>
      <c r="B1322" t="s">
        <v>582</v>
      </c>
      <c r="C1322">
        <v>3</v>
      </c>
      <c r="D1322" t="s">
        <v>405</v>
      </c>
      <c r="E1322" t="s">
        <v>405</v>
      </c>
      <c r="F1322">
        <v>10007851</v>
      </c>
      <c r="G1322" t="s">
        <v>127</v>
      </c>
      <c r="H1322" t="s">
        <v>482</v>
      </c>
      <c r="I1322" t="s">
        <v>476</v>
      </c>
      <c r="J1322" t="s">
        <v>385</v>
      </c>
      <c r="K1322" t="s">
        <v>508</v>
      </c>
      <c r="L1322" t="s">
        <v>75</v>
      </c>
      <c r="M1322" t="s">
        <v>405</v>
      </c>
      <c r="N1322" t="s">
        <v>405</v>
      </c>
      <c r="O1322" t="s">
        <v>485</v>
      </c>
      <c r="P1322" t="s">
        <v>47</v>
      </c>
      <c r="Q1322">
        <v>70</v>
      </c>
      <c r="R1322">
        <v>70</v>
      </c>
      <c r="S1322">
        <v>70</v>
      </c>
      <c r="T1322" t="s">
        <v>487</v>
      </c>
      <c r="U1322">
        <v>11.6</v>
      </c>
      <c r="V1322">
        <v>73.5</v>
      </c>
      <c r="W1322">
        <v>84.6</v>
      </c>
      <c r="X1322">
        <v>88.4</v>
      </c>
      <c r="Y1322">
        <v>14.9</v>
      </c>
      <c r="Z1322">
        <v>3.9</v>
      </c>
      <c r="AA1322">
        <v>50</v>
      </c>
      <c r="AB1322">
        <v>4000</v>
      </c>
      <c r="AC1322">
        <v>17900</v>
      </c>
      <c r="AD1322">
        <v>23000</v>
      </c>
      <c r="AE1322">
        <v>27400</v>
      </c>
      <c r="AF1322">
        <v>39100</v>
      </c>
      <c r="AG1322" t="s">
        <v>479</v>
      </c>
      <c r="AH1322" t="s">
        <v>479</v>
      </c>
      <c r="AI1322" t="s">
        <v>479</v>
      </c>
      <c r="AJ1322" t="s">
        <v>479</v>
      </c>
      <c r="AK1322" t="s">
        <v>479</v>
      </c>
      <c r="AL1322" t="s">
        <v>481</v>
      </c>
      <c r="AM1322" t="s">
        <v>481</v>
      </c>
    </row>
    <row r="1323" spans="1:39" x14ac:dyDescent="0.25">
      <c r="A1323" t="s">
        <v>472</v>
      </c>
      <c r="B1323" t="s">
        <v>582</v>
      </c>
      <c r="C1323">
        <v>3</v>
      </c>
      <c r="D1323" t="s">
        <v>405</v>
      </c>
      <c r="E1323" t="s">
        <v>405</v>
      </c>
      <c r="F1323">
        <v>10007851</v>
      </c>
      <c r="G1323" t="s">
        <v>127</v>
      </c>
      <c r="H1323" t="s">
        <v>482</v>
      </c>
      <c r="I1323" t="s">
        <v>476</v>
      </c>
      <c r="J1323" t="s">
        <v>385</v>
      </c>
      <c r="K1323" t="s">
        <v>508</v>
      </c>
      <c r="L1323" t="s">
        <v>75</v>
      </c>
      <c r="M1323" t="s">
        <v>405</v>
      </c>
      <c r="N1323" t="s">
        <v>405</v>
      </c>
      <c r="O1323" t="s">
        <v>486</v>
      </c>
      <c r="P1323" t="s">
        <v>44</v>
      </c>
      <c r="Q1323">
        <v>115</v>
      </c>
      <c r="R1323">
        <v>110</v>
      </c>
      <c r="S1323">
        <v>110</v>
      </c>
      <c r="T1323">
        <v>3.6</v>
      </c>
      <c r="U1323">
        <v>1.8</v>
      </c>
      <c r="V1323">
        <v>63.7</v>
      </c>
      <c r="W1323">
        <v>87.5</v>
      </c>
      <c r="X1323">
        <v>94.6</v>
      </c>
      <c r="Y1323">
        <v>31</v>
      </c>
      <c r="Z1323">
        <v>7.1</v>
      </c>
      <c r="AA1323">
        <v>70</v>
      </c>
      <c r="AB1323">
        <v>8000</v>
      </c>
      <c r="AC1323">
        <v>20100</v>
      </c>
      <c r="AD1323">
        <v>24100</v>
      </c>
      <c r="AE1323">
        <v>28100</v>
      </c>
      <c r="AF1323">
        <v>83600</v>
      </c>
      <c r="AG1323" t="s">
        <v>479</v>
      </c>
      <c r="AH1323" t="s">
        <v>479</v>
      </c>
      <c r="AI1323" t="s">
        <v>479</v>
      </c>
      <c r="AJ1323" t="s">
        <v>479</v>
      </c>
      <c r="AK1323" t="s">
        <v>479</v>
      </c>
      <c r="AL1323" t="s">
        <v>481</v>
      </c>
      <c r="AM1323" t="s">
        <v>481</v>
      </c>
    </row>
    <row r="1324" spans="1:39" x14ac:dyDescent="0.25">
      <c r="A1324" t="s">
        <v>472</v>
      </c>
      <c r="B1324" t="s">
        <v>582</v>
      </c>
      <c r="C1324">
        <v>3</v>
      </c>
      <c r="D1324" t="s">
        <v>405</v>
      </c>
      <c r="E1324" t="s">
        <v>405</v>
      </c>
      <c r="F1324">
        <v>10007851</v>
      </c>
      <c r="G1324" t="s">
        <v>127</v>
      </c>
      <c r="H1324" t="s">
        <v>482</v>
      </c>
      <c r="I1324" t="s">
        <v>476</v>
      </c>
      <c r="J1324" t="s">
        <v>385</v>
      </c>
      <c r="K1324" t="s">
        <v>508</v>
      </c>
      <c r="L1324" t="s">
        <v>75</v>
      </c>
      <c r="M1324" t="s">
        <v>405</v>
      </c>
      <c r="N1324" t="s">
        <v>405</v>
      </c>
      <c r="O1324" t="s">
        <v>478</v>
      </c>
      <c r="P1324" t="s">
        <v>3</v>
      </c>
      <c r="Q1324">
        <v>170</v>
      </c>
      <c r="R1324">
        <v>170</v>
      </c>
      <c r="S1324">
        <v>165</v>
      </c>
      <c r="T1324">
        <v>9.1</v>
      </c>
      <c r="U1324">
        <v>7.9</v>
      </c>
      <c r="V1324">
        <v>78.7</v>
      </c>
      <c r="W1324">
        <v>82.5</v>
      </c>
      <c r="X1324">
        <v>83.1</v>
      </c>
      <c r="Y1324">
        <v>4.4000000000000004</v>
      </c>
      <c r="Z1324">
        <v>0.6</v>
      </c>
      <c r="AA1324">
        <v>125</v>
      </c>
      <c r="AB1324">
        <v>6300</v>
      </c>
      <c r="AC1324">
        <v>22600</v>
      </c>
      <c r="AD1324">
        <v>29600</v>
      </c>
      <c r="AE1324">
        <v>40200</v>
      </c>
      <c r="AF1324">
        <v>158000</v>
      </c>
      <c r="AG1324" t="s">
        <v>479</v>
      </c>
      <c r="AH1324" t="s">
        <v>479</v>
      </c>
      <c r="AI1324" t="s">
        <v>479</v>
      </c>
      <c r="AJ1324" t="s">
        <v>479</v>
      </c>
      <c r="AK1324" t="s">
        <v>479</v>
      </c>
      <c r="AL1324" t="s">
        <v>481</v>
      </c>
      <c r="AM1324" t="s">
        <v>481</v>
      </c>
    </row>
    <row r="1325" spans="1:39" x14ac:dyDescent="0.25">
      <c r="A1325" t="s">
        <v>472</v>
      </c>
      <c r="B1325" t="s">
        <v>582</v>
      </c>
      <c r="C1325">
        <v>3</v>
      </c>
      <c r="D1325" t="s">
        <v>405</v>
      </c>
      <c r="E1325" t="s">
        <v>405</v>
      </c>
      <c r="F1325">
        <v>10007851</v>
      </c>
      <c r="G1325" t="s">
        <v>127</v>
      </c>
      <c r="H1325" t="s">
        <v>482</v>
      </c>
      <c r="I1325" t="s">
        <v>476</v>
      </c>
      <c r="J1325" t="s">
        <v>385</v>
      </c>
      <c r="K1325" t="s">
        <v>508</v>
      </c>
      <c r="L1325" t="s">
        <v>75</v>
      </c>
      <c r="M1325" t="s">
        <v>405</v>
      </c>
      <c r="N1325" t="s">
        <v>405</v>
      </c>
      <c r="O1325" t="s">
        <v>488</v>
      </c>
      <c r="P1325" t="s">
        <v>34</v>
      </c>
      <c r="Q1325">
        <v>105</v>
      </c>
      <c r="R1325">
        <v>105</v>
      </c>
      <c r="S1325">
        <v>105</v>
      </c>
      <c r="T1325">
        <v>4.5</v>
      </c>
      <c r="U1325">
        <v>6.8</v>
      </c>
      <c r="V1325">
        <v>66.8</v>
      </c>
      <c r="W1325">
        <v>87.1</v>
      </c>
      <c r="X1325">
        <v>88.7</v>
      </c>
      <c r="Y1325">
        <v>21.9</v>
      </c>
      <c r="Z1325">
        <v>1.6</v>
      </c>
      <c r="AA1325">
        <v>70</v>
      </c>
      <c r="AB1325">
        <v>3600</v>
      </c>
      <c r="AC1325">
        <v>20400</v>
      </c>
      <c r="AD1325">
        <v>23400</v>
      </c>
      <c r="AE1325">
        <v>28500</v>
      </c>
      <c r="AF1325">
        <v>53300</v>
      </c>
      <c r="AG1325" t="s">
        <v>479</v>
      </c>
      <c r="AH1325" t="s">
        <v>479</v>
      </c>
      <c r="AI1325" t="s">
        <v>479</v>
      </c>
      <c r="AJ1325" t="s">
        <v>479</v>
      </c>
      <c r="AK1325" t="s">
        <v>479</v>
      </c>
      <c r="AL1325" t="s">
        <v>481</v>
      </c>
      <c r="AM1325" t="s">
        <v>481</v>
      </c>
    </row>
    <row r="1326" spans="1:39" x14ac:dyDescent="0.25">
      <c r="A1326" t="s">
        <v>472</v>
      </c>
      <c r="B1326" t="s">
        <v>582</v>
      </c>
      <c r="C1326">
        <v>3</v>
      </c>
      <c r="D1326" t="s">
        <v>405</v>
      </c>
      <c r="E1326" t="s">
        <v>405</v>
      </c>
      <c r="F1326">
        <v>10007851</v>
      </c>
      <c r="G1326" t="s">
        <v>127</v>
      </c>
      <c r="H1326" t="s">
        <v>482</v>
      </c>
      <c r="I1326" t="s">
        <v>476</v>
      </c>
      <c r="J1326" t="s">
        <v>385</v>
      </c>
      <c r="K1326" t="s">
        <v>508</v>
      </c>
      <c r="L1326" t="s">
        <v>75</v>
      </c>
      <c r="M1326" t="s">
        <v>405</v>
      </c>
      <c r="N1326" t="s">
        <v>405</v>
      </c>
      <c r="O1326" t="s">
        <v>489</v>
      </c>
      <c r="P1326" t="s">
        <v>50</v>
      </c>
      <c r="Q1326">
        <v>250</v>
      </c>
      <c r="R1326">
        <v>250</v>
      </c>
      <c r="S1326">
        <v>250</v>
      </c>
      <c r="T1326">
        <v>6.9</v>
      </c>
      <c r="U1326">
        <v>8.5</v>
      </c>
      <c r="V1326">
        <v>75.8</v>
      </c>
      <c r="W1326">
        <v>83.9</v>
      </c>
      <c r="X1326">
        <v>84.7</v>
      </c>
      <c r="Y1326">
        <v>8.9</v>
      </c>
      <c r="Z1326">
        <v>0.8</v>
      </c>
      <c r="AA1326">
        <v>175</v>
      </c>
      <c r="AB1326">
        <v>1800</v>
      </c>
      <c r="AC1326">
        <v>16700</v>
      </c>
      <c r="AD1326">
        <v>22600</v>
      </c>
      <c r="AE1326">
        <v>25600</v>
      </c>
      <c r="AF1326">
        <v>59900</v>
      </c>
      <c r="AG1326" t="s">
        <v>479</v>
      </c>
      <c r="AH1326" t="s">
        <v>479</v>
      </c>
      <c r="AI1326" t="s">
        <v>479</v>
      </c>
      <c r="AJ1326" t="s">
        <v>479</v>
      </c>
      <c r="AK1326" t="s">
        <v>479</v>
      </c>
      <c r="AL1326" t="s">
        <v>481</v>
      </c>
      <c r="AM1326" t="s">
        <v>481</v>
      </c>
    </row>
    <row r="1327" spans="1:39" x14ac:dyDescent="0.25">
      <c r="A1327" t="s">
        <v>472</v>
      </c>
      <c r="B1327" t="s">
        <v>582</v>
      </c>
      <c r="C1327">
        <v>3</v>
      </c>
      <c r="D1327" t="s">
        <v>405</v>
      </c>
      <c r="E1327" t="s">
        <v>405</v>
      </c>
      <c r="F1327">
        <v>10007852</v>
      </c>
      <c r="G1327" t="s">
        <v>119</v>
      </c>
      <c r="H1327" t="s">
        <v>482</v>
      </c>
      <c r="I1327" t="s">
        <v>529</v>
      </c>
      <c r="J1327" t="s">
        <v>53</v>
      </c>
      <c r="K1327" t="s">
        <v>530</v>
      </c>
      <c r="L1327" t="s">
        <v>405</v>
      </c>
      <c r="M1327" t="s">
        <v>405</v>
      </c>
      <c r="N1327" t="s">
        <v>405</v>
      </c>
      <c r="O1327" t="s">
        <v>485</v>
      </c>
      <c r="P1327" t="s">
        <v>47</v>
      </c>
      <c r="Q1327">
        <v>100</v>
      </c>
      <c r="R1327">
        <v>100</v>
      </c>
      <c r="S1327">
        <v>100</v>
      </c>
      <c r="T1327">
        <v>8.1999999999999993</v>
      </c>
      <c r="U1327">
        <v>6.1</v>
      </c>
      <c r="V1327">
        <v>53.1</v>
      </c>
      <c r="W1327">
        <v>70.400000000000006</v>
      </c>
      <c r="X1327">
        <v>85.7</v>
      </c>
      <c r="Y1327">
        <v>32.700000000000003</v>
      </c>
      <c r="Z1327">
        <v>15.3</v>
      </c>
      <c r="AA1327">
        <v>50</v>
      </c>
      <c r="AB1327">
        <v>6700</v>
      </c>
      <c r="AC1327">
        <v>23400</v>
      </c>
      <c r="AD1327">
        <v>29400</v>
      </c>
      <c r="AE1327">
        <v>37300</v>
      </c>
      <c r="AF1327">
        <v>53300</v>
      </c>
      <c r="AG1327" t="s">
        <v>479</v>
      </c>
      <c r="AH1327" t="s">
        <v>479</v>
      </c>
      <c r="AI1327" t="s">
        <v>479</v>
      </c>
      <c r="AJ1327" t="s">
        <v>479</v>
      </c>
      <c r="AK1327" t="s">
        <v>479</v>
      </c>
      <c r="AL1327" t="s">
        <v>481</v>
      </c>
      <c r="AM1327" t="s">
        <v>481</v>
      </c>
    </row>
    <row r="1328" spans="1:39" x14ac:dyDescent="0.25">
      <c r="A1328" t="s">
        <v>472</v>
      </c>
      <c r="B1328" t="s">
        <v>582</v>
      </c>
      <c r="C1328">
        <v>3</v>
      </c>
      <c r="D1328" t="s">
        <v>405</v>
      </c>
      <c r="E1328" t="s">
        <v>405</v>
      </c>
      <c r="F1328">
        <v>10007852</v>
      </c>
      <c r="G1328" t="s">
        <v>119</v>
      </c>
      <c r="H1328" t="s">
        <v>482</v>
      </c>
      <c r="I1328" t="s">
        <v>529</v>
      </c>
      <c r="J1328" t="s">
        <v>53</v>
      </c>
      <c r="K1328" t="s">
        <v>530</v>
      </c>
      <c r="L1328" t="s">
        <v>405</v>
      </c>
      <c r="M1328" t="s">
        <v>405</v>
      </c>
      <c r="N1328" t="s">
        <v>405</v>
      </c>
      <c r="O1328" t="s">
        <v>486</v>
      </c>
      <c r="P1328" t="s">
        <v>44</v>
      </c>
      <c r="Q1328">
        <v>70</v>
      </c>
      <c r="R1328">
        <v>70</v>
      </c>
      <c r="S1328">
        <v>65</v>
      </c>
      <c r="T1328">
        <v>4.5</v>
      </c>
      <c r="U1328">
        <v>1.5</v>
      </c>
      <c r="V1328">
        <v>66.8</v>
      </c>
      <c r="W1328">
        <v>91</v>
      </c>
      <c r="X1328">
        <v>94</v>
      </c>
      <c r="Y1328">
        <v>27.2</v>
      </c>
      <c r="Z1328">
        <v>3</v>
      </c>
      <c r="AA1328">
        <v>45</v>
      </c>
      <c r="AB1328">
        <v>5500</v>
      </c>
      <c r="AC1328">
        <v>20400</v>
      </c>
      <c r="AD1328">
        <v>23700</v>
      </c>
      <c r="AE1328">
        <v>28500</v>
      </c>
      <c r="AF1328">
        <v>39100</v>
      </c>
      <c r="AG1328" t="s">
        <v>479</v>
      </c>
      <c r="AH1328" t="s">
        <v>479</v>
      </c>
      <c r="AI1328" t="s">
        <v>479</v>
      </c>
      <c r="AJ1328" t="s">
        <v>479</v>
      </c>
      <c r="AK1328" t="s">
        <v>479</v>
      </c>
      <c r="AL1328" t="s">
        <v>481</v>
      </c>
      <c r="AM1328" t="s">
        <v>481</v>
      </c>
    </row>
    <row r="1329" spans="1:39" x14ac:dyDescent="0.25">
      <c r="A1329" t="s">
        <v>472</v>
      </c>
      <c r="B1329" t="s">
        <v>582</v>
      </c>
      <c r="C1329">
        <v>3</v>
      </c>
      <c r="D1329" t="s">
        <v>405</v>
      </c>
      <c r="E1329" t="s">
        <v>405</v>
      </c>
      <c r="F1329">
        <v>10007852</v>
      </c>
      <c r="G1329" t="s">
        <v>119</v>
      </c>
      <c r="H1329" t="s">
        <v>482</v>
      </c>
      <c r="I1329" t="s">
        <v>529</v>
      </c>
      <c r="J1329" t="s">
        <v>53</v>
      </c>
      <c r="K1329" t="s">
        <v>530</v>
      </c>
      <c r="L1329" t="s">
        <v>405</v>
      </c>
      <c r="M1329" t="s">
        <v>405</v>
      </c>
      <c r="N1329" t="s">
        <v>405</v>
      </c>
      <c r="O1329" t="s">
        <v>478</v>
      </c>
      <c r="P1329" t="s">
        <v>3</v>
      </c>
      <c r="Q1329">
        <v>50</v>
      </c>
      <c r="R1329">
        <v>50</v>
      </c>
      <c r="S1329">
        <v>50</v>
      </c>
      <c r="T1329">
        <v>2</v>
      </c>
      <c r="U1329">
        <v>6</v>
      </c>
      <c r="V1329">
        <v>80</v>
      </c>
      <c r="W1329">
        <v>88</v>
      </c>
      <c r="X1329">
        <v>92</v>
      </c>
      <c r="Y1329">
        <v>12</v>
      </c>
      <c r="Z1329">
        <v>4</v>
      </c>
      <c r="AA1329">
        <v>40</v>
      </c>
      <c r="AB1329">
        <v>12000</v>
      </c>
      <c r="AC1329">
        <v>26500</v>
      </c>
      <c r="AD1329">
        <v>32800</v>
      </c>
      <c r="AE1329">
        <v>39400</v>
      </c>
      <c r="AF1329">
        <v>132900</v>
      </c>
      <c r="AG1329" t="s">
        <v>479</v>
      </c>
      <c r="AH1329" t="s">
        <v>479</v>
      </c>
      <c r="AI1329" t="s">
        <v>479</v>
      </c>
      <c r="AJ1329" t="s">
        <v>479</v>
      </c>
      <c r="AK1329" t="s">
        <v>479</v>
      </c>
      <c r="AL1329" t="s">
        <v>481</v>
      </c>
      <c r="AM1329" t="s">
        <v>481</v>
      </c>
    </row>
    <row r="1330" spans="1:39" x14ac:dyDescent="0.25">
      <c r="A1330" t="s">
        <v>472</v>
      </c>
      <c r="B1330" t="s">
        <v>582</v>
      </c>
      <c r="C1330">
        <v>3</v>
      </c>
      <c r="D1330" t="s">
        <v>405</v>
      </c>
      <c r="E1330" t="s">
        <v>405</v>
      </c>
      <c r="F1330">
        <v>10007852</v>
      </c>
      <c r="G1330" t="s">
        <v>119</v>
      </c>
      <c r="H1330" t="s">
        <v>482</v>
      </c>
      <c r="I1330" t="s">
        <v>529</v>
      </c>
      <c r="J1330" t="s">
        <v>53</v>
      </c>
      <c r="K1330" t="s">
        <v>530</v>
      </c>
      <c r="L1330" t="s">
        <v>405</v>
      </c>
      <c r="M1330" t="s">
        <v>405</v>
      </c>
      <c r="N1330" t="s">
        <v>405</v>
      </c>
      <c r="O1330" t="s">
        <v>488</v>
      </c>
      <c r="P1330" t="s">
        <v>34</v>
      </c>
      <c r="Q1330">
        <v>105</v>
      </c>
      <c r="R1330">
        <v>105</v>
      </c>
      <c r="S1330">
        <v>105</v>
      </c>
      <c r="T1330">
        <v>3.8</v>
      </c>
      <c r="U1330">
        <v>8.6</v>
      </c>
      <c r="V1330">
        <v>72.3</v>
      </c>
      <c r="W1330">
        <v>78.900000000000006</v>
      </c>
      <c r="X1330">
        <v>87.6</v>
      </c>
      <c r="Y1330">
        <v>15.3</v>
      </c>
      <c r="Z1330">
        <v>8.6</v>
      </c>
      <c r="AA1330">
        <v>75</v>
      </c>
      <c r="AB1330">
        <v>6200</v>
      </c>
      <c r="AC1330">
        <v>22300</v>
      </c>
      <c r="AD1330">
        <v>24800</v>
      </c>
      <c r="AE1330">
        <v>29900</v>
      </c>
      <c r="AF1330">
        <v>85000</v>
      </c>
      <c r="AG1330" t="s">
        <v>479</v>
      </c>
      <c r="AH1330" t="s">
        <v>479</v>
      </c>
      <c r="AI1330" t="s">
        <v>479</v>
      </c>
      <c r="AJ1330" t="s">
        <v>479</v>
      </c>
      <c r="AK1330" t="s">
        <v>479</v>
      </c>
      <c r="AL1330" t="s">
        <v>481</v>
      </c>
      <c r="AM1330" t="s">
        <v>481</v>
      </c>
    </row>
    <row r="1331" spans="1:39" x14ac:dyDescent="0.25">
      <c r="A1331" t="s">
        <v>472</v>
      </c>
      <c r="B1331" t="s">
        <v>582</v>
      </c>
      <c r="C1331">
        <v>3</v>
      </c>
      <c r="D1331" t="s">
        <v>405</v>
      </c>
      <c r="E1331" t="s">
        <v>405</v>
      </c>
      <c r="F1331">
        <v>10007852</v>
      </c>
      <c r="G1331" t="s">
        <v>119</v>
      </c>
      <c r="H1331" t="s">
        <v>482</v>
      </c>
      <c r="I1331" t="s">
        <v>529</v>
      </c>
      <c r="J1331" t="s">
        <v>53</v>
      </c>
      <c r="K1331" t="s">
        <v>530</v>
      </c>
      <c r="L1331" t="s">
        <v>405</v>
      </c>
      <c r="M1331" t="s">
        <v>405</v>
      </c>
      <c r="N1331" t="s">
        <v>405</v>
      </c>
      <c r="O1331" t="s">
        <v>489</v>
      </c>
      <c r="P1331" t="s">
        <v>50</v>
      </c>
      <c r="Q1331">
        <v>280</v>
      </c>
      <c r="R1331">
        <v>280</v>
      </c>
      <c r="S1331">
        <v>275</v>
      </c>
      <c r="T1331">
        <v>6.6</v>
      </c>
      <c r="U1331">
        <v>12.5</v>
      </c>
      <c r="V1331">
        <v>71.099999999999994</v>
      </c>
      <c r="W1331">
        <v>78.8</v>
      </c>
      <c r="X1331">
        <v>81</v>
      </c>
      <c r="Y1331">
        <v>9.9</v>
      </c>
      <c r="Z1331">
        <v>2.2000000000000002</v>
      </c>
      <c r="AA1331">
        <v>185</v>
      </c>
      <c r="AB1331">
        <v>200</v>
      </c>
      <c r="AC1331">
        <v>15000</v>
      </c>
      <c r="AD1331">
        <v>20800</v>
      </c>
      <c r="AE1331">
        <v>27700</v>
      </c>
      <c r="AF1331">
        <v>79600</v>
      </c>
      <c r="AG1331" t="s">
        <v>479</v>
      </c>
      <c r="AH1331" t="s">
        <v>479</v>
      </c>
      <c r="AI1331" t="s">
        <v>479</v>
      </c>
      <c r="AJ1331" t="s">
        <v>479</v>
      </c>
      <c r="AK1331" t="s">
        <v>479</v>
      </c>
      <c r="AL1331" t="s">
        <v>481</v>
      </c>
      <c r="AM1331" t="s">
        <v>481</v>
      </c>
    </row>
    <row r="1332" spans="1:39" x14ac:dyDescent="0.25">
      <c r="A1332" t="s">
        <v>472</v>
      </c>
      <c r="B1332" t="s">
        <v>582</v>
      </c>
      <c r="C1332">
        <v>3</v>
      </c>
      <c r="D1332" t="s">
        <v>405</v>
      </c>
      <c r="E1332" t="s">
        <v>405</v>
      </c>
      <c r="F1332">
        <v>10007854</v>
      </c>
      <c r="G1332" t="s">
        <v>113</v>
      </c>
      <c r="H1332" t="s">
        <v>482</v>
      </c>
      <c r="I1332" t="s">
        <v>601</v>
      </c>
      <c r="J1332" t="s">
        <v>63</v>
      </c>
      <c r="K1332" t="s">
        <v>602</v>
      </c>
      <c r="L1332" t="s">
        <v>405</v>
      </c>
      <c r="M1332" t="s">
        <v>405</v>
      </c>
      <c r="N1332" t="s">
        <v>405</v>
      </c>
      <c r="O1332" t="s">
        <v>485</v>
      </c>
      <c r="P1332" t="s">
        <v>47</v>
      </c>
      <c r="Q1332">
        <v>60</v>
      </c>
      <c r="R1332">
        <v>60</v>
      </c>
      <c r="S1332">
        <v>60</v>
      </c>
      <c r="T1332">
        <v>5.0999999999999996</v>
      </c>
      <c r="U1332" t="s">
        <v>487</v>
      </c>
      <c r="V1332">
        <v>81.400000000000006</v>
      </c>
      <c r="W1332">
        <v>89.8</v>
      </c>
      <c r="X1332">
        <v>94.9</v>
      </c>
      <c r="Y1332">
        <v>13.6</v>
      </c>
      <c r="Z1332">
        <v>5.0999999999999996</v>
      </c>
      <c r="AA1332">
        <v>45</v>
      </c>
      <c r="AB1332">
        <v>10600</v>
      </c>
      <c r="AC1332">
        <v>24100</v>
      </c>
      <c r="AD1332">
        <v>26600</v>
      </c>
      <c r="AE1332">
        <v>29600</v>
      </c>
      <c r="AF1332">
        <v>50400</v>
      </c>
      <c r="AG1332" t="s">
        <v>479</v>
      </c>
      <c r="AH1332" t="s">
        <v>479</v>
      </c>
      <c r="AI1332" t="s">
        <v>479</v>
      </c>
      <c r="AJ1332" t="s">
        <v>479</v>
      </c>
      <c r="AK1332" t="s">
        <v>479</v>
      </c>
      <c r="AL1332" t="s">
        <v>481</v>
      </c>
      <c r="AM1332" t="s">
        <v>481</v>
      </c>
    </row>
    <row r="1333" spans="1:39" x14ac:dyDescent="0.25">
      <c r="A1333" t="s">
        <v>472</v>
      </c>
      <c r="B1333" t="s">
        <v>582</v>
      </c>
      <c r="C1333">
        <v>3</v>
      </c>
      <c r="D1333" t="s">
        <v>405</v>
      </c>
      <c r="E1333" t="s">
        <v>405</v>
      </c>
      <c r="F1333">
        <v>10007854</v>
      </c>
      <c r="G1333" t="s">
        <v>113</v>
      </c>
      <c r="H1333" t="s">
        <v>482</v>
      </c>
      <c r="I1333" t="s">
        <v>601</v>
      </c>
      <c r="J1333" t="s">
        <v>63</v>
      </c>
      <c r="K1333" t="s">
        <v>602</v>
      </c>
      <c r="L1333" t="s">
        <v>405</v>
      </c>
      <c r="M1333" t="s">
        <v>405</v>
      </c>
      <c r="N1333" t="s">
        <v>405</v>
      </c>
      <c r="O1333" t="s">
        <v>486</v>
      </c>
      <c r="P1333" t="s">
        <v>44</v>
      </c>
      <c r="Q1333">
        <v>75</v>
      </c>
      <c r="R1333">
        <v>75</v>
      </c>
      <c r="S1333">
        <v>75</v>
      </c>
      <c r="T1333">
        <v>1.4</v>
      </c>
      <c r="U1333">
        <v>8.1</v>
      </c>
      <c r="V1333">
        <v>64.900000000000006</v>
      </c>
      <c r="W1333">
        <v>83.8</v>
      </c>
      <c r="X1333">
        <v>90.5</v>
      </c>
      <c r="Y1333">
        <v>25.7</v>
      </c>
      <c r="Z1333">
        <v>6.8</v>
      </c>
      <c r="AA1333">
        <v>50</v>
      </c>
      <c r="AB1333">
        <v>2900</v>
      </c>
      <c r="AC1333">
        <v>19700</v>
      </c>
      <c r="AD1333">
        <v>22600</v>
      </c>
      <c r="AE1333">
        <v>26400</v>
      </c>
      <c r="AF1333">
        <v>51500</v>
      </c>
      <c r="AG1333" t="s">
        <v>479</v>
      </c>
      <c r="AH1333" t="s">
        <v>479</v>
      </c>
      <c r="AI1333" t="s">
        <v>479</v>
      </c>
      <c r="AJ1333" t="s">
        <v>479</v>
      </c>
      <c r="AK1333" t="s">
        <v>479</v>
      </c>
      <c r="AL1333" t="s">
        <v>481</v>
      </c>
      <c r="AM1333" t="s">
        <v>481</v>
      </c>
    </row>
    <row r="1334" spans="1:39" x14ac:dyDescent="0.25">
      <c r="A1334" t="s">
        <v>472</v>
      </c>
      <c r="B1334" t="s">
        <v>582</v>
      </c>
      <c r="C1334">
        <v>3</v>
      </c>
      <c r="D1334" t="s">
        <v>405</v>
      </c>
      <c r="E1334" t="s">
        <v>405</v>
      </c>
      <c r="F1334">
        <v>10007854</v>
      </c>
      <c r="G1334" t="s">
        <v>113</v>
      </c>
      <c r="H1334" t="s">
        <v>482</v>
      </c>
      <c r="I1334" t="s">
        <v>601</v>
      </c>
      <c r="J1334" t="s">
        <v>63</v>
      </c>
      <c r="K1334" t="s">
        <v>602</v>
      </c>
      <c r="L1334" t="s">
        <v>405</v>
      </c>
      <c r="M1334" t="s">
        <v>405</v>
      </c>
      <c r="N1334" t="s">
        <v>405</v>
      </c>
      <c r="O1334" t="s">
        <v>478</v>
      </c>
      <c r="P1334" t="s">
        <v>3</v>
      </c>
      <c r="Q1334">
        <v>70</v>
      </c>
      <c r="R1334">
        <v>70</v>
      </c>
      <c r="S1334">
        <v>70</v>
      </c>
      <c r="T1334">
        <v>4.3</v>
      </c>
      <c r="U1334">
        <v>4.3</v>
      </c>
      <c r="V1334">
        <v>84.3</v>
      </c>
      <c r="W1334">
        <v>90</v>
      </c>
      <c r="X1334">
        <v>91.4</v>
      </c>
      <c r="Y1334">
        <v>7.1</v>
      </c>
      <c r="Z1334">
        <v>1.4</v>
      </c>
      <c r="AA1334">
        <v>60</v>
      </c>
      <c r="AB1334">
        <v>6900</v>
      </c>
      <c r="AC1334">
        <v>21900</v>
      </c>
      <c r="AD1334">
        <v>27400</v>
      </c>
      <c r="AE1334">
        <v>33900</v>
      </c>
      <c r="AF1334">
        <v>78100</v>
      </c>
      <c r="AG1334" t="s">
        <v>479</v>
      </c>
      <c r="AH1334" t="s">
        <v>479</v>
      </c>
      <c r="AI1334" t="s">
        <v>479</v>
      </c>
      <c r="AJ1334" t="s">
        <v>479</v>
      </c>
      <c r="AK1334" t="s">
        <v>479</v>
      </c>
      <c r="AL1334" t="s">
        <v>481</v>
      </c>
      <c r="AM1334" t="s">
        <v>481</v>
      </c>
    </row>
    <row r="1335" spans="1:39" x14ac:dyDescent="0.25">
      <c r="A1335" t="s">
        <v>472</v>
      </c>
      <c r="B1335" t="s">
        <v>582</v>
      </c>
      <c r="C1335">
        <v>3</v>
      </c>
      <c r="D1335" t="s">
        <v>405</v>
      </c>
      <c r="E1335" t="s">
        <v>405</v>
      </c>
      <c r="F1335">
        <v>10007854</v>
      </c>
      <c r="G1335" t="s">
        <v>113</v>
      </c>
      <c r="H1335" t="s">
        <v>482</v>
      </c>
      <c r="I1335" t="s">
        <v>601</v>
      </c>
      <c r="J1335" t="s">
        <v>63</v>
      </c>
      <c r="K1335" t="s">
        <v>602</v>
      </c>
      <c r="L1335" t="s">
        <v>405</v>
      </c>
      <c r="M1335" t="s">
        <v>405</v>
      </c>
      <c r="N1335" t="s">
        <v>405</v>
      </c>
      <c r="O1335" t="s">
        <v>489</v>
      </c>
      <c r="P1335" t="s">
        <v>50</v>
      </c>
      <c r="Q1335">
        <v>175</v>
      </c>
      <c r="R1335">
        <v>175</v>
      </c>
      <c r="S1335">
        <v>175</v>
      </c>
      <c r="T1335">
        <v>2.8</v>
      </c>
      <c r="U1335">
        <v>7.4</v>
      </c>
      <c r="V1335">
        <v>76.099999999999994</v>
      </c>
      <c r="W1335">
        <v>86.9</v>
      </c>
      <c r="X1335">
        <v>89.8</v>
      </c>
      <c r="Y1335">
        <v>13.6</v>
      </c>
      <c r="Z1335">
        <v>2.8</v>
      </c>
      <c r="AA1335">
        <v>125</v>
      </c>
      <c r="AB1335">
        <v>400</v>
      </c>
      <c r="AC1335">
        <v>16800</v>
      </c>
      <c r="AD1335">
        <v>21200</v>
      </c>
      <c r="AE1335">
        <v>24800</v>
      </c>
      <c r="AF1335">
        <v>69400</v>
      </c>
      <c r="AG1335" t="s">
        <v>479</v>
      </c>
      <c r="AH1335" t="s">
        <v>479</v>
      </c>
      <c r="AI1335" t="s">
        <v>479</v>
      </c>
      <c r="AJ1335" t="s">
        <v>479</v>
      </c>
      <c r="AK1335" t="s">
        <v>479</v>
      </c>
      <c r="AL1335" t="s">
        <v>481</v>
      </c>
      <c r="AM1335" t="s">
        <v>481</v>
      </c>
    </row>
    <row r="1336" spans="1:39" x14ac:dyDescent="0.25">
      <c r="A1336" t="s">
        <v>472</v>
      </c>
      <c r="B1336" t="s">
        <v>582</v>
      </c>
      <c r="C1336">
        <v>3</v>
      </c>
      <c r="D1336" t="s">
        <v>405</v>
      </c>
      <c r="E1336" t="s">
        <v>405</v>
      </c>
      <c r="F1336">
        <v>10007855</v>
      </c>
      <c r="G1336" t="s">
        <v>608</v>
      </c>
      <c r="H1336" t="s">
        <v>482</v>
      </c>
      <c r="I1336" t="s">
        <v>601</v>
      </c>
      <c r="J1336" t="s">
        <v>63</v>
      </c>
      <c r="K1336" t="s">
        <v>602</v>
      </c>
      <c r="L1336" t="s">
        <v>405</v>
      </c>
      <c r="M1336" t="s">
        <v>405</v>
      </c>
      <c r="N1336" t="s">
        <v>405</v>
      </c>
      <c r="O1336" t="s">
        <v>485</v>
      </c>
      <c r="P1336" t="s">
        <v>47</v>
      </c>
      <c r="Q1336">
        <v>230</v>
      </c>
      <c r="R1336">
        <v>225</v>
      </c>
      <c r="S1336">
        <v>225</v>
      </c>
      <c r="T1336">
        <v>1.3</v>
      </c>
      <c r="U1336">
        <v>6.6</v>
      </c>
      <c r="V1336">
        <v>64.599999999999994</v>
      </c>
      <c r="W1336">
        <v>85.8</v>
      </c>
      <c r="X1336">
        <v>92</v>
      </c>
      <c r="Y1336">
        <v>27.4</v>
      </c>
      <c r="Z1336">
        <v>6.2</v>
      </c>
      <c r="AA1336">
        <v>145</v>
      </c>
      <c r="AB1336">
        <v>3600</v>
      </c>
      <c r="AC1336">
        <v>20800</v>
      </c>
      <c r="AD1336">
        <v>25200</v>
      </c>
      <c r="AE1336">
        <v>29200</v>
      </c>
      <c r="AF1336">
        <v>56600</v>
      </c>
      <c r="AG1336" t="s">
        <v>479</v>
      </c>
      <c r="AH1336" t="s">
        <v>479</v>
      </c>
      <c r="AI1336" t="s">
        <v>479</v>
      </c>
      <c r="AJ1336" t="s">
        <v>479</v>
      </c>
      <c r="AK1336" t="s">
        <v>479</v>
      </c>
      <c r="AL1336" t="s">
        <v>481</v>
      </c>
      <c r="AM1336" t="s">
        <v>481</v>
      </c>
    </row>
    <row r="1337" spans="1:39" x14ac:dyDescent="0.25">
      <c r="A1337" t="s">
        <v>472</v>
      </c>
      <c r="B1337" t="s">
        <v>582</v>
      </c>
      <c r="C1337">
        <v>3</v>
      </c>
      <c r="D1337" t="s">
        <v>405</v>
      </c>
      <c r="E1337" t="s">
        <v>405</v>
      </c>
      <c r="F1337">
        <v>10007855</v>
      </c>
      <c r="G1337" t="s">
        <v>608</v>
      </c>
      <c r="H1337" t="s">
        <v>482</v>
      </c>
      <c r="I1337" t="s">
        <v>601</v>
      </c>
      <c r="J1337" t="s">
        <v>63</v>
      </c>
      <c r="K1337" t="s">
        <v>602</v>
      </c>
      <c r="L1337" t="s">
        <v>405</v>
      </c>
      <c r="M1337" t="s">
        <v>405</v>
      </c>
      <c r="N1337" t="s">
        <v>405</v>
      </c>
      <c r="O1337" t="s">
        <v>486</v>
      </c>
      <c r="P1337" t="s">
        <v>44</v>
      </c>
      <c r="Q1337">
        <v>190</v>
      </c>
      <c r="R1337">
        <v>190</v>
      </c>
      <c r="S1337">
        <v>185</v>
      </c>
      <c r="T1337">
        <v>2.7</v>
      </c>
      <c r="U1337">
        <v>5.4</v>
      </c>
      <c r="V1337">
        <v>65.099999999999994</v>
      </c>
      <c r="W1337">
        <v>88.2</v>
      </c>
      <c r="X1337">
        <v>92</v>
      </c>
      <c r="Y1337">
        <v>26.8</v>
      </c>
      <c r="Z1337">
        <v>3.8</v>
      </c>
      <c r="AA1337">
        <v>120</v>
      </c>
      <c r="AB1337">
        <v>2200</v>
      </c>
      <c r="AC1337">
        <v>20400</v>
      </c>
      <c r="AD1337">
        <v>24800</v>
      </c>
      <c r="AE1337">
        <v>28500</v>
      </c>
      <c r="AF1337">
        <v>55500</v>
      </c>
      <c r="AG1337" t="s">
        <v>479</v>
      </c>
      <c r="AH1337" t="s">
        <v>479</v>
      </c>
      <c r="AI1337" t="s">
        <v>479</v>
      </c>
      <c r="AJ1337" t="s">
        <v>479</v>
      </c>
      <c r="AK1337" t="s">
        <v>479</v>
      </c>
      <c r="AL1337" t="s">
        <v>481</v>
      </c>
      <c r="AM1337" t="s">
        <v>481</v>
      </c>
    </row>
    <row r="1338" spans="1:39" x14ac:dyDescent="0.25">
      <c r="A1338" t="s">
        <v>472</v>
      </c>
      <c r="B1338" t="s">
        <v>582</v>
      </c>
      <c r="C1338">
        <v>3</v>
      </c>
      <c r="D1338" t="s">
        <v>405</v>
      </c>
      <c r="E1338" t="s">
        <v>405</v>
      </c>
      <c r="F1338">
        <v>10007855</v>
      </c>
      <c r="G1338" t="s">
        <v>608</v>
      </c>
      <c r="H1338" t="s">
        <v>482</v>
      </c>
      <c r="I1338" t="s">
        <v>601</v>
      </c>
      <c r="J1338" t="s">
        <v>63</v>
      </c>
      <c r="K1338" t="s">
        <v>602</v>
      </c>
      <c r="L1338" t="s">
        <v>405</v>
      </c>
      <c r="M1338" t="s">
        <v>405</v>
      </c>
      <c r="N1338" t="s">
        <v>405</v>
      </c>
      <c r="O1338" t="s">
        <v>478</v>
      </c>
      <c r="P1338" t="s">
        <v>3</v>
      </c>
      <c r="Q1338">
        <v>140</v>
      </c>
      <c r="R1338">
        <v>135</v>
      </c>
      <c r="S1338">
        <v>135</v>
      </c>
      <c r="T1338">
        <v>2.2999999999999998</v>
      </c>
      <c r="U1338">
        <v>10.5</v>
      </c>
      <c r="V1338">
        <v>77.400000000000006</v>
      </c>
      <c r="W1338">
        <v>84.2</v>
      </c>
      <c r="X1338">
        <v>87.2</v>
      </c>
      <c r="Y1338">
        <v>9.8000000000000007</v>
      </c>
      <c r="Z1338">
        <v>3</v>
      </c>
      <c r="AA1338">
        <v>100</v>
      </c>
      <c r="AB1338">
        <v>10200</v>
      </c>
      <c r="AC1338">
        <v>28800</v>
      </c>
      <c r="AD1338">
        <v>38000</v>
      </c>
      <c r="AE1338">
        <v>48200</v>
      </c>
      <c r="AF1338">
        <v>107300</v>
      </c>
      <c r="AG1338" t="s">
        <v>479</v>
      </c>
      <c r="AH1338" t="s">
        <v>479</v>
      </c>
      <c r="AI1338" t="s">
        <v>479</v>
      </c>
      <c r="AJ1338" t="s">
        <v>479</v>
      </c>
      <c r="AK1338" t="s">
        <v>479</v>
      </c>
      <c r="AL1338" t="s">
        <v>481</v>
      </c>
      <c r="AM1338" t="s">
        <v>481</v>
      </c>
    </row>
    <row r="1339" spans="1:39" x14ac:dyDescent="0.25">
      <c r="A1339" t="s">
        <v>472</v>
      </c>
      <c r="B1339" t="s">
        <v>582</v>
      </c>
      <c r="C1339">
        <v>3</v>
      </c>
      <c r="D1339" t="s">
        <v>405</v>
      </c>
      <c r="E1339" t="s">
        <v>405</v>
      </c>
      <c r="F1339">
        <v>10007855</v>
      </c>
      <c r="G1339" t="s">
        <v>608</v>
      </c>
      <c r="H1339" t="s">
        <v>482</v>
      </c>
      <c r="I1339" t="s">
        <v>601</v>
      </c>
      <c r="J1339" t="s">
        <v>63</v>
      </c>
      <c r="K1339" t="s">
        <v>602</v>
      </c>
      <c r="L1339" t="s">
        <v>405</v>
      </c>
      <c r="M1339" t="s">
        <v>405</v>
      </c>
      <c r="N1339" t="s">
        <v>405</v>
      </c>
      <c r="O1339" t="s">
        <v>488</v>
      </c>
      <c r="P1339" t="s">
        <v>34</v>
      </c>
      <c r="Q1339">
        <v>215</v>
      </c>
      <c r="R1339">
        <v>210</v>
      </c>
      <c r="S1339">
        <v>210</v>
      </c>
      <c r="T1339">
        <v>3.1</v>
      </c>
      <c r="U1339">
        <v>4.0999999999999996</v>
      </c>
      <c r="V1339">
        <v>72.599999999999994</v>
      </c>
      <c r="W1339">
        <v>92.1</v>
      </c>
      <c r="X1339">
        <v>92.8</v>
      </c>
      <c r="Y1339">
        <v>20.3</v>
      </c>
      <c r="Z1339">
        <v>0.7</v>
      </c>
      <c r="AA1339">
        <v>150</v>
      </c>
      <c r="AB1339">
        <v>900</v>
      </c>
      <c r="AC1339">
        <v>20800</v>
      </c>
      <c r="AD1339">
        <v>23700</v>
      </c>
      <c r="AE1339">
        <v>29200</v>
      </c>
      <c r="AF1339">
        <v>78800</v>
      </c>
      <c r="AG1339" t="s">
        <v>479</v>
      </c>
      <c r="AH1339" t="s">
        <v>479</v>
      </c>
      <c r="AI1339" t="s">
        <v>479</v>
      </c>
      <c r="AJ1339" t="s">
        <v>479</v>
      </c>
      <c r="AK1339" t="s">
        <v>479</v>
      </c>
      <c r="AL1339" t="s">
        <v>481</v>
      </c>
      <c r="AM1339" t="s">
        <v>481</v>
      </c>
    </row>
    <row r="1340" spans="1:39" x14ac:dyDescent="0.25">
      <c r="A1340" t="s">
        <v>472</v>
      </c>
      <c r="B1340" t="s">
        <v>582</v>
      </c>
      <c r="C1340">
        <v>3</v>
      </c>
      <c r="D1340" t="s">
        <v>405</v>
      </c>
      <c r="E1340" t="s">
        <v>405</v>
      </c>
      <c r="F1340">
        <v>10007856</v>
      </c>
      <c r="G1340" t="s">
        <v>160</v>
      </c>
      <c r="H1340" t="s">
        <v>482</v>
      </c>
      <c r="I1340" t="s">
        <v>601</v>
      </c>
      <c r="J1340" t="s">
        <v>63</v>
      </c>
      <c r="K1340" t="s">
        <v>602</v>
      </c>
      <c r="L1340" t="s">
        <v>405</v>
      </c>
      <c r="M1340" t="s">
        <v>405</v>
      </c>
      <c r="N1340" t="s">
        <v>405</v>
      </c>
      <c r="O1340" t="s">
        <v>485</v>
      </c>
      <c r="P1340" t="s">
        <v>47</v>
      </c>
      <c r="Q1340">
        <v>145</v>
      </c>
      <c r="R1340">
        <v>140</v>
      </c>
      <c r="S1340">
        <v>140</v>
      </c>
      <c r="T1340">
        <v>2.9</v>
      </c>
      <c r="U1340">
        <v>10.1</v>
      </c>
      <c r="V1340">
        <v>63.9</v>
      </c>
      <c r="W1340">
        <v>80.5</v>
      </c>
      <c r="X1340">
        <v>87</v>
      </c>
      <c r="Y1340">
        <v>23.1</v>
      </c>
      <c r="Z1340">
        <v>6.5</v>
      </c>
      <c r="AA1340">
        <v>90</v>
      </c>
      <c r="AB1340">
        <v>3300</v>
      </c>
      <c r="AC1340">
        <v>20800</v>
      </c>
      <c r="AD1340">
        <v>23700</v>
      </c>
      <c r="AE1340">
        <v>28500</v>
      </c>
      <c r="AF1340">
        <v>55500</v>
      </c>
      <c r="AG1340" t="s">
        <v>479</v>
      </c>
      <c r="AH1340" t="s">
        <v>479</v>
      </c>
      <c r="AI1340" t="s">
        <v>479</v>
      </c>
      <c r="AJ1340" t="s">
        <v>479</v>
      </c>
      <c r="AK1340" t="s">
        <v>479</v>
      </c>
      <c r="AL1340" t="s">
        <v>481</v>
      </c>
      <c r="AM1340" t="s">
        <v>481</v>
      </c>
    </row>
    <row r="1341" spans="1:39" x14ac:dyDescent="0.25">
      <c r="A1341" t="s">
        <v>472</v>
      </c>
      <c r="B1341" t="s">
        <v>582</v>
      </c>
      <c r="C1341">
        <v>3</v>
      </c>
      <c r="D1341" t="s">
        <v>405</v>
      </c>
      <c r="E1341" t="s">
        <v>405</v>
      </c>
      <c r="F1341">
        <v>10007856</v>
      </c>
      <c r="G1341" t="s">
        <v>160</v>
      </c>
      <c r="H1341" t="s">
        <v>482</v>
      </c>
      <c r="I1341" t="s">
        <v>601</v>
      </c>
      <c r="J1341" t="s">
        <v>63</v>
      </c>
      <c r="K1341" t="s">
        <v>602</v>
      </c>
      <c r="L1341" t="s">
        <v>405</v>
      </c>
      <c r="M1341" t="s">
        <v>405</v>
      </c>
      <c r="N1341" t="s">
        <v>405</v>
      </c>
      <c r="O1341" t="s">
        <v>486</v>
      </c>
      <c r="P1341" t="s">
        <v>44</v>
      </c>
      <c r="Q1341">
        <v>80</v>
      </c>
      <c r="R1341">
        <v>80</v>
      </c>
      <c r="S1341">
        <v>80</v>
      </c>
      <c r="T1341">
        <v>5.6</v>
      </c>
      <c r="U1341">
        <v>5.0999999999999996</v>
      </c>
      <c r="V1341">
        <v>62.5</v>
      </c>
      <c r="W1341">
        <v>79</v>
      </c>
      <c r="X1341">
        <v>89.3</v>
      </c>
      <c r="Y1341">
        <v>26.8</v>
      </c>
      <c r="Z1341">
        <v>10.3</v>
      </c>
      <c r="AA1341">
        <v>50</v>
      </c>
      <c r="AB1341">
        <v>2600</v>
      </c>
      <c r="AC1341">
        <v>19300</v>
      </c>
      <c r="AD1341">
        <v>24500</v>
      </c>
      <c r="AE1341">
        <v>27700</v>
      </c>
      <c r="AF1341">
        <v>45600</v>
      </c>
      <c r="AG1341" t="s">
        <v>479</v>
      </c>
      <c r="AH1341" t="s">
        <v>479</v>
      </c>
      <c r="AI1341" t="s">
        <v>479</v>
      </c>
      <c r="AJ1341" t="s">
        <v>479</v>
      </c>
      <c r="AK1341" t="s">
        <v>479</v>
      </c>
      <c r="AL1341" t="s">
        <v>481</v>
      </c>
      <c r="AM1341" t="s">
        <v>481</v>
      </c>
    </row>
    <row r="1342" spans="1:39" x14ac:dyDescent="0.25">
      <c r="A1342" t="s">
        <v>472</v>
      </c>
      <c r="B1342" t="s">
        <v>582</v>
      </c>
      <c r="C1342">
        <v>3</v>
      </c>
      <c r="D1342" t="s">
        <v>405</v>
      </c>
      <c r="E1342" t="s">
        <v>405</v>
      </c>
      <c r="F1342">
        <v>10007856</v>
      </c>
      <c r="G1342" t="s">
        <v>160</v>
      </c>
      <c r="H1342" t="s">
        <v>482</v>
      </c>
      <c r="I1342" t="s">
        <v>601</v>
      </c>
      <c r="J1342" t="s">
        <v>63</v>
      </c>
      <c r="K1342" t="s">
        <v>602</v>
      </c>
      <c r="L1342" t="s">
        <v>405</v>
      </c>
      <c r="M1342" t="s">
        <v>405</v>
      </c>
      <c r="N1342" t="s">
        <v>405</v>
      </c>
      <c r="O1342" t="s">
        <v>478</v>
      </c>
      <c r="P1342" t="s">
        <v>3</v>
      </c>
      <c r="Q1342">
        <v>80</v>
      </c>
      <c r="R1342">
        <v>75</v>
      </c>
      <c r="S1342">
        <v>75</v>
      </c>
      <c r="T1342">
        <v>4.0999999999999996</v>
      </c>
      <c r="U1342">
        <v>4.5</v>
      </c>
      <c r="V1342">
        <v>85.2</v>
      </c>
      <c r="W1342">
        <v>91.4</v>
      </c>
      <c r="X1342">
        <v>91.4</v>
      </c>
      <c r="Y1342">
        <v>6.1</v>
      </c>
      <c r="Z1342" t="s">
        <v>487</v>
      </c>
      <c r="AA1342">
        <v>60</v>
      </c>
      <c r="AB1342">
        <v>5800</v>
      </c>
      <c r="AC1342">
        <v>25900</v>
      </c>
      <c r="AD1342">
        <v>34700</v>
      </c>
      <c r="AE1342">
        <v>48200</v>
      </c>
      <c r="AF1342">
        <v>90500</v>
      </c>
      <c r="AG1342" t="s">
        <v>479</v>
      </c>
      <c r="AH1342" t="s">
        <v>479</v>
      </c>
      <c r="AI1342" t="s">
        <v>479</v>
      </c>
      <c r="AJ1342" t="s">
        <v>479</v>
      </c>
      <c r="AK1342" t="s">
        <v>479</v>
      </c>
      <c r="AL1342" t="s">
        <v>481</v>
      </c>
      <c r="AM1342" t="s">
        <v>481</v>
      </c>
    </row>
    <row r="1343" spans="1:39" x14ac:dyDescent="0.25">
      <c r="A1343" t="s">
        <v>472</v>
      </c>
      <c r="B1343" t="s">
        <v>582</v>
      </c>
      <c r="C1343">
        <v>3</v>
      </c>
      <c r="D1343" t="s">
        <v>405</v>
      </c>
      <c r="E1343" t="s">
        <v>405</v>
      </c>
      <c r="F1343">
        <v>10007856</v>
      </c>
      <c r="G1343" t="s">
        <v>160</v>
      </c>
      <c r="H1343" t="s">
        <v>482</v>
      </c>
      <c r="I1343" t="s">
        <v>601</v>
      </c>
      <c r="J1343" t="s">
        <v>63</v>
      </c>
      <c r="K1343" t="s">
        <v>602</v>
      </c>
      <c r="L1343" t="s">
        <v>405</v>
      </c>
      <c r="M1343" t="s">
        <v>405</v>
      </c>
      <c r="N1343" t="s">
        <v>405</v>
      </c>
      <c r="O1343" t="s">
        <v>488</v>
      </c>
      <c r="P1343" t="s">
        <v>34</v>
      </c>
      <c r="Q1343">
        <v>40</v>
      </c>
      <c r="R1343">
        <v>40</v>
      </c>
      <c r="S1343">
        <v>40</v>
      </c>
      <c r="T1343">
        <v>4.3</v>
      </c>
      <c r="U1343">
        <v>7.7</v>
      </c>
      <c r="V1343">
        <v>67.5</v>
      </c>
      <c r="W1343">
        <v>85.5</v>
      </c>
      <c r="X1343">
        <v>88</v>
      </c>
      <c r="Y1343">
        <v>20.5</v>
      </c>
      <c r="Z1343">
        <v>2.6</v>
      </c>
      <c r="AA1343">
        <v>25</v>
      </c>
      <c r="AB1343">
        <v>10200</v>
      </c>
      <c r="AC1343">
        <v>19300</v>
      </c>
      <c r="AD1343">
        <v>23000</v>
      </c>
      <c r="AE1343">
        <v>26300</v>
      </c>
      <c r="AF1343">
        <v>45600</v>
      </c>
      <c r="AG1343" t="s">
        <v>479</v>
      </c>
      <c r="AH1343" t="s">
        <v>479</v>
      </c>
      <c r="AI1343" t="s">
        <v>479</v>
      </c>
      <c r="AJ1343" t="s">
        <v>479</v>
      </c>
      <c r="AK1343" t="s">
        <v>479</v>
      </c>
      <c r="AL1343" t="s">
        <v>481</v>
      </c>
      <c r="AM1343" t="s">
        <v>481</v>
      </c>
    </row>
    <row r="1344" spans="1:39" x14ac:dyDescent="0.25">
      <c r="A1344" t="s">
        <v>472</v>
      </c>
      <c r="B1344" t="s">
        <v>582</v>
      </c>
      <c r="C1344">
        <v>3</v>
      </c>
      <c r="D1344" t="s">
        <v>405</v>
      </c>
      <c r="E1344" t="s">
        <v>405</v>
      </c>
      <c r="F1344">
        <v>10007856</v>
      </c>
      <c r="G1344" t="s">
        <v>160</v>
      </c>
      <c r="H1344" t="s">
        <v>482</v>
      </c>
      <c r="I1344" t="s">
        <v>601</v>
      </c>
      <c r="J1344" t="s">
        <v>63</v>
      </c>
      <c r="K1344" t="s">
        <v>602</v>
      </c>
      <c r="L1344" t="s">
        <v>405</v>
      </c>
      <c r="M1344" t="s">
        <v>405</v>
      </c>
      <c r="N1344" t="s">
        <v>405</v>
      </c>
      <c r="O1344" t="s">
        <v>489</v>
      </c>
      <c r="P1344" t="s">
        <v>50</v>
      </c>
      <c r="Q1344">
        <v>45</v>
      </c>
      <c r="R1344">
        <v>45</v>
      </c>
      <c r="S1344">
        <v>45</v>
      </c>
      <c r="T1344">
        <v>2.2000000000000002</v>
      </c>
      <c r="U1344">
        <v>14.4</v>
      </c>
      <c r="V1344">
        <v>70</v>
      </c>
      <c r="W1344">
        <v>79</v>
      </c>
      <c r="X1344">
        <v>83.4</v>
      </c>
      <c r="Y1344">
        <v>13.4</v>
      </c>
      <c r="Z1344">
        <v>4.4000000000000004</v>
      </c>
      <c r="AA1344">
        <v>30</v>
      </c>
      <c r="AB1344">
        <v>5100</v>
      </c>
      <c r="AC1344">
        <v>13900</v>
      </c>
      <c r="AD1344">
        <v>19300</v>
      </c>
      <c r="AE1344">
        <v>23000</v>
      </c>
      <c r="AF1344">
        <v>33200</v>
      </c>
      <c r="AG1344" t="s">
        <v>479</v>
      </c>
      <c r="AH1344" t="s">
        <v>479</v>
      </c>
      <c r="AI1344" t="s">
        <v>479</v>
      </c>
      <c r="AJ1344" t="s">
        <v>479</v>
      </c>
      <c r="AK1344" t="s">
        <v>479</v>
      </c>
      <c r="AL1344" t="s">
        <v>481</v>
      </c>
      <c r="AM1344" t="s">
        <v>481</v>
      </c>
    </row>
    <row r="1345" spans="1:39" x14ac:dyDescent="0.25">
      <c r="A1345" t="s">
        <v>472</v>
      </c>
      <c r="B1345" t="s">
        <v>582</v>
      </c>
      <c r="C1345">
        <v>3</v>
      </c>
      <c r="D1345" t="s">
        <v>405</v>
      </c>
      <c r="E1345" t="s">
        <v>405</v>
      </c>
      <c r="F1345">
        <v>10007857</v>
      </c>
      <c r="G1345" t="s">
        <v>62</v>
      </c>
      <c r="H1345" t="s">
        <v>482</v>
      </c>
      <c r="I1345" t="s">
        <v>601</v>
      </c>
      <c r="J1345" t="s">
        <v>63</v>
      </c>
      <c r="K1345" t="s">
        <v>602</v>
      </c>
      <c r="L1345" t="s">
        <v>405</v>
      </c>
      <c r="M1345" t="s">
        <v>405</v>
      </c>
      <c r="N1345" t="s">
        <v>405</v>
      </c>
      <c r="O1345" t="s">
        <v>485</v>
      </c>
      <c r="P1345" t="s">
        <v>47</v>
      </c>
      <c r="Q1345">
        <v>235</v>
      </c>
      <c r="R1345">
        <v>230</v>
      </c>
      <c r="S1345">
        <v>230</v>
      </c>
      <c r="T1345">
        <v>3.5</v>
      </c>
      <c r="U1345">
        <v>4.8</v>
      </c>
      <c r="V1345">
        <v>74.2</v>
      </c>
      <c r="W1345">
        <v>88.8</v>
      </c>
      <c r="X1345">
        <v>91.7</v>
      </c>
      <c r="Y1345">
        <v>17.5</v>
      </c>
      <c r="Z1345">
        <v>2.9</v>
      </c>
      <c r="AA1345">
        <v>170</v>
      </c>
      <c r="AB1345">
        <v>2600</v>
      </c>
      <c r="AC1345">
        <v>19000</v>
      </c>
      <c r="AD1345">
        <v>22600</v>
      </c>
      <c r="AE1345">
        <v>26600</v>
      </c>
      <c r="AF1345">
        <v>59100</v>
      </c>
      <c r="AG1345" t="s">
        <v>479</v>
      </c>
      <c r="AH1345" t="s">
        <v>479</v>
      </c>
      <c r="AI1345" t="s">
        <v>479</v>
      </c>
      <c r="AJ1345" t="s">
        <v>479</v>
      </c>
      <c r="AK1345" t="s">
        <v>479</v>
      </c>
      <c r="AL1345" t="s">
        <v>481</v>
      </c>
      <c r="AM1345" t="s">
        <v>481</v>
      </c>
    </row>
    <row r="1346" spans="1:39" x14ac:dyDescent="0.25">
      <c r="A1346" t="s">
        <v>472</v>
      </c>
      <c r="B1346" t="s">
        <v>582</v>
      </c>
      <c r="C1346">
        <v>3</v>
      </c>
      <c r="D1346" t="s">
        <v>405</v>
      </c>
      <c r="E1346" t="s">
        <v>405</v>
      </c>
      <c r="F1346">
        <v>10007857</v>
      </c>
      <c r="G1346" t="s">
        <v>62</v>
      </c>
      <c r="H1346" t="s">
        <v>482</v>
      </c>
      <c r="I1346" t="s">
        <v>601</v>
      </c>
      <c r="J1346" t="s">
        <v>63</v>
      </c>
      <c r="K1346" t="s">
        <v>602</v>
      </c>
      <c r="L1346" t="s">
        <v>405</v>
      </c>
      <c r="M1346" t="s">
        <v>405</v>
      </c>
      <c r="N1346" t="s">
        <v>405</v>
      </c>
      <c r="O1346" t="s">
        <v>486</v>
      </c>
      <c r="P1346" t="s">
        <v>44</v>
      </c>
      <c r="Q1346">
        <v>210</v>
      </c>
      <c r="R1346">
        <v>205</v>
      </c>
      <c r="S1346">
        <v>205</v>
      </c>
      <c r="T1346">
        <v>3.4</v>
      </c>
      <c r="U1346">
        <v>4.9000000000000004</v>
      </c>
      <c r="V1346">
        <v>68.900000000000006</v>
      </c>
      <c r="W1346">
        <v>85.8</v>
      </c>
      <c r="X1346">
        <v>91.7</v>
      </c>
      <c r="Y1346">
        <v>22.8</v>
      </c>
      <c r="Z1346">
        <v>5.8</v>
      </c>
      <c r="AA1346">
        <v>140</v>
      </c>
      <c r="AB1346">
        <v>1800</v>
      </c>
      <c r="AC1346">
        <v>20100</v>
      </c>
      <c r="AD1346">
        <v>23700</v>
      </c>
      <c r="AE1346">
        <v>28100</v>
      </c>
      <c r="AF1346">
        <v>63900</v>
      </c>
      <c r="AG1346" t="s">
        <v>479</v>
      </c>
      <c r="AH1346" t="s">
        <v>479</v>
      </c>
      <c r="AI1346" t="s">
        <v>479</v>
      </c>
      <c r="AJ1346" t="s">
        <v>479</v>
      </c>
      <c r="AK1346" t="s">
        <v>479</v>
      </c>
      <c r="AL1346" t="s">
        <v>481</v>
      </c>
      <c r="AM1346" t="s">
        <v>481</v>
      </c>
    </row>
    <row r="1347" spans="1:39" x14ac:dyDescent="0.25">
      <c r="A1347" t="s">
        <v>472</v>
      </c>
      <c r="B1347" t="s">
        <v>582</v>
      </c>
      <c r="C1347">
        <v>3</v>
      </c>
      <c r="D1347" t="s">
        <v>405</v>
      </c>
      <c r="E1347" t="s">
        <v>405</v>
      </c>
      <c r="F1347">
        <v>10007857</v>
      </c>
      <c r="G1347" t="s">
        <v>62</v>
      </c>
      <c r="H1347" t="s">
        <v>482</v>
      </c>
      <c r="I1347" t="s">
        <v>601</v>
      </c>
      <c r="J1347" t="s">
        <v>63</v>
      </c>
      <c r="K1347" t="s">
        <v>602</v>
      </c>
      <c r="L1347" t="s">
        <v>405</v>
      </c>
      <c r="M1347" t="s">
        <v>405</v>
      </c>
      <c r="N1347" t="s">
        <v>405</v>
      </c>
      <c r="O1347" t="s">
        <v>478</v>
      </c>
      <c r="P1347" t="s">
        <v>3</v>
      </c>
      <c r="Q1347">
        <v>50</v>
      </c>
      <c r="R1347">
        <v>50</v>
      </c>
      <c r="S1347">
        <v>50</v>
      </c>
      <c r="T1347">
        <v>2.1</v>
      </c>
      <c r="U1347">
        <v>12.5</v>
      </c>
      <c r="V1347">
        <v>77.099999999999994</v>
      </c>
      <c r="W1347">
        <v>79.2</v>
      </c>
      <c r="X1347">
        <v>85.4</v>
      </c>
      <c r="Y1347">
        <v>8.3000000000000007</v>
      </c>
      <c r="Z1347">
        <v>6.2</v>
      </c>
      <c r="AA1347">
        <v>35</v>
      </c>
      <c r="AB1347">
        <v>12000</v>
      </c>
      <c r="AC1347">
        <v>22300</v>
      </c>
      <c r="AD1347">
        <v>25900</v>
      </c>
      <c r="AE1347">
        <v>38000</v>
      </c>
      <c r="AF1347">
        <v>94900</v>
      </c>
      <c r="AG1347" t="s">
        <v>479</v>
      </c>
      <c r="AH1347" t="s">
        <v>479</v>
      </c>
      <c r="AI1347" t="s">
        <v>479</v>
      </c>
      <c r="AJ1347" t="s">
        <v>479</v>
      </c>
      <c r="AK1347" t="s">
        <v>479</v>
      </c>
      <c r="AL1347" t="s">
        <v>481</v>
      </c>
      <c r="AM1347" t="s">
        <v>481</v>
      </c>
    </row>
    <row r="1348" spans="1:39" x14ac:dyDescent="0.25">
      <c r="A1348" t="s">
        <v>472</v>
      </c>
      <c r="B1348" t="s">
        <v>582</v>
      </c>
      <c r="C1348">
        <v>3</v>
      </c>
      <c r="D1348" t="s">
        <v>405</v>
      </c>
      <c r="E1348" t="s">
        <v>405</v>
      </c>
      <c r="F1348">
        <v>10007857</v>
      </c>
      <c r="G1348" t="s">
        <v>62</v>
      </c>
      <c r="H1348" t="s">
        <v>482</v>
      </c>
      <c r="I1348" t="s">
        <v>601</v>
      </c>
      <c r="J1348" t="s">
        <v>63</v>
      </c>
      <c r="K1348" t="s">
        <v>602</v>
      </c>
      <c r="L1348" t="s">
        <v>405</v>
      </c>
      <c r="M1348" t="s">
        <v>405</v>
      </c>
      <c r="N1348" t="s">
        <v>405</v>
      </c>
      <c r="O1348" t="s">
        <v>488</v>
      </c>
      <c r="P1348" t="s">
        <v>34</v>
      </c>
      <c r="Q1348">
        <v>65</v>
      </c>
      <c r="R1348">
        <v>65</v>
      </c>
      <c r="S1348">
        <v>65</v>
      </c>
      <c r="T1348">
        <v>2.7</v>
      </c>
      <c r="U1348">
        <v>9.3000000000000007</v>
      </c>
      <c r="V1348">
        <v>64.599999999999994</v>
      </c>
      <c r="W1348">
        <v>88</v>
      </c>
      <c r="X1348">
        <v>88</v>
      </c>
      <c r="Y1348">
        <v>23.4</v>
      </c>
      <c r="Z1348" t="s">
        <v>487</v>
      </c>
      <c r="AA1348">
        <v>40</v>
      </c>
      <c r="AB1348">
        <v>5800</v>
      </c>
      <c r="AC1348">
        <v>19000</v>
      </c>
      <c r="AD1348">
        <v>21500</v>
      </c>
      <c r="AE1348">
        <v>25900</v>
      </c>
      <c r="AF1348">
        <v>57300</v>
      </c>
      <c r="AG1348" t="s">
        <v>479</v>
      </c>
      <c r="AH1348" t="s">
        <v>479</v>
      </c>
      <c r="AI1348" t="s">
        <v>479</v>
      </c>
      <c r="AJ1348" t="s">
        <v>479</v>
      </c>
      <c r="AK1348" t="s">
        <v>479</v>
      </c>
      <c r="AL1348" t="s">
        <v>481</v>
      </c>
      <c r="AM1348" t="s">
        <v>481</v>
      </c>
    </row>
    <row r="1349" spans="1:39" x14ac:dyDescent="0.25">
      <c r="A1349" t="s">
        <v>472</v>
      </c>
      <c r="B1349" t="s">
        <v>582</v>
      </c>
      <c r="C1349">
        <v>3</v>
      </c>
      <c r="D1349" t="s">
        <v>405</v>
      </c>
      <c r="E1349" t="s">
        <v>405</v>
      </c>
      <c r="F1349">
        <v>10007857</v>
      </c>
      <c r="G1349" t="s">
        <v>62</v>
      </c>
      <c r="H1349" t="s">
        <v>482</v>
      </c>
      <c r="I1349" t="s">
        <v>601</v>
      </c>
      <c r="J1349" t="s">
        <v>63</v>
      </c>
      <c r="K1349" t="s">
        <v>602</v>
      </c>
      <c r="L1349" t="s">
        <v>405</v>
      </c>
      <c r="M1349" t="s">
        <v>405</v>
      </c>
      <c r="N1349" t="s">
        <v>405</v>
      </c>
      <c r="O1349" t="s">
        <v>489</v>
      </c>
      <c r="P1349" t="s">
        <v>50</v>
      </c>
      <c r="Q1349">
        <v>30</v>
      </c>
      <c r="R1349">
        <v>30</v>
      </c>
      <c r="S1349">
        <v>30</v>
      </c>
      <c r="T1349">
        <v>7.1</v>
      </c>
      <c r="U1349">
        <v>7.1</v>
      </c>
      <c r="V1349">
        <v>75</v>
      </c>
      <c r="W1349">
        <v>82.1</v>
      </c>
      <c r="X1349">
        <v>85.7</v>
      </c>
      <c r="Y1349">
        <v>10.7</v>
      </c>
      <c r="Z1349">
        <v>3.6</v>
      </c>
      <c r="AA1349">
        <v>20</v>
      </c>
      <c r="AB1349">
        <v>13100</v>
      </c>
      <c r="AC1349">
        <v>24800</v>
      </c>
      <c r="AD1349">
        <v>29000</v>
      </c>
      <c r="AE1349">
        <v>38000</v>
      </c>
      <c r="AF1349">
        <v>48900</v>
      </c>
      <c r="AG1349" t="s">
        <v>479</v>
      </c>
      <c r="AH1349" t="s">
        <v>479</v>
      </c>
      <c r="AI1349" t="s">
        <v>479</v>
      </c>
      <c r="AJ1349" t="s">
        <v>479</v>
      </c>
      <c r="AK1349" t="s">
        <v>479</v>
      </c>
      <c r="AL1349" t="s">
        <v>481</v>
      </c>
      <c r="AM1349" t="s">
        <v>481</v>
      </c>
    </row>
    <row r="1350" spans="1:39" x14ac:dyDescent="0.25">
      <c r="A1350" t="s">
        <v>472</v>
      </c>
      <c r="B1350" t="s">
        <v>582</v>
      </c>
      <c r="C1350">
        <v>3</v>
      </c>
      <c r="D1350" t="s">
        <v>405</v>
      </c>
      <c r="E1350" t="s">
        <v>405</v>
      </c>
      <c r="F1350">
        <v>10007858</v>
      </c>
      <c r="G1350" t="s">
        <v>105</v>
      </c>
      <c r="H1350" t="s">
        <v>482</v>
      </c>
      <c r="I1350" t="s">
        <v>601</v>
      </c>
      <c r="J1350" t="s">
        <v>63</v>
      </c>
      <c r="K1350" t="s">
        <v>602</v>
      </c>
      <c r="L1350" t="s">
        <v>405</v>
      </c>
      <c r="M1350" t="s">
        <v>405</v>
      </c>
      <c r="N1350" t="s">
        <v>405</v>
      </c>
      <c r="O1350" t="s">
        <v>486</v>
      </c>
      <c r="P1350" t="s">
        <v>44</v>
      </c>
      <c r="Q1350">
        <v>45</v>
      </c>
      <c r="R1350">
        <v>45</v>
      </c>
      <c r="S1350">
        <v>45</v>
      </c>
      <c r="T1350" t="s">
        <v>487</v>
      </c>
      <c r="U1350">
        <v>13.6</v>
      </c>
      <c r="V1350">
        <v>65.900000000000006</v>
      </c>
      <c r="W1350">
        <v>79.5</v>
      </c>
      <c r="X1350">
        <v>86.4</v>
      </c>
      <c r="Y1350">
        <v>20.5</v>
      </c>
      <c r="Z1350">
        <v>6.8</v>
      </c>
      <c r="AA1350">
        <v>30</v>
      </c>
      <c r="AB1350">
        <v>5800</v>
      </c>
      <c r="AC1350">
        <v>15300</v>
      </c>
      <c r="AD1350">
        <v>21200</v>
      </c>
      <c r="AE1350">
        <v>26400</v>
      </c>
      <c r="AF1350">
        <v>42700</v>
      </c>
      <c r="AG1350" t="s">
        <v>479</v>
      </c>
      <c r="AH1350" t="s">
        <v>479</v>
      </c>
      <c r="AI1350" t="s">
        <v>479</v>
      </c>
      <c r="AJ1350" t="s">
        <v>479</v>
      </c>
      <c r="AK1350" t="s">
        <v>479</v>
      </c>
      <c r="AL1350" t="s">
        <v>481</v>
      </c>
      <c r="AM1350" t="s">
        <v>481</v>
      </c>
    </row>
    <row r="1351" spans="1:39" x14ac:dyDescent="0.25">
      <c r="A1351" t="s">
        <v>472</v>
      </c>
      <c r="B1351" t="s">
        <v>582</v>
      </c>
      <c r="C1351">
        <v>3</v>
      </c>
      <c r="D1351" t="s">
        <v>405</v>
      </c>
      <c r="E1351" t="s">
        <v>405</v>
      </c>
      <c r="F1351">
        <v>10007858</v>
      </c>
      <c r="G1351" t="s">
        <v>105</v>
      </c>
      <c r="H1351" t="s">
        <v>482</v>
      </c>
      <c r="I1351" t="s">
        <v>601</v>
      </c>
      <c r="J1351" t="s">
        <v>63</v>
      </c>
      <c r="K1351" t="s">
        <v>602</v>
      </c>
      <c r="L1351" t="s">
        <v>405</v>
      </c>
      <c r="M1351" t="s">
        <v>405</v>
      </c>
      <c r="N1351" t="s">
        <v>405</v>
      </c>
      <c r="O1351" t="s">
        <v>478</v>
      </c>
      <c r="P1351" t="s">
        <v>3</v>
      </c>
      <c r="Q1351">
        <v>50</v>
      </c>
      <c r="R1351">
        <v>50</v>
      </c>
      <c r="S1351">
        <v>50</v>
      </c>
      <c r="T1351">
        <v>3.9</v>
      </c>
      <c r="U1351">
        <v>9.8000000000000007</v>
      </c>
      <c r="V1351">
        <v>80.400000000000006</v>
      </c>
      <c r="W1351">
        <v>84.3</v>
      </c>
      <c r="X1351">
        <v>86.3</v>
      </c>
      <c r="Y1351">
        <v>5.9</v>
      </c>
      <c r="Z1351">
        <v>2</v>
      </c>
      <c r="AA1351">
        <v>40</v>
      </c>
      <c r="AB1351">
        <v>2600</v>
      </c>
      <c r="AC1351">
        <v>20300</v>
      </c>
      <c r="AD1351">
        <v>26600</v>
      </c>
      <c r="AE1351">
        <v>32700</v>
      </c>
      <c r="AF1351">
        <v>65700</v>
      </c>
      <c r="AG1351" t="s">
        <v>479</v>
      </c>
      <c r="AH1351" t="s">
        <v>479</v>
      </c>
      <c r="AI1351" t="s">
        <v>479</v>
      </c>
      <c r="AJ1351" t="s">
        <v>479</v>
      </c>
      <c r="AK1351" t="s">
        <v>479</v>
      </c>
      <c r="AL1351" t="s">
        <v>481</v>
      </c>
      <c r="AM1351" t="s">
        <v>481</v>
      </c>
    </row>
    <row r="1352" spans="1:39" x14ac:dyDescent="0.25">
      <c r="A1352" t="s">
        <v>472</v>
      </c>
      <c r="B1352" t="s">
        <v>582</v>
      </c>
      <c r="C1352">
        <v>3</v>
      </c>
      <c r="D1352" t="s">
        <v>405</v>
      </c>
      <c r="E1352" t="s">
        <v>405</v>
      </c>
      <c r="F1352">
        <v>10007858</v>
      </c>
      <c r="G1352" t="s">
        <v>105</v>
      </c>
      <c r="H1352" t="s">
        <v>482</v>
      </c>
      <c r="I1352" t="s">
        <v>601</v>
      </c>
      <c r="J1352" t="s">
        <v>63</v>
      </c>
      <c r="K1352" t="s">
        <v>602</v>
      </c>
      <c r="L1352" t="s">
        <v>405</v>
      </c>
      <c r="M1352" t="s">
        <v>405</v>
      </c>
      <c r="N1352" t="s">
        <v>405</v>
      </c>
      <c r="O1352" t="s">
        <v>488</v>
      </c>
      <c r="P1352" t="s">
        <v>34</v>
      </c>
      <c r="Q1352" t="s">
        <v>480</v>
      </c>
      <c r="R1352" t="s">
        <v>480</v>
      </c>
      <c r="S1352" t="s">
        <v>480</v>
      </c>
      <c r="T1352" t="s">
        <v>479</v>
      </c>
      <c r="U1352" t="s">
        <v>479</v>
      </c>
      <c r="V1352" t="s">
        <v>479</v>
      </c>
      <c r="W1352" t="s">
        <v>479</v>
      </c>
      <c r="X1352" t="s">
        <v>479</v>
      </c>
      <c r="Y1352" t="s">
        <v>479</v>
      </c>
      <c r="Z1352" t="s">
        <v>479</v>
      </c>
      <c r="AA1352" t="s">
        <v>480</v>
      </c>
      <c r="AB1352" t="s">
        <v>479</v>
      </c>
      <c r="AC1352" t="s">
        <v>479</v>
      </c>
      <c r="AD1352" t="s">
        <v>479</v>
      </c>
      <c r="AE1352" t="s">
        <v>479</v>
      </c>
      <c r="AF1352" t="s">
        <v>479</v>
      </c>
      <c r="AG1352" t="s">
        <v>479</v>
      </c>
      <c r="AH1352" t="s">
        <v>479</v>
      </c>
      <c r="AI1352" t="s">
        <v>479</v>
      </c>
      <c r="AJ1352" t="s">
        <v>479</v>
      </c>
      <c r="AK1352" t="s">
        <v>479</v>
      </c>
      <c r="AL1352" t="s">
        <v>481</v>
      </c>
      <c r="AM1352" t="s">
        <v>481</v>
      </c>
    </row>
    <row r="1353" spans="1:39" x14ac:dyDescent="0.25">
      <c r="A1353" t="s">
        <v>472</v>
      </c>
      <c r="B1353" t="s">
        <v>582</v>
      </c>
      <c r="C1353">
        <v>3</v>
      </c>
      <c r="D1353" t="s">
        <v>405</v>
      </c>
      <c r="E1353" t="s">
        <v>405</v>
      </c>
      <c r="F1353">
        <v>10007858</v>
      </c>
      <c r="G1353" t="s">
        <v>105</v>
      </c>
      <c r="H1353" t="s">
        <v>482</v>
      </c>
      <c r="I1353" t="s">
        <v>601</v>
      </c>
      <c r="J1353" t="s">
        <v>63</v>
      </c>
      <c r="K1353" t="s">
        <v>602</v>
      </c>
      <c r="L1353" t="s">
        <v>405</v>
      </c>
      <c r="M1353" t="s">
        <v>405</v>
      </c>
      <c r="N1353" t="s">
        <v>405</v>
      </c>
      <c r="O1353" t="s">
        <v>489</v>
      </c>
      <c r="P1353" t="s">
        <v>50</v>
      </c>
      <c r="Q1353">
        <v>280</v>
      </c>
      <c r="R1353">
        <v>280</v>
      </c>
      <c r="S1353">
        <v>275</v>
      </c>
      <c r="T1353">
        <v>6.2</v>
      </c>
      <c r="U1353">
        <v>13.8</v>
      </c>
      <c r="V1353">
        <v>68.400000000000006</v>
      </c>
      <c r="W1353">
        <v>76.7</v>
      </c>
      <c r="X1353">
        <v>80</v>
      </c>
      <c r="Y1353">
        <v>11.6</v>
      </c>
      <c r="Z1353">
        <v>3.3</v>
      </c>
      <c r="AA1353">
        <v>180</v>
      </c>
      <c r="AB1353">
        <v>700</v>
      </c>
      <c r="AC1353">
        <v>13000</v>
      </c>
      <c r="AD1353">
        <v>19900</v>
      </c>
      <c r="AE1353">
        <v>24800</v>
      </c>
      <c r="AF1353">
        <v>78800</v>
      </c>
      <c r="AG1353" t="s">
        <v>479</v>
      </c>
      <c r="AH1353" t="s">
        <v>479</v>
      </c>
      <c r="AI1353" t="s">
        <v>479</v>
      </c>
      <c r="AJ1353" t="s">
        <v>479</v>
      </c>
      <c r="AK1353" t="s">
        <v>479</v>
      </c>
      <c r="AL1353" t="s">
        <v>481</v>
      </c>
      <c r="AM1353" t="s">
        <v>481</v>
      </c>
    </row>
    <row r="1354" spans="1:39" x14ac:dyDescent="0.25">
      <c r="A1354" t="s">
        <v>472</v>
      </c>
      <c r="B1354" t="s">
        <v>582</v>
      </c>
      <c r="C1354">
        <v>3</v>
      </c>
      <c r="D1354" t="s">
        <v>405</v>
      </c>
      <c r="E1354" t="s">
        <v>405</v>
      </c>
      <c r="F1354">
        <v>10007859</v>
      </c>
      <c r="G1354" t="s">
        <v>609</v>
      </c>
      <c r="H1354" t="s">
        <v>475</v>
      </c>
      <c r="I1354" t="s">
        <v>476</v>
      </c>
      <c r="J1354" t="s">
        <v>385</v>
      </c>
      <c r="K1354" t="s">
        <v>521</v>
      </c>
      <c r="L1354" t="s">
        <v>58</v>
      </c>
      <c r="M1354" t="s">
        <v>405</v>
      </c>
      <c r="N1354" t="s">
        <v>405</v>
      </c>
      <c r="O1354" t="s">
        <v>485</v>
      </c>
      <c r="P1354" t="s">
        <v>47</v>
      </c>
      <c r="Q1354">
        <v>40</v>
      </c>
      <c r="R1354">
        <v>40</v>
      </c>
      <c r="S1354">
        <v>40</v>
      </c>
      <c r="T1354">
        <v>2.6</v>
      </c>
      <c r="U1354">
        <v>7.8</v>
      </c>
      <c r="V1354">
        <v>74.099999999999994</v>
      </c>
      <c r="W1354">
        <v>81.7</v>
      </c>
      <c r="X1354">
        <v>89.5</v>
      </c>
      <c r="Y1354">
        <v>15.4</v>
      </c>
      <c r="Z1354">
        <v>7.8</v>
      </c>
      <c r="AA1354">
        <v>30</v>
      </c>
      <c r="AB1354">
        <v>4500</v>
      </c>
      <c r="AC1354">
        <v>19300</v>
      </c>
      <c r="AD1354">
        <v>23400</v>
      </c>
      <c r="AE1354">
        <v>27000</v>
      </c>
      <c r="AF1354">
        <v>44500</v>
      </c>
      <c r="AG1354" t="s">
        <v>479</v>
      </c>
      <c r="AH1354" t="s">
        <v>479</v>
      </c>
      <c r="AI1354" t="s">
        <v>479</v>
      </c>
      <c r="AJ1354" t="s">
        <v>479</v>
      </c>
      <c r="AK1354" t="s">
        <v>479</v>
      </c>
      <c r="AL1354" t="s">
        <v>481</v>
      </c>
      <c r="AM1354" t="s">
        <v>481</v>
      </c>
    </row>
    <row r="1355" spans="1:39" x14ac:dyDescent="0.25">
      <c r="A1355" t="s">
        <v>472</v>
      </c>
      <c r="B1355" t="s">
        <v>582</v>
      </c>
      <c r="C1355">
        <v>3</v>
      </c>
      <c r="D1355" t="s">
        <v>405</v>
      </c>
      <c r="E1355" t="s">
        <v>405</v>
      </c>
      <c r="F1355">
        <v>10007859</v>
      </c>
      <c r="G1355" t="s">
        <v>609</v>
      </c>
      <c r="H1355" t="s">
        <v>475</v>
      </c>
      <c r="I1355" t="s">
        <v>476</v>
      </c>
      <c r="J1355" t="s">
        <v>385</v>
      </c>
      <c r="K1355" t="s">
        <v>521</v>
      </c>
      <c r="L1355" t="s">
        <v>58</v>
      </c>
      <c r="M1355" t="s">
        <v>405</v>
      </c>
      <c r="N1355" t="s">
        <v>405</v>
      </c>
      <c r="O1355" t="s">
        <v>478</v>
      </c>
      <c r="P1355" t="s">
        <v>3</v>
      </c>
      <c r="Q1355">
        <v>10</v>
      </c>
      <c r="R1355">
        <v>10</v>
      </c>
      <c r="S1355">
        <v>10</v>
      </c>
      <c r="T1355" t="s">
        <v>479</v>
      </c>
      <c r="U1355" t="s">
        <v>479</v>
      </c>
      <c r="V1355" t="s">
        <v>479</v>
      </c>
      <c r="W1355" t="s">
        <v>479</v>
      </c>
      <c r="X1355" t="s">
        <v>479</v>
      </c>
      <c r="Y1355" t="s">
        <v>479</v>
      </c>
      <c r="Z1355" t="s">
        <v>479</v>
      </c>
      <c r="AA1355">
        <v>5</v>
      </c>
      <c r="AB1355" t="s">
        <v>479</v>
      </c>
      <c r="AC1355" t="s">
        <v>479</v>
      </c>
      <c r="AD1355" t="s">
        <v>479</v>
      </c>
      <c r="AE1355" t="s">
        <v>479</v>
      </c>
      <c r="AF1355" t="s">
        <v>479</v>
      </c>
      <c r="AG1355" t="s">
        <v>479</v>
      </c>
      <c r="AH1355" t="s">
        <v>479</v>
      </c>
      <c r="AI1355" t="s">
        <v>479</v>
      </c>
      <c r="AJ1355" t="s">
        <v>479</v>
      </c>
      <c r="AK1355" t="s">
        <v>479</v>
      </c>
      <c r="AL1355" t="s">
        <v>481</v>
      </c>
      <c r="AM1355" t="s">
        <v>481</v>
      </c>
    </row>
    <row r="1356" spans="1:39" x14ac:dyDescent="0.25">
      <c r="A1356" t="s">
        <v>472</v>
      </c>
      <c r="B1356" t="s">
        <v>582</v>
      </c>
      <c r="C1356">
        <v>3</v>
      </c>
      <c r="D1356" t="s">
        <v>405</v>
      </c>
      <c r="E1356" t="s">
        <v>405</v>
      </c>
      <c r="F1356">
        <v>10007859</v>
      </c>
      <c r="G1356" t="s">
        <v>609</v>
      </c>
      <c r="H1356" t="s">
        <v>475</v>
      </c>
      <c r="I1356" t="s">
        <v>476</v>
      </c>
      <c r="J1356" t="s">
        <v>385</v>
      </c>
      <c r="K1356" t="s">
        <v>521</v>
      </c>
      <c r="L1356" t="s">
        <v>58</v>
      </c>
      <c r="M1356" t="s">
        <v>405</v>
      </c>
      <c r="N1356" t="s">
        <v>405</v>
      </c>
      <c r="O1356" t="s">
        <v>489</v>
      </c>
      <c r="P1356" t="s">
        <v>50</v>
      </c>
      <c r="Q1356">
        <v>15</v>
      </c>
      <c r="R1356">
        <v>15</v>
      </c>
      <c r="S1356">
        <v>15</v>
      </c>
      <c r="T1356">
        <v>7.7</v>
      </c>
      <c r="U1356">
        <v>23.1</v>
      </c>
      <c r="V1356">
        <v>38.5</v>
      </c>
      <c r="W1356">
        <v>61.5</v>
      </c>
      <c r="X1356">
        <v>69.2</v>
      </c>
      <c r="Y1356">
        <v>30.8</v>
      </c>
      <c r="Z1356">
        <v>7.7</v>
      </c>
      <c r="AA1356">
        <v>5</v>
      </c>
      <c r="AB1356" t="s">
        <v>479</v>
      </c>
      <c r="AC1356" t="s">
        <v>479</v>
      </c>
      <c r="AD1356" t="s">
        <v>479</v>
      </c>
      <c r="AE1356" t="s">
        <v>479</v>
      </c>
      <c r="AF1356" t="s">
        <v>479</v>
      </c>
      <c r="AG1356" t="s">
        <v>479</v>
      </c>
      <c r="AH1356" t="s">
        <v>479</v>
      </c>
      <c r="AI1356" t="s">
        <v>479</v>
      </c>
      <c r="AJ1356" t="s">
        <v>479</v>
      </c>
      <c r="AK1356" t="s">
        <v>479</v>
      </c>
      <c r="AL1356" t="s">
        <v>481</v>
      </c>
      <c r="AM1356" t="s">
        <v>481</v>
      </c>
    </row>
    <row r="1357" spans="1:39" x14ac:dyDescent="0.25">
      <c r="A1357" t="s">
        <v>472</v>
      </c>
      <c r="B1357" t="s">
        <v>582</v>
      </c>
      <c r="C1357">
        <v>3</v>
      </c>
      <c r="D1357" t="s">
        <v>405</v>
      </c>
      <c r="E1357" t="s">
        <v>405</v>
      </c>
      <c r="F1357">
        <v>10007937</v>
      </c>
      <c r="G1357" t="s">
        <v>610</v>
      </c>
      <c r="H1357" t="s">
        <v>506</v>
      </c>
      <c r="I1357" t="s">
        <v>476</v>
      </c>
      <c r="J1357" t="s">
        <v>385</v>
      </c>
      <c r="K1357" t="s">
        <v>495</v>
      </c>
      <c r="L1357" t="s">
        <v>41</v>
      </c>
      <c r="M1357" t="s">
        <v>405</v>
      </c>
      <c r="N1357" t="s">
        <v>405</v>
      </c>
      <c r="O1357" t="s">
        <v>478</v>
      </c>
      <c r="P1357" t="s">
        <v>3</v>
      </c>
      <c r="Q1357">
        <v>15</v>
      </c>
      <c r="R1357">
        <v>15</v>
      </c>
      <c r="S1357">
        <v>15</v>
      </c>
      <c r="T1357" t="s">
        <v>487</v>
      </c>
      <c r="U1357">
        <v>22.9</v>
      </c>
      <c r="V1357">
        <v>52.1</v>
      </c>
      <c r="W1357">
        <v>77.099999999999994</v>
      </c>
      <c r="X1357">
        <v>77.099999999999994</v>
      </c>
      <c r="Y1357">
        <v>25</v>
      </c>
      <c r="Z1357" t="s">
        <v>487</v>
      </c>
      <c r="AA1357">
        <v>10</v>
      </c>
      <c r="AB1357" t="s">
        <v>479</v>
      </c>
      <c r="AC1357" t="s">
        <v>479</v>
      </c>
      <c r="AD1357" t="s">
        <v>479</v>
      </c>
      <c r="AE1357" t="s">
        <v>479</v>
      </c>
      <c r="AF1357" t="s">
        <v>479</v>
      </c>
      <c r="AG1357" t="s">
        <v>479</v>
      </c>
      <c r="AH1357" t="s">
        <v>479</v>
      </c>
      <c r="AI1357" t="s">
        <v>479</v>
      </c>
      <c r="AJ1357" t="s">
        <v>479</v>
      </c>
      <c r="AK1357" t="s">
        <v>479</v>
      </c>
      <c r="AL1357" t="s">
        <v>481</v>
      </c>
      <c r="AM1357" t="s">
        <v>481</v>
      </c>
    </row>
    <row r="1358" spans="1:39" x14ac:dyDescent="0.25">
      <c r="A1358" t="s">
        <v>472</v>
      </c>
      <c r="B1358" t="s">
        <v>582</v>
      </c>
      <c r="C1358">
        <v>3</v>
      </c>
      <c r="D1358" t="s">
        <v>405</v>
      </c>
      <c r="E1358" t="s">
        <v>405</v>
      </c>
      <c r="F1358">
        <v>10007937</v>
      </c>
      <c r="G1358" t="s">
        <v>610</v>
      </c>
      <c r="H1358" t="s">
        <v>506</v>
      </c>
      <c r="I1358" t="s">
        <v>476</v>
      </c>
      <c r="J1358" t="s">
        <v>385</v>
      </c>
      <c r="K1358" t="s">
        <v>495</v>
      </c>
      <c r="L1358" t="s">
        <v>41</v>
      </c>
      <c r="M1358" t="s">
        <v>405</v>
      </c>
      <c r="N1358" t="s">
        <v>405</v>
      </c>
      <c r="O1358" t="s">
        <v>488</v>
      </c>
      <c r="P1358" t="s">
        <v>34</v>
      </c>
      <c r="Q1358">
        <v>45</v>
      </c>
      <c r="R1358">
        <v>45</v>
      </c>
      <c r="S1358">
        <v>45</v>
      </c>
      <c r="T1358">
        <v>7</v>
      </c>
      <c r="U1358">
        <v>7</v>
      </c>
      <c r="V1358">
        <v>69.8</v>
      </c>
      <c r="W1358">
        <v>81.400000000000006</v>
      </c>
      <c r="X1358">
        <v>86</v>
      </c>
      <c r="Y1358">
        <v>16.3</v>
      </c>
      <c r="Z1358">
        <v>4.7</v>
      </c>
      <c r="AA1358">
        <v>25</v>
      </c>
      <c r="AB1358">
        <v>3600</v>
      </c>
      <c r="AC1358">
        <v>22600</v>
      </c>
      <c r="AD1358">
        <v>30500</v>
      </c>
      <c r="AE1358">
        <v>41600</v>
      </c>
      <c r="AF1358">
        <v>70600</v>
      </c>
      <c r="AG1358" t="s">
        <v>479</v>
      </c>
      <c r="AH1358" t="s">
        <v>479</v>
      </c>
      <c r="AI1358" t="s">
        <v>479</v>
      </c>
      <c r="AJ1358" t="s">
        <v>479</v>
      </c>
      <c r="AK1358" t="s">
        <v>479</v>
      </c>
      <c r="AL1358" t="s">
        <v>481</v>
      </c>
      <c r="AM1358" t="s">
        <v>481</v>
      </c>
    </row>
    <row r="1359" spans="1:39" x14ac:dyDescent="0.25">
      <c r="A1359" t="s">
        <v>472</v>
      </c>
      <c r="B1359" t="s">
        <v>582</v>
      </c>
      <c r="C1359">
        <v>3</v>
      </c>
      <c r="D1359" t="s">
        <v>405</v>
      </c>
      <c r="E1359" t="s">
        <v>405</v>
      </c>
      <c r="F1359">
        <v>10007938</v>
      </c>
      <c r="G1359" t="s">
        <v>611</v>
      </c>
      <c r="H1359" t="s">
        <v>475</v>
      </c>
      <c r="I1359" t="s">
        <v>476</v>
      </c>
      <c r="J1359" t="s">
        <v>385</v>
      </c>
      <c r="K1359" t="s">
        <v>493</v>
      </c>
      <c r="L1359" t="s">
        <v>55</v>
      </c>
      <c r="M1359" t="s">
        <v>405</v>
      </c>
      <c r="N1359" t="s">
        <v>405</v>
      </c>
      <c r="O1359" t="s">
        <v>486</v>
      </c>
      <c r="P1359" t="s">
        <v>44</v>
      </c>
      <c r="Q1359">
        <v>10</v>
      </c>
      <c r="R1359">
        <v>10</v>
      </c>
      <c r="S1359">
        <v>10</v>
      </c>
      <c r="T1359" t="s">
        <v>487</v>
      </c>
      <c r="U1359" t="s">
        <v>487</v>
      </c>
      <c r="V1359">
        <v>66.7</v>
      </c>
      <c r="W1359">
        <v>100</v>
      </c>
      <c r="X1359">
        <v>100</v>
      </c>
      <c r="Y1359">
        <v>33.299999999999997</v>
      </c>
      <c r="Z1359" t="s">
        <v>487</v>
      </c>
      <c r="AA1359">
        <v>10</v>
      </c>
      <c r="AB1359" t="s">
        <v>479</v>
      </c>
      <c r="AC1359" t="s">
        <v>479</v>
      </c>
      <c r="AD1359" t="s">
        <v>479</v>
      </c>
      <c r="AE1359" t="s">
        <v>479</v>
      </c>
      <c r="AF1359" t="s">
        <v>479</v>
      </c>
      <c r="AG1359" t="s">
        <v>479</v>
      </c>
      <c r="AH1359" t="s">
        <v>479</v>
      </c>
      <c r="AI1359" t="s">
        <v>479</v>
      </c>
      <c r="AJ1359" t="s">
        <v>479</v>
      </c>
      <c r="AK1359" t="s">
        <v>479</v>
      </c>
      <c r="AL1359" t="s">
        <v>481</v>
      </c>
      <c r="AM1359" t="s">
        <v>481</v>
      </c>
    </row>
    <row r="1360" spans="1:39" x14ac:dyDescent="0.25">
      <c r="A1360" t="s">
        <v>472</v>
      </c>
      <c r="B1360" t="s">
        <v>582</v>
      </c>
      <c r="C1360">
        <v>3</v>
      </c>
      <c r="D1360" t="s">
        <v>405</v>
      </c>
      <c r="E1360" t="s">
        <v>405</v>
      </c>
      <c r="F1360">
        <v>10007938</v>
      </c>
      <c r="G1360" t="s">
        <v>611</v>
      </c>
      <c r="H1360" t="s">
        <v>475</v>
      </c>
      <c r="I1360" t="s">
        <v>476</v>
      </c>
      <c r="J1360" t="s">
        <v>385</v>
      </c>
      <c r="K1360" t="s">
        <v>493</v>
      </c>
      <c r="L1360" t="s">
        <v>55</v>
      </c>
      <c r="M1360" t="s">
        <v>405</v>
      </c>
      <c r="N1360" t="s">
        <v>405</v>
      </c>
      <c r="O1360" t="s">
        <v>478</v>
      </c>
      <c r="P1360" t="s">
        <v>3</v>
      </c>
      <c r="Q1360">
        <v>20</v>
      </c>
      <c r="R1360">
        <v>20</v>
      </c>
      <c r="S1360">
        <v>20</v>
      </c>
      <c r="T1360">
        <v>11.1</v>
      </c>
      <c r="U1360">
        <v>22.2</v>
      </c>
      <c r="V1360">
        <v>61.1</v>
      </c>
      <c r="W1360">
        <v>61.1</v>
      </c>
      <c r="X1360">
        <v>66.7</v>
      </c>
      <c r="Y1360">
        <v>5.6</v>
      </c>
      <c r="Z1360">
        <v>5.6</v>
      </c>
      <c r="AA1360">
        <v>10</v>
      </c>
      <c r="AB1360" t="s">
        <v>479</v>
      </c>
      <c r="AC1360" t="s">
        <v>479</v>
      </c>
      <c r="AD1360" t="s">
        <v>479</v>
      </c>
      <c r="AE1360" t="s">
        <v>479</v>
      </c>
      <c r="AF1360" t="s">
        <v>479</v>
      </c>
      <c r="AG1360" t="s">
        <v>479</v>
      </c>
      <c r="AH1360" t="s">
        <v>479</v>
      </c>
      <c r="AI1360" t="s">
        <v>479</v>
      </c>
      <c r="AJ1360" t="s">
        <v>479</v>
      </c>
      <c r="AK1360" t="s">
        <v>479</v>
      </c>
      <c r="AL1360" t="s">
        <v>481</v>
      </c>
      <c r="AM1360" t="s">
        <v>481</v>
      </c>
    </row>
    <row r="1361" spans="1:39" x14ac:dyDescent="0.25">
      <c r="A1361" t="s">
        <v>472</v>
      </c>
      <c r="B1361" t="s">
        <v>582</v>
      </c>
      <c r="C1361">
        <v>3</v>
      </c>
      <c r="D1361" t="s">
        <v>405</v>
      </c>
      <c r="E1361" t="s">
        <v>405</v>
      </c>
      <c r="F1361">
        <v>10007938</v>
      </c>
      <c r="G1361" t="s">
        <v>611</v>
      </c>
      <c r="H1361" t="s">
        <v>475</v>
      </c>
      <c r="I1361" t="s">
        <v>476</v>
      </c>
      <c r="J1361" t="s">
        <v>385</v>
      </c>
      <c r="K1361" t="s">
        <v>493</v>
      </c>
      <c r="L1361" t="s">
        <v>55</v>
      </c>
      <c r="M1361" t="s">
        <v>405</v>
      </c>
      <c r="N1361" t="s">
        <v>405</v>
      </c>
      <c r="O1361" t="s">
        <v>489</v>
      </c>
      <c r="P1361" t="s">
        <v>50</v>
      </c>
      <c r="Q1361">
        <v>25</v>
      </c>
      <c r="R1361">
        <v>25</v>
      </c>
      <c r="S1361">
        <v>25</v>
      </c>
      <c r="T1361">
        <v>12</v>
      </c>
      <c r="U1361">
        <v>8</v>
      </c>
      <c r="V1361">
        <v>72</v>
      </c>
      <c r="W1361">
        <v>76</v>
      </c>
      <c r="X1361">
        <v>80</v>
      </c>
      <c r="Y1361">
        <v>8</v>
      </c>
      <c r="Z1361">
        <v>4</v>
      </c>
      <c r="AA1361">
        <v>20</v>
      </c>
      <c r="AB1361">
        <v>6200</v>
      </c>
      <c r="AC1361">
        <v>9100</v>
      </c>
      <c r="AD1361">
        <v>15900</v>
      </c>
      <c r="AE1361">
        <v>19000</v>
      </c>
      <c r="AF1361">
        <v>24500</v>
      </c>
      <c r="AG1361" t="s">
        <v>479</v>
      </c>
      <c r="AH1361" t="s">
        <v>479</v>
      </c>
      <c r="AI1361" t="s">
        <v>479</v>
      </c>
      <c r="AJ1361" t="s">
        <v>479</v>
      </c>
      <c r="AK1361" t="s">
        <v>479</v>
      </c>
      <c r="AL1361" t="s">
        <v>481</v>
      </c>
      <c r="AM1361" t="s">
        <v>481</v>
      </c>
    </row>
    <row r="1362" spans="1:39" x14ac:dyDescent="0.25">
      <c r="A1362" t="s">
        <v>472</v>
      </c>
      <c r="B1362" t="s">
        <v>582</v>
      </c>
      <c r="C1362">
        <v>3</v>
      </c>
      <c r="D1362" t="s">
        <v>405</v>
      </c>
      <c r="E1362" t="s">
        <v>405</v>
      </c>
      <c r="F1362">
        <v>10008325</v>
      </c>
      <c r="G1362" t="s">
        <v>612</v>
      </c>
      <c r="H1362" t="s">
        <v>506</v>
      </c>
      <c r="I1362" t="s">
        <v>476</v>
      </c>
      <c r="J1362" t="s">
        <v>385</v>
      </c>
      <c r="K1362" t="s">
        <v>495</v>
      </c>
      <c r="L1362" t="s">
        <v>41</v>
      </c>
      <c r="M1362" t="s">
        <v>405</v>
      </c>
      <c r="N1362" t="s">
        <v>405</v>
      </c>
      <c r="O1362" t="s">
        <v>489</v>
      </c>
      <c r="P1362" t="s">
        <v>50</v>
      </c>
      <c r="Q1362">
        <v>5</v>
      </c>
      <c r="R1362">
        <v>5</v>
      </c>
      <c r="S1362" t="s">
        <v>480</v>
      </c>
      <c r="T1362" t="s">
        <v>479</v>
      </c>
      <c r="U1362" t="s">
        <v>479</v>
      </c>
      <c r="V1362" t="s">
        <v>479</v>
      </c>
      <c r="W1362" t="s">
        <v>479</v>
      </c>
      <c r="X1362" t="s">
        <v>479</v>
      </c>
      <c r="Y1362" t="s">
        <v>479</v>
      </c>
      <c r="Z1362" t="s">
        <v>479</v>
      </c>
      <c r="AA1362" t="s">
        <v>480</v>
      </c>
      <c r="AB1362" t="s">
        <v>479</v>
      </c>
      <c r="AC1362" t="s">
        <v>479</v>
      </c>
      <c r="AD1362" t="s">
        <v>479</v>
      </c>
      <c r="AE1362" t="s">
        <v>479</v>
      </c>
      <c r="AF1362" t="s">
        <v>479</v>
      </c>
      <c r="AG1362" t="s">
        <v>479</v>
      </c>
      <c r="AH1362" t="s">
        <v>479</v>
      </c>
      <c r="AI1362" t="s">
        <v>479</v>
      </c>
      <c r="AJ1362" t="s">
        <v>479</v>
      </c>
      <c r="AK1362" t="s">
        <v>479</v>
      </c>
      <c r="AL1362" t="s">
        <v>481</v>
      </c>
      <c r="AM1362" t="s">
        <v>481</v>
      </c>
    </row>
    <row r="1363" spans="1:39" x14ac:dyDescent="0.25">
      <c r="A1363" t="s">
        <v>472</v>
      </c>
      <c r="B1363" t="s">
        <v>582</v>
      </c>
      <c r="C1363">
        <v>3</v>
      </c>
      <c r="D1363" t="s">
        <v>405</v>
      </c>
      <c r="E1363" t="s">
        <v>405</v>
      </c>
      <c r="F1363">
        <v>10008362</v>
      </c>
      <c r="G1363" t="s">
        <v>613</v>
      </c>
      <c r="H1363" t="s">
        <v>506</v>
      </c>
      <c r="I1363" t="s">
        <v>476</v>
      </c>
      <c r="J1363" t="s">
        <v>385</v>
      </c>
      <c r="K1363" t="s">
        <v>495</v>
      </c>
      <c r="L1363" t="s">
        <v>41</v>
      </c>
      <c r="M1363" t="s">
        <v>405</v>
      </c>
      <c r="N1363" t="s">
        <v>405</v>
      </c>
      <c r="O1363" t="s">
        <v>478</v>
      </c>
      <c r="P1363" t="s">
        <v>3</v>
      </c>
      <c r="Q1363" t="s">
        <v>480</v>
      </c>
      <c r="R1363" t="s">
        <v>480</v>
      </c>
      <c r="S1363" t="s">
        <v>480</v>
      </c>
      <c r="T1363" t="s">
        <v>479</v>
      </c>
      <c r="U1363" t="s">
        <v>479</v>
      </c>
      <c r="V1363" t="s">
        <v>479</v>
      </c>
      <c r="W1363" t="s">
        <v>479</v>
      </c>
      <c r="X1363" t="s">
        <v>479</v>
      </c>
      <c r="Y1363" t="s">
        <v>479</v>
      </c>
      <c r="Z1363" t="s">
        <v>479</v>
      </c>
      <c r="AA1363" t="s">
        <v>487</v>
      </c>
      <c r="AB1363" t="s">
        <v>479</v>
      </c>
      <c r="AC1363" t="s">
        <v>479</v>
      </c>
      <c r="AD1363" t="s">
        <v>479</v>
      </c>
      <c r="AE1363" t="s">
        <v>479</v>
      </c>
      <c r="AF1363" t="s">
        <v>479</v>
      </c>
      <c r="AG1363" t="s">
        <v>479</v>
      </c>
      <c r="AH1363" t="s">
        <v>479</v>
      </c>
      <c r="AI1363" t="s">
        <v>479</v>
      </c>
      <c r="AJ1363" t="s">
        <v>479</v>
      </c>
      <c r="AK1363" t="s">
        <v>479</v>
      </c>
      <c r="AL1363" t="s">
        <v>481</v>
      </c>
      <c r="AM1363" t="s">
        <v>481</v>
      </c>
    </row>
    <row r="1364" spans="1:39" x14ac:dyDescent="0.25">
      <c r="A1364" t="s">
        <v>472</v>
      </c>
      <c r="B1364" t="s">
        <v>582</v>
      </c>
      <c r="C1364">
        <v>3</v>
      </c>
      <c r="D1364" t="s">
        <v>405</v>
      </c>
      <c r="E1364" t="s">
        <v>405</v>
      </c>
      <c r="F1364">
        <v>10008640</v>
      </c>
      <c r="G1364" t="s">
        <v>154</v>
      </c>
      <c r="H1364" t="s">
        <v>482</v>
      </c>
      <c r="I1364" t="s">
        <v>476</v>
      </c>
      <c r="J1364" t="s">
        <v>385</v>
      </c>
      <c r="K1364" t="s">
        <v>491</v>
      </c>
      <c r="L1364" t="s">
        <v>61</v>
      </c>
      <c r="M1364" t="s">
        <v>405</v>
      </c>
      <c r="N1364" t="s">
        <v>405</v>
      </c>
      <c r="O1364" t="s">
        <v>478</v>
      </c>
      <c r="P1364" t="s">
        <v>3</v>
      </c>
      <c r="Q1364">
        <v>95</v>
      </c>
      <c r="R1364">
        <v>90</v>
      </c>
      <c r="S1364">
        <v>90</v>
      </c>
      <c r="T1364">
        <v>7.6</v>
      </c>
      <c r="U1364">
        <v>13</v>
      </c>
      <c r="V1364">
        <v>76.099999999999994</v>
      </c>
      <c r="W1364">
        <v>79.3</v>
      </c>
      <c r="X1364">
        <v>79.3</v>
      </c>
      <c r="Y1364">
        <v>3.3</v>
      </c>
      <c r="Z1364" t="s">
        <v>487</v>
      </c>
      <c r="AA1364">
        <v>70</v>
      </c>
      <c r="AB1364">
        <v>4000</v>
      </c>
      <c r="AC1364">
        <v>21500</v>
      </c>
      <c r="AD1364">
        <v>27400</v>
      </c>
      <c r="AE1364">
        <v>35400</v>
      </c>
      <c r="AF1364">
        <v>52600</v>
      </c>
      <c r="AG1364" t="s">
        <v>479</v>
      </c>
      <c r="AH1364" t="s">
        <v>479</v>
      </c>
      <c r="AI1364" t="s">
        <v>479</v>
      </c>
      <c r="AJ1364" t="s">
        <v>479</v>
      </c>
      <c r="AK1364" t="s">
        <v>479</v>
      </c>
      <c r="AL1364" t="s">
        <v>481</v>
      </c>
      <c r="AM1364" t="s">
        <v>481</v>
      </c>
    </row>
    <row r="1365" spans="1:39" x14ac:dyDescent="0.25">
      <c r="A1365" t="s">
        <v>472</v>
      </c>
      <c r="B1365" t="s">
        <v>582</v>
      </c>
      <c r="C1365">
        <v>3</v>
      </c>
      <c r="D1365" t="s">
        <v>405</v>
      </c>
      <c r="E1365" t="s">
        <v>405</v>
      </c>
      <c r="F1365">
        <v>10008640</v>
      </c>
      <c r="G1365" t="s">
        <v>154</v>
      </c>
      <c r="H1365" t="s">
        <v>482</v>
      </c>
      <c r="I1365" t="s">
        <v>476</v>
      </c>
      <c r="J1365" t="s">
        <v>385</v>
      </c>
      <c r="K1365" t="s">
        <v>491</v>
      </c>
      <c r="L1365" t="s">
        <v>61</v>
      </c>
      <c r="M1365" t="s">
        <v>405</v>
      </c>
      <c r="N1365" t="s">
        <v>405</v>
      </c>
      <c r="O1365" t="s">
        <v>489</v>
      </c>
      <c r="P1365" t="s">
        <v>50</v>
      </c>
      <c r="Q1365">
        <v>760</v>
      </c>
      <c r="R1365">
        <v>745</v>
      </c>
      <c r="S1365">
        <v>745</v>
      </c>
      <c r="T1365">
        <v>4.3</v>
      </c>
      <c r="U1365">
        <v>10.8</v>
      </c>
      <c r="V1365">
        <v>75.400000000000006</v>
      </c>
      <c r="W1365">
        <v>82.6</v>
      </c>
      <c r="X1365">
        <v>84.9</v>
      </c>
      <c r="Y1365">
        <v>9.5</v>
      </c>
      <c r="Z1365">
        <v>2.2999999999999998</v>
      </c>
      <c r="AA1365">
        <v>535</v>
      </c>
      <c r="AB1365">
        <v>400</v>
      </c>
      <c r="AC1365">
        <v>16400</v>
      </c>
      <c r="AD1365">
        <v>22300</v>
      </c>
      <c r="AE1365">
        <v>27000</v>
      </c>
      <c r="AF1365">
        <v>89800</v>
      </c>
      <c r="AG1365" t="s">
        <v>479</v>
      </c>
      <c r="AH1365" t="s">
        <v>479</v>
      </c>
      <c r="AI1365" t="s">
        <v>479</v>
      </c>
      <c r="AJ1365" t="s">
        <v>479</v>
      </c>
      <c r="AK1365" t="s">
        <v>479</v>
      </c>
      <c r="AL1365" t="s">
        <v>481</v>
      </c>
      <c r="AM1365" t="s">
        <v>481</v>
      </c>
    </row>
    <row r="1366" spans="1:39" x14ac:dyDescent="0.25">
      <c r="A1366" t="s">
        <v>472</v>
      </c>
      <c r="B1366" t="s">
        <v>582</v>
      </c>
      <c r="C1366">
        <v>3</v>
      </c>
      <c r="D1366" t="s">
        <v>405</v>
      </c>
      <c r="E1366" t="s">
        <v>405</v>
      </c>
      <c r="F1366">
        <v>10009527</v>
      </c>
      <c r="G1366" t="s">
        <v>614</v>
      </c>
      <c r="H1366" t="s">
        <v>506</v>
      </c>
      <c r="I1366" t="s">
        <v>476</v>
      </c>
      <c r="J1366" t="s">
        <v>385</v>
      </c>
      <c r="K1366" t="s">
        <v>495</v>
      </c>
      <c r="L1366" t="s">
        <v>41</v>
      </c>
      <c r="M1366" t="s">
        <v>405</v>
      </c>
      <c r="N1366" t="s">
        <v>405</v>
      </c>
      <c r="O1366" t="s">
        <v>489</v>
      </c>
      <c r="P1366" t="s">
        <v>50</v>
      </c>
      <c r="Q1366">
        <v>10</v>
      </c>
      <c r="R1366">
        <v>10</v>
      </c>
      <c r="S1366">
        <v>5</v>
      </c>
      <c r="T1366">
        <v>28.6</v>
      </c>
      <c r="U1366" t="s">
        <v>487</v>
      </c>
      <c r="V1366">
        <v>57.1</v>
      </c>
      <c r="W1366">
        <v>57.1</v>
      </c>
      <c r="X1366">
        <v>71.400000000000006</v>
      </c>
      <c r="Y1366">
        <v>14.3</v>
      </c>
      <c r="Z1366">
        <v>14.3</v>
      </c>
      <c r="AA1366">
        <v>5</v>
      </c>
      <c r="AB1366" t="s">
        <v>479</v>
      </c>
      <c r="AC1366" t="s">
        <v>479</v>
      </c>
      <c r="AD1366" t="s">
        <v>479</v>
      </c>
      <c r="AE1366" t="s">
        <v>479</v>
      </c>
      <c r="AF1366" t="s">
        <v>479</v>
      </c>
      <c r="AG1366" t="s">
        <v>479</v>
      </c>
      <c r="AH1366" t="s">
        <v>479</v>
      </c>
      <c r="AI1366" t="s">
        <v>479</v>
      </c>
      <c r="AJ1366" t="s">
        <v>479</v>
      </c>
      <c r="AK1366" t="s">
        <v>479</v>
      </c>
      <c r="AL1366" t="s">
        <v>481</v>
      </c>
      <c r="AM1366" t="s">
        <v>481</v>
      </c>
    </row>
    <row r="1367" spans="1:39" x14ac:dyDescent="0.25">
      <c r="A1367" t="s">
        <v>472</v>
      </c>
      <c r="B1367" t="s">
        <v>582</v>
      </c>
      <c r="C1367">
        <v>3</v>
      </c>
      <c r="D1367" t="s">
        <v>405</v>
      </c>
      <c r="E1367" t="s">
        <v>405</v>
      </c>
      <c r="F1367">
        <v>10010308</v>
      </c>
      <c r="G1367" t="s">
        <v>615</v>
      </c>
      <c r="H1367" t="s">
        <v>506</v>
      </c>
      <c r="I1367" t="s">
        <v>476</v>
      </c>
      <c r="J1367" t="s">
        <v>385</v>
      </c>
      <c r="K1367" t="s">
        <v>483</v>
      </c>
      <c r="L1367" t="s">
        <v>484</v>
      </c>
      <c r="M1367" t="s">
        <v>405</v>
      </c>
      <c r="N1367" t="s">
        <v>405</v>
      </c>
      <c r="O1367" t="s">
        <v>489</v>
      </c>
      <c r="P1367" t="s">
        <v>50</v>
      </c>
      <c r="Q1367">
        <v>10</v>
      </c>
      <c r="R1367">
        <v>10</v>
      </c>
      <c r="S1367">
        <v>10</v>
      </c>
      <c r="T1367" t="s">
        <v>479</v>
      </c>
      <c r="U1367" t="s">
        <v>479</v>
      </c>
      <c r="V1367" t="s">
        <v>479</v>
      </c>
      <c r="W1367" t="s">
        <v>479</v>
      </c>
      <c r="X1367" t="s">
        <v>479</v>
      </c>
      <c r="Y1367" t="s">
        <v>479</v>
      </c>
      <c r="Z1367" t="s">
        <v>479</v>
      </c>
      <c r="AA1367">
        <v>5</v>
      </c>
      <c r="AB1367" t="s">
        <v>479</v>
      </c>
      <c r="AC1367" t="s">
        <v>479</v>
      </c>
      <c r="AD1367" t="s">
        <v>479</v>
      </c>
      <c r="AE1367" t="s">
        <v>479</v>
      </c>
      <c r="AF1367" t="s">
        <v>479</v>
      </c>
      <c r="AG1367" t="s">
        <v>479</v>
      </c>
      <c r="AH1367" t="s">
        <v>479</v>
      </c>
      <c r="AI1367" t="s">
        <v>479</v>
      </c>
      <c r="AJ1367" t="s">
        <v>479</v>
      </c>
      <c r="AK1367" t="s">
        <v>479</v>
      </c>
      <c r="AL1367" t="s">
        <v>481</v>
      </c>
      <c r="AM1367" t="s">
        <v>481</v>
      </c>
    </row>
    <row r="1368" spans="1:39" x14ac:dyDescent="0.25">
      <c r="A1368" t="s">
        <v>472</v>
      </c>
      <c r="B1368" t="s">
        <v>582</v>
      </c>
      <c r="C1368">
        <v>3</v>
      </c>
      <c r="D1368" t="s">
        <v>405</v>
      </c>
      <c r="E1368" t="s">
        <v>405</v>
      </c>
      <c r="F1368">
        <v>10014001</v>
      </c>
      <c r="G1368" t="s">
        <v>616</v>
      </c>
      <c r="H1368" t="s">
        <v>482</v>
      </c>
      <c r="I1368" t="s">
        <v>476</v>
      </c>
      <c r="J1368" t="s">
        <v>385</v>
      </c>
      <c r="K1368" t="s">
        <v>483</v>
      </c>
      <c r="L1368" t="s">
        <v>484</v>
      </c>
      <c r="M1368" t="s">
        <v>405</v>
      </c>
      <c r="N1368" t="s">
        <v>405</v>
      </c>
      <c r="O1368" t="s">
        <v>485</v>
      </c>
      <c r="P1368" t="s">
        <v>47</v>
      </c>
      <c r="Q1368">
        <v>10</v>
      </c>
      <c r="R1368">
        <v>10</v>
      </c>
      <c r="S1368">
        <v>10</v>
      </c>
      <c r="T1368" t="s">
        <v>479</v>
      </c>
      <c r="U1368" t="s">
        <v>479</v>
      </c>
      <c r="V1368" t="s">
        <v>479</v>
      </c>
      <c r="W1368" t="s">
        <v>479</v>
      </c>
      <c r="X1368" t="s">
        <v>479</v>
      </c>
      <c r="Y1368" t="s">
        <v>479</v>
      </c>
      <c r="Z1368" t="s">
        <v>479</v>
      </c>
      <c r="AA1368">
        <v>5</v>
      </c>
      <c r="AB1368" t="s">
        <v>479</v>
      </c>
      <c r="AC1368" t="s">
        <v>479</v>
      </c>
      <c r="AD1368" t="s">
        <v>479</v>
      </c>
      <c r="AE1368" t="s">
        <v>479</v>
      </c>
      <c r="AF1368" t="s">
        <v>479</v>
      </c>
      <c r="AG1368" t="s">
        <v>479</v>
      </c>
      <c r="AH1368" t="s">
        <v>479</v>
      </c>
      <c r="AI1368" t="s">
        <v>479</v>
      </c>
      <c r="AJ1368" t="s">
        <v>479</v>
      </c>
      <c r="AK1368" t="s">
        <v>479</v>
      </c>
      <c r="AL1368" t="s">
        <v>481</v>
      </c>
      <c r="AM1368" t="s">
        <v>481</v>
      </c>
    </row>
    <row r="1369" spans="1:39" x14ac:dyDescent="0.25">
      <c r="A1369" t="s">
        <v>472</v>
      </c>
      <c r="B1369" t="s">
        <v>582</v>
      </c>
      <c r="C1369">
        <v>3</v>
      </c>
      <c r="D1369" t="s">
        <v>405</v>
      </c>
      <c r="E1369" t="s">
        <v>405</v>
      </c>
      <c r="F1369">
        <v>10014001</v>
      </c>
      <c r="G1369" t="s">
        <v>616</v>
      </c>
      <c r="H1369" t="s">
        <v>482</v>
      </c>
      <c r="I1369" t="s">
        <v>476</v>
      </c>
      <c r="J1369" t="s">
        <v>385</v>
      </c>
      <c r="K1369" t="s">
        <v>483</v>
      </c>
      <c r="L1369" t="s">
        <v>484</v>
      </c>
      <c r="M1369" t="s">
        <v>405</v>
      </c>
      <c r="N1369" t="s">
        <v>405</v>
      </c>
      <c r="O1369" t="s">
        <v>486</v>
      </c>
      <c r="P1369" t="s">
        <v>44</v>
      </c>
      <c r="Q1369">
        <v>30</v>
      </c>
      <c r="R1369">
        <v>30</v>
      </c>
      <c r="S1369">
        <v>30</v>
      </c>
      <c r="T1369">
        <v>3.2</v>
      </c>
      <c r="U1369">
        <v>6.4</v>
      </c>
      <c r="V1369">
        <v>77.5</v>
      </c>
      <c r="W1369">
        <v>88.8</v>
      </c>
      <c r="X1369">
        <v>90.4</v>
      </c>
      <c r="Y1369">
        <v>12.8</v>
      </c>
      <c r="Z1369">
        <v>1.6</v>
      </c>
      <c r="AA1369">
        <v>25</v>
      </c>
      <c r="AB1369">
        <v>4700</v>
      </c>
      <c r="AC1369">
        <v>16100</v>
      </c>
      <c r="AD1369">
        <v>22300</v>
      </c>
      <c r="AE1369">
        <v>27000</v>
      </c>
      <c r="AF1369">
        <v>48900</v>
      </c>
      <c r="AG1369" t="s">
        <v>479</v>
      </c>
      <c r="AH1369" t="s">
        <v>479</v>
      </c>
      <c r="AI1369" t="s">
        <v>479</v>
      </c>
      <c r="AJ1369" t="s">
        <v>479</v>
      </c>
      <c r="AK1369" t="s">
        <v>479</v>
      </c>
      <c r="AL1369" t="s">
        <v>481</v>
      </c>
      <c r="AM1369" t="s">
        <v>481</v>
      </c>
    </row>
    <row r="1370" spans="1:39" x14ac:dyDescent="0.25">
      <c r="A1370" t="s">
        <v>472</v>
      </c>
      <c r="B1370" t="s">
        <v>582</v>
      </c>
      <c r="C1370">
        <v>3</v>
      </c>
      <c r="D1370" t="s">
        <v>405</v>
      </c>
      <c r="E1370" t="s">
        <v>405</v>
      </c>
      <c r="F1370">
        <v>10014001</v>
      </c>
      <c r="G1370" t="s">
        <v>616</v>
      </c>
      <c r="H1370" t="s">
        <v>482</v>
      </c>
      <c r="I1370" t="s">
        <v>476</v>
      </c>
      <c r="J1370" t="s">
        <v>385</v>
      </c>
      <c r="K1370" t="s">
        <v>483</v>
      </c>
      <c r="L1370" t="s">
        <v>484</v>
      </c>
      <c r="M1370" t="s">
        <v>405</v>
      </c>
      <c r="N1370" t="s">
        <v>405</v>
      </c>
      <c r="O1370" t="s">
        <v>478</v>
      </c>
      <c r="P1370" t="s">
        <v>3</v>
      </c>
      <c r="Q1370">
        <v>45</v>
      </c>
      <c r="R1370">
        <v>45</v>
      </c>
      <c r="S1370">
        <v>45</v>
      </c>
      <c r="T1370">
        <v>4.5</v>
      </c>
      <c r="U1370">
        <v>6.8</v>
      </c>
      <c r="V1370">
        <v>81.8</v>
      </c>
      <c r="W1370">
        <v>88.6</v>
      </c>
      <c r="X1370">
        <v>88.6</v>
      </c>
      <c r="Y1370">
        <v>6.8</v>
      </c>
      <c r="Z1370" t="s">
        <v>487</v>
      </c>
      <c r="AA1370">
        <v>35</v>
      </c>
      <c r="AB1370">
        <v>12200</v>
      </c>
      <c r="AC1370">
        <v>25600</v>
      </c>
      <c r="AD1370">
        <v>34700</v>
      </c>
      <c r="AE1370">
        <v>48900</v>
      </c>
      <c r="AF1370">
        <v>64600</v>
      </c>
      <c r="AG1370" t="s">
        <v>479</v>
      </c>
      <c r="AH1370" t="s">
        <v>479</v>
      </c>
      <c r="AI1370" t="s">
        <v>479</v>
      </c>
      <c r="AJ1370" t="s">
        <v>479</v>
      </c>
      <c r="AK1370" t="s">
        <v>479</v>
      </c>
      <c r="AL1370" t="s">
        <v>481</v>
      </c>
      <c r="AM1370" t="s">
        <v>481</v>
      </c>
    </row>
    <row r="1371" spans="1:39" x14ac:dyDescent="0.25">
      <c r="A1371" t="s">
        <v>472</v>
      </c>
      <c r="B1371" t="s">
        <v>582</v>
      </c>
      <c r="C1371">
        <v>3</v>
      </c>
      <c r="D1371" t="s">
        <v>405</v>
      </c>
      <c r="E1371" t="s">
        <v>405</v>
      </c>
      <c r="F1371">
        <v>10014001</v>
      </c>
      <c r="G1371" t="s">
        <v>616</v>
      </c>
      <c r="H1371" t="s">
        <v>482</v>
      </c>
      <c r="I1371" t="s">
        <v>476</v>
      </c>
      <c r="J1371" t="s">
        <v>385</v>
      </c>
      <c r="K1371" t="s">
        <v>483</v>
      </c>
      <c r="L1371" t="s">
        <v>484</v>
      </c>
      <c r="M1371" t="s">
        <v>405</v>
      </c>
      <c r="N1371" t="s">
        <v>405</v>
      </c>
      <c r="O1371" t="s">
        <v>488</v>
      </c>
      <c r="P1371" t="s">
        <v>34</v>
      </c>
      <c r="Q1371">
        <v>5</v>
      </c>
      <c r="R1371">
        <v>5</v>
      </c>
      <c r="S1371">
        <v>5</v>
      </c>
      <c r="T1371" t="s">
        <v>479</v>
      </c>
      <c r="U1371" t="s">
        <v>479</v>
      </c>
      <c r="V1371" t="s">
        <v>479</v>
      </c>
      <c r="W1371" t="s">
        <v>479</v>
      </c>
      <c r="X1371" t="s">
        <v>479</v>
      </c>
      <c r="Y1371" t="s">
        <v>479</v>
      </c>
      <c r="Z1371" t="s">
        <v>479</v>
      </c>
      <c r="AA1371" t="s">
        <v>480</v>
      </c>
      <c r="AB1371" t="s">
        <v>479</v>
      </c>
      <c r="AC1371" t="s">
        <v>479</v>
      </c>
      <c r="AD1371" t="s">
        <v>479</v>
      </c>
      <c r="AE1371" t="s">
        <v>479</v>
      </c>
      <c r="AF1371" t="s">
        <v>479</v>
      </c>
      <c r="AG1371" t="s">
        <v>479</v>
      </c>
      <c r="AH1371" t="s">
        <v>479</v>
      </c>
      <c r="AI1371" t="s">
        <v>479</v>
      </c>
      <c r="AJ1371" t="s">
        <v>479</v>
      </c>
      <c r="AK1371" t="s">
        <v>479</v>
      </c>
      <c r="AL1371" t="s">
        <v>481</v>
      </c>
      <c r="AM1371" t="s">
        <v>481</v>
      </c>
    </row>
    <row r="1372" spans="1:39" x14ac:dyDescent="0.25">
      <c r="A1372" t="s">
        <v>472</v>
      </c>
      <c r="B1372" t="s">
        <v>582</v>
      </c>
      <c r="C1372">
        <v>3</v>
      </c>
      <c r="D1372" t="s">
        <v>405</v>
      </c>
      <c r="E1372" t="s">
        <v>405</v>
      </c>
      <c r="F1372">
        <v>10014001</v>
      </c>
      <c r="G1372" t="s">
        <v>616</v>
      </c>
      <c r="H1372" t="s">
        <v>482</v>
      </c>
      <c r="I1372" t="s">
        <v>476</v>
      </c>
      <c r="J1372" t="s">
        <v>385</v>
      </c>
      <c r="K1372" t="s">
        <v>483</v>
      </c>
      <c r="L1372" t="s">
        <v>484</v>
      </c>
      <c r="M1372" t="s">
        <v>405</v>
      </c>
      <c r="N1372" t="s">
        <v>405</v>
      </c>
      <c r="O1372" t="s">
        <v>489</v>
      </c>
      <c r="P1372" t="s">
        <v>50</v>
      </c>
      <c r="Q1372">
        <v>70</v>
      </c>
      <c r="R1372">
        <v>65</v>
      </c>
      <c r="S1372">
        <v>65</v>
      </c>
      <c r="T1372">
        <v>10.4</v>
      </c>
      <c r="U1372">
        <v>11.9</v>
      </c>
      <c r="V1372">
        <v>73.099999999999994</v>
      </c>
      <c r="W1372">
        <v>77.599999999999994</v>
      </c>
      <c r="X1372">
        <v>77.599999999999994</v>
      </c>
      <c r="Y1372">
        <v>4.5</v>
      </c>
      <c r="Z1372" t="s">
        <v>487</v>
      </c>
      <c r="AA1372">
        <v>50</v>
      </c>
      <c r="AB1372">
        <v>4000</v>
      </c>
      <c r="AC1372">
        <v>16000</v>
      </c>
      <c r="AD1372">
        <v>21000</v>
      </c>
      <c r="AE1372">
        <v>25400</v>
      </c>
      <c r="AF1372">
        <v>52300</v>
      </c>
      <c r="AG1372" t="s">
        <v>479</v>
      </c>
      <c r="AH1372" t="s">
        <v>479</v>
      </c>
      <c r="AI1372" t="s">
        <v>479</v>
      </c>
      <c r="AJ1372" t="s">
        <v>479</v>
      </c>
      <c r="AK1372" t="s">
        <v>479</v>
      </c>
      <c r="AL1372" t="s">
        <v>481</v>
      </c>
      <c r="AM1372" t="s">
        <v>481</v>
      </c>
    </row>
    <row r="1373" spans="1:39" x14ac:dyDescent="0.25">
      <c r="A1373" t="s">
        <v>472</v>
      </c>
      <c r="B1373" t="s">
        <v>582</v>
      </c>
      <c r="C1373">
        <v>3</v>
      </c>
      <c r="D1373" t="s">
        <v>405</v>
      </c>
      <c r="E1373" t="s">
        <v>405</v>
      </c>
      <c r="F1373">
        <v>10021682</v>
      </c>
      <c r="G1373" t="s">
        <v>617</v>
      </c>
      <c r="H1373" t="s">
        <v>506</v>
      </c>
      <c r="I1373" t="s">
        <v>476</v>
      </c>
      <c r="J1373" t="s">
        <v>385</v>
      </c>
      <c r="K1373" t="s">
        <v>493</v>
      </c>
      <c r="L1373" t="s">
        <v>55</v>
      </c>
      <c r="M1373" t="s">
        <v>405</v>
      </c>
      <c r="N1373" t="s">
        <v>405</v>
      </c>
      <c r="O1373" t="s">
        <v>488</v>
      </c>
      <c r="P1373" t="s">
        <v>34</v>
      </c>
      <c r="Q1373">
        <v>5</v>
      </c>
      <c r="R1373">
        <v>5</v>
      </c>
      <c r="S1373">
        <v>5</v>
      </c>
      <c r="T1373" t="s">
        <v>479</v>
      </c>
      <c r="U1373" t="s">
        <v>479</v>
      </c>
      <c r="V1373" t="s">
        <v>479</v>
      </c>
      <c r="W1373" t="s">
        <v>479</v>
      </c>
      <c r="X1373" t="s">
        <v>479</v>
      </c>
      <c r="Y1373" t="s">
        <v>479</v>
      </c>
      <c r="Z1373" t="s">
        <v>479</v>
      </c>
      <c r="AA1373">
        <v>5</v>
      </c>
      <c r="AB1373" t="s">
        <v>479</v>
      </c>
      <c r="AC1373" t="s">
        <v>479</v>
      </c>
      <c r="AD1373" t="s">
        <v>479</v>
      </c>
      <c r="AE1373" t="s">
        <v>479</v>
      </c>
      <c r="AF1373" t="s">
        <v>479</v>
      </c>
      <c r="AG1373" t="s">
        <v>479</v>
      </c>
      <c r="AH1373" t="s">
        <v>479</v>
      </c>
      <c r="AI1373" t="s">
        <v>479</v>
      </c>
      <c r="AJ1373" t="s">
        <v>479</v>
      </c>
      <c r="AK1373" t="s">
        <v>479</v>
      </c>
      <c r="AL1373" t="s">
        <v>481</v>
      </c>
      <c r="AM1373" t="s">
        <v>481</v>
      </c>
    </row>
    <row r="1374" spans="1:39" x14ac:dyDescent="0.25">
      <c r="A1374" t="s">
        <v>472</v>
      </c>
      <c r="B1374" t="s">
        <v>582</v>
      </c>
      <c r="C1374">
        <v>3</v>
      </c>
      <c r="D1374" t="s">
        <v>405</v>
      </c>
      <c r="E1374" t="s">
        <v>405</v>
      </c>
      <c r="F1374">
        <v>10022087</v>
      </c>
      <c r="G1374" t="s">
        <v>618</v>
      </c>
      <c r="H1374" t="s">
        <v>506</v>
      </c>
      <c r="I1374" t="s">
        <v>476</v>
      </c>
      <c r="J1374" t="s">
        <v>385</v>
      </c>
      <c r="K1374" t="s">
        <v>477</v>
      </c>
      <c r="L1374" t="s">
        <v>65</v>
      </c>
      <c r="M1374" t="s">
        <v>405</v>
      </c>
      <c r="N1374" t="s">
        <v>405</v>
      </c>
      <c r="O1374" t="s">
        <v>489</v>
      </c>
      <c r="P1374" t="s">
        <v>50</v>
      </c>
      <c r="Q1374">
        <v>65</v>
      </c>
      <c r="R1374">
        <v>65</v>
      </c>
      <c r="S1374">
        <v>65</v>
      </c>
      <c r="T1374">
        <v>3.2</v>
      </c>
      <c r="U1374">
        <v>17.5</v>
      </c>
      <c r="V1374">
        <v>77.8</v>
      </c>
      <c r="W1374">
        <v>77.8</v>
      </c>
      <c r="X1374">
        <v>79.400000000000006</v>
      </c>
      <c r="Y1374">
        <v>1.6</v>
      </c>
      <c r="Z1374">
        <v>1.6</v>
      </c>
      <c r="AA1374">
        <v>50</v>
      </c>
      <c r="AB1374">
        <v>3300</v>
      </c>
      <c r="AC1374">
        <v>13700</v>
      </c>
      <c r="AD1374">
        <v>23000</v>
      </c>
      <c r="AE1374">
        <v>27700</v>
      </c>
      <c r="AF1374">
        <v>52900</v>
      </c>
      <c r="AG1374" t="s">
        <v>479</v>
      </c>
      <c r="AH1374" t="s">
        <v>479</v>
      </c>
      <c r="AI1374" t="s">
        <v>479</v>
      </c>
      <c r="AJ1374" t="s">
        <v>479</v>
      </c>
      <c r="AK1374" t="s">
        <v>479</v>
      </c>
      <c r="AL1374" t="s">
        <v>481</v>
      </c>
      <c r="AM1374" t="s">
        <v>481</v>
      </c>
    </row>
    <row r="1375" spans="1:39" x14ac:dyDescent="0.25">
      <c r="A1375" t="s">
        <v>472</v>
      </c>
      <c r="B1375" t="s">
        <v>582</v>
      </c>
      <c r="C1375">
        <v>3</v>
      </c>
      <c r="D1375" t="s">
        <v>405</v>
      </c>
      <c r="E1375" t="s">
        <v>405</v>
      </c>
      <c r="F1375">
        <v>10023139</v>
      </c>
      <c r="G1375" t="s">
        <v>619</v>
      </c>
      <c r="H1375" t="s">
        <v>475</v>
      </c>
      <c r="I1375" t="s">
        <v>476</v>
      </c>
      <c r="J1375" t="s">
        <v>385</v>
      </c>
      <c r="K1375" t="s">
        <v>477</v>
      </c>
      <c r="L1375" t="s">
        <v>65</v>
      </c>
      <c r="M1375" t="s">
        <v>405</v>
      </c>
      <c r="N1375" t="s">
        <v>405</v>
      </c>
      <c r="O1375" t="s">
        <v>486</v>
      </c>
      <c r="P1375" t="s">
        <v>44</v>
      </c>
      <c r="Q1375">
        <v>5</v>
      </c>
      <c r="R1375">
        <v>5</v>
      </c>
      <c r="S1375">
        <v>5</v>
      </c>
      <c r="T1375" t="s">
        <v>479</v>
      </c>
      <c r="U1375" t="s">
        <v>479</v>
      </c>
      <c r="V1375" t="s">
        <v>479</v>
      </c>
      <c r="W1375" t="s">
        <v>479</v>
      </c>
      <c r="X1375" t="s">
        <v>479</v>
      </c>
      <c r="Y1375" t="s">
        <v>479</v>
      </c>
      <c r="Z1375" t="s">
        <v>479</v>
      </c>
      <c r="AA1375">
        <v>5</v>
      </c>
      <c r="AB1375" t="s">
        <v>479</v>
      </c>
      <c r="AC1375" t="s">
        <v>479</v>
      </c>
      <c r="AD1375" t="s">
        <v>479</v>
      </c>
      <c r="AE1375" t="s">
        <v>479</v>
      </c>
      <c r="AF1375" t="s">
        <v>479</v>
      </c>
      <c r="AG1375" t="s">
        <v>479</v>
      </c>
      <c r="AH1375" t="s">
        <v>479</v>
      </c>
      <c r="AI1375" t="s">
        <v>479</v>
      </c>
      <c r="AJ1375" t="s">
        <v>479</v>
      </c>
      <c r="AK1375" t="s">
        <v>479</v>
      </c>
      <c r="AL1375" t="s">
        <v>481</v>
      </c>
      <c r="AM1375" t="s">
        <v>481</v>
      </c>
    </row>
    <row r="1376" spans="1:39" x14ac:dyDescent="0.25">
      <c r="A1376" t="s">
        <v>472</v>
      </c>
      <c r="B1376" t="s">
        <v>582</v>
      </c>
      <c r="C1376">
        <v>3</v>
      </c>
      <c r="D1376" t="s">
        <v>405</v>
      </c>
      <c r="E1376" t="s">
        <v>405</v>
      </c>
      <c r="F1376">
        <v>10023139</v>
      </c>
      <c r="G1376" t="s">
        <v>619</v>
      </c>
      <c r="H1376" t="s">
        <v>475</v>
      </c>
      <c r="I1376" t="s">
        <v>476</v>
      </c>
      <c r="J1376" t="s">
        <v>385</v>
      </c>
      <c r="K1376" t="s">
        <v>477</v>
      </c>
      <c r="L1376" t="s">
        <v>65</v>
      </c>
      <c r="M1376" t="s">
        <v>405</v>
      </c>
      <c r="N1376" t="s">
        <v>405</v>
      </c>
      <c r="O1376" t="s">
        <v>478</v>
      </c>
      <c r="P1376" t="s">
        <v>3</v>
      </c>
      <c r="Q1376">
        <v>55</v>
      </c>
      <c r="R1376">
        <v>55</v>
      </c>
      <c r="S1376">
        <v>55</v>
      </c>
      <c r="T1376">
        <v>5.5</v>
      </c>
      <c r="U1376">
        <v>16.399999999999999</v>
      </c>
      <c r="V1376">
        <v>76.400000000000006</v>
      </c>
      <c r="W1376">
        <v>78.2</v>
      </c>
      <c r="X1376">
        <v>78.2</v>
      </c>
      <c r="Y1376">
        <v>1.8</v>
      </c>
      <c r="Z1376" t="s">
        <v>487</v>
      </c>
      <c r="AA1376">
        <v>40</v>
      </c>
      <c r="AB1376">
        <v>1500</v>
      </c>
      <c r="AC1376">
        <v>19800</v>
      </c>
      <c r="AD1376">
        <v>23700</v>
      </c>
      <c r="AE1376">
        <v>32000</v>
      </c>
      <c r="AF1376">
        <v>64200</v>
      </c>
      <c r="AG1376" t="s">
        <v>479</v>
      </c>
      <c r="AH1376" t="s">
        <v>479</v>
      </c>
      <c r="AI1376" t="s">
        <v>479</v>
      </c>
      <c r="AJ1376" t="s">
        <v>479</v>
      </c>
      <c r="AK1376" t="s">
        <v>479</v>
      </c>
      <c r="AL1376" t="s">
        <v>481</v>
      </c>
      <c r="AM1376" t="s">
        <v>481</v>
      </c>
    </row>
    <row r="1377" spans="1:39" x14ac:dyDescent="0.25">
      <c r="A1377" t="s">
        <v>472</v>
      </c>
      <c r="B1377" t="s">
        <v>582</v>
      </c>
      <c r="C1377">
        <v>3</v>
      </c>
      <c r="D1377" t="s">
        <v>405</v>
      </c>
      <c r="E1377" t="s">
        <v>405</v>
      </c>
      <c r="F1377">
        <v>10023139</v>
      </c>
      <c r="G1377" t="s">
        <v>619</v>
      </c>
      <c r="H1377" t="s">
        <v>475</v>
      </c>
      <c r="I1377" t="s">
        <v>476</v>
      </c>
      <c r="J1377" t="s">
        <v>385</v>
      </c>
      <c r="K1377" t="s">
        <v>477</v>
      </c>
      <c r="L1377" t="s">
        <v>65</v>
      </c>
      <c r="M1377" t="s">
        <v>405</v>
      </c>
      <c r="N1377" t="s">
        <v>405</v>
      </c>
      <c r="O1377" t="s">
        <v>489</v>
      </c>
      <c r="P1377" t="s">
        <v>50</v>
      </c>
      <c r="Q1377">
        <v>35</v>
      </c>
      <c r="R1377">
        <v>35</v>
      </c>
      <c r="S1377">
        <v>35</v>
      </c>
      <c r="T1377">
        <v>3.8</v>
      </c>
      <c r="U1377">
        <v>23.7</v>
      </c>
      <c r="V1377">
        <v>66.400000000000006</v>
      </c>
      <c r="W1377">
        <v>70.2</v>
      </c>
      <c r="X1377">
        <v>72.5</v>
      </c>
      <c r="Y1377">
        <v>6.1</v>
      </c>
      <c r="Z1377">
        <v>2.2999999999999998</v>
      </c>
      <c r="AA1377">
        <v>20</v>
      </c>
      <c r="AB1377">
        <v>2200</v>
      </c>
      <c r="AC1377">
        <v>17500</v>
      </c>
      <c r="AD1377">
        <v>23400</v>
      </c>
      <c r="AE1377">
        <v>27700</v>
      </c>
      <c r="AF1377">
        <v>74000</v>
      </c>
      <c r="AG1377" t="s">
        <v>479</v>
      </c>
      <c r="AH1377" t="s">
        <v>479</v>
      </c>
      <c r="AI1377" t="s">
        <v>479</v>
      </c>
      <c r="AJ1377" t="s">
        <v>479</v>
      </c>
      <c r="AK1377" t="s">
        <v>479</v>
      </c>
      <c r="AL1377" t="s">
        <v>481</v>
      </c>
      <c r="AM1377" t="s">
        <v>481</v>
      </c>
    </row>
    <row r="1378" spans="1:39" x14ac:dyDescent="0.25">
      <c r="A1378" t="s">
        <v>472</v>
      </c>
      <c r="B1378" t="s">
        <v>582</v>
      </c>
      <c r="C1378">
        <v>3</v>
      </c>
      <c r="D1378" t="s">
        <v>405</v>
      </c>
      <c r="E1378" t="s">
        <v>405</v>
      </c>
      <c r="F1378">
        <v>10024962</v>
      </c>
      <c r="G1378" t="s">
        <v>620</v>
      </c>
      <c r="H1378" t="s">
        <v>475</v>
      </c>
      <c r="I1378" t="s">
        <v>476</v>
      </c>
      <c r="J1378" t="s">
        <v>385</v>
      </c>
      <c r="K1378" t="s">
        <v>493</v>
      </c>
      <c r="L1378" t="s">
        <v>55</v>
      </c>
      <c r="M1378" t="s">
        <v>405</v>
      </c>
      <c r="N1378" t="s">
        <v>405</v>
      </c>
      <c r="O1378" t="s">
        <v>485</v>
      </c>
      <c r="P1378" t="s">
        <v>47</v>
      </c>
      <c r="Q1378">
        <v>15</v>
      </c>
      <c r="R1378">
        <v>15</v>
      </c>
      <c r="S1378">
        <v>15</v>
      </c>
      <c r="T1378" t="s">
        <v>487</v>
      </c>
      <c r="U1378" t="s">
        <v>487</v>
      </c>
      <c r="V1378">
        <v>60</v>
      </c>
      <c r="W1378">
        <v>86.7</v>
      </c>
      <c r="X1378">
        <v>100</v>
      </c>
      <c r="Y1378">
        <v>40</v>
      </c>
      <c r="Z1378">
        <v>13.3</v>
      </c>
      <c r="AA1378">
        <v>10</v>
      </c>
      <c r="AB1378" t="s">
        <v>479</v>
      </c>
      <c r="AC1378" t="s">
        <v>479</v>
      </c>
      <c r="AD1378" t="s">
        <v>479</v>
      </c>
      <c r="AE1378" t="s">
        <v>479</v>
      </c>
      <c r="AF1378" t="s">
        <v>479</v>
      </c>
      <c r="AG1378" t="s">
        <v>479</v>
      </c>
      <c r="AH1378" t="s">
        <v>479</v>
      </c>
      <c r="AI1378" t="s">
        <v>479</v>
      </c>
      <c r="AJ1378" t="s">
        <v>479</v>
      </c>
      <c r="AK1378" t="s">
        <v>479</v>
      </c>
      <c r="AL1378" t="s">
        <v>481</v>
      </c>
      <c r="AM1378" t="s">
        <v>481</v>
      </c>
    </row>
    <row r="1379" spans="1:39" x14ac:dyDescent="0.25">
      <c r="A1379" t="s">
        <v>472</v>
      </c>
      <c r="B1379" t="s">
        <v>582</v>
      </c>
      <c r="C1379">
        <v>3</v>
      </c>
      <c r="D1379" t="s">
        <v>405</v>
      </c>
      <c r="E1379" t="s">
        <v>405</v>
      </c>
      <c r="F1379">
        <v>10024962</v>
      </c>
      <c r="G1379" t="s">
        <v>620</v>
      </c>
      <c r="H1379" t="s">
        <v>475</v>
      </c>
      <c r="I1379" t="s">
        <v>476</v>
      </c>
      <c r="J1379" t="s">
        <v>385</v>
      </c>
      <c r="K1379" t="s">
        <v>493</v>
      </c>
      <c r="L1379" t="s">
        <v>55</v>
      </c>
      <c r="M1379" t="s">
        <v>405</v>
      </c>
      <c r="N1379" t="s">
        <v>405</v>
      </c>
      <c r="O1379" t="s">
        <v>478</v>
      </c>
      <c r="P1379" t="s">
        <v>3</v>
      </c>
      <c r="Q1379">
        <v>35</v>
      </c>
      <c r="R1379">
        <v>35</v>
      </c>
      <c r="S1379">
        <v>35</v>
      </c>
      <c r="T1379">
        <v>6.1</v>
      </c>
      <c r="U1379">
        <v>3</v>
      </c>
      <c r="V1379">
        <v>81.8</v>
      </c>
      <c r="W1379">
        <v>90.9</v>
      </c>
      <c r="X1379">
        <v>90.9</v>
      </c>
      <c r="Y1379">
        <v>9.1</v>
      </c>
      <c r="Z1379" t="s">
        <v>487</v>
      </c>
      <c r="AA1379">
        <v>25</v>
      </c>
      <c r="AB1379">
        <v>5100</v>
      </c>
      <c r="AC1379">
        <v>22300</v>
      </c>
      <c r="AD1379">
        <v>27700</v>
      </c>
      <c r="AE1379">
        <v>32500</v>
      </c>
      <c r="AF1379">
        <v>85000</v>
      </c>
      <c r="AG1379" t="s">
        <v>479</v>
      </c>
      <c r="AH1379" t="s">
        <v>479</v>
      </c>
      <c r="AI1379" t="s">
        <v>479</v>
      </c>
      <c r="AJ1379" t="s">
        <v>479</v>
      </c>
      <c r="AK1379" t="s">
        <v>479</v>
      </c>
      <c r="AL1379" t="s">
        <v>481</v>
      </c>
      <c r="AM1379" t="s">
        <v>481</v>
      </c>
    </row>
    <row r="1380" spans="1:39" x14ac:dyDescent="0.25">
      <c r="A1380" t="s">
        <v>472</v>
      </c>
      <c r="B1380" t="s">
        <v>582</v>
      </c>
      <c r="C1380">
        <v>3</v>
      </c>
      <c r="D1380" t="s">
        <v>405</v>
      </c>
      <c r="E1380" t="s">
        <v>405</v>
      </c>
      <c r="F1380">
        <v>10024962</v>
      </c>
      <c r="G1380" t="s">
        <v>620</v>
      </c>
      <c r="H1380" t="s">
        <v>475</v>
      </c>
      <c r="I1380" t="s">
        <v>476</v>
      </c>
      <c r="J1380" t="s">
        <v>385</v>
      </c>
      <c r="K1380" t="s">
        <v>493</v>
      </c>
      <c r="L1380" t="s">
        <v>55</v>
      </c>
      <c r="M1380" t="s">
        <v>405</v>
      </c>
      <c r="N1380" t="s">
        <v>405</v>
      </c>
      <c r="O1380" t="s">
        <v>488</v>
      </c>
      <c r="P1380" t="s">
        <v>34</v>
      </c>
      <c r="Q1380">
        <v>20</v>
      </c>
      <c r="R1380">
        <v>20</v>
      </c>
      <c r="S1380">
        <v>20</v>
      </c>
      <c r="T1380">
        <v>11.1</v>
      </c>
      <c r="U1380">
        <v>33.299999999999997</v>
      </c>
      <c r="V1380">
        <v>55.6</v>
      </c>
      <c r="W1380">
        <v>55.6</v>
      </c>
      <c r="X1380">
        <v>55.6</v>
      </c>
      <c r="Y1380" t="s">
        <v>487</v>
      </c>
      <c r="Z1380" t="s">
        <v>487</v>
      </c>
      <c r="AA1380">
        <v>10</v>
      </c>
      <c r="AB1380" t="s">
        <v>479</v>
      </c>
      <c r="AC1380" t="s">
        <v>479</v>
      </c>
      <c r="AD1380" t="s">
        <v>479</v>
      </c>
      <c r="AE1380" t="s">
        <v>479</v>
      </c>
      <c r="AF1380" t="s">
        <v>479</v>
      </c>
      <c r="AG1380" t="s">
        <v>479</v>
      </c>
      <c r="AH1380" t="s">
        <v>479</v>
      </c>
      <c r="AI1380" t="s">
        <v>479</v>
      </c>
      <c r="AJ1380" t="s">
        <v>479</v>
      </c>
      <c r="AK1380" t="s">
        <v>479</v>
      </c>
      <c r="AL1380" t="s">
        <v>481</v>
      </c>
      <c r="AM1380" t="s">
        <v>481</v>
      </c>
    </row>
    <row r="1381" spans="1:39" x14ac:dyDescent="0.25">
      <c r="A1381" t="s">
        <v>472</v>
      </c>
      <c r="B1381" t="s">
        <v>582</v>
      </c>
      <c r="C1381">
        <v>3</v>
      </c>
      <c r="D1381" t="s">
        <v>405</v>
      </c>
      <c r="E1381" t="s">
        <v>405</v>
      </c>
      <c r="F1381">
        <v>10024962</v>
      </c>
      <c r="G1381" t="s">
        <v>620</v>
      </c>
      <c r="H1381" t="s">
        <v>475</v>
      </c>
      <c r="I1381" t="s">
        <v>476</v>
      </c>
      <c r="J1381" t="s">
        <v>385</v>
      </c>
      <c r="K1381" t="s">
        <v>493</v>
      </c>
      <c r="L1381" t="s">
        <v>55</v>
      </c>
      <c r="M1381" t="s">
        <v>405</v>
      </c>
      <c r="N1381" t="s">
        <v>405</v>
      </c>
      <c r="O1381" t="s">
        <v>489</v>
      </c>
      <c r="P1381" t="s">
        <v>50</v>
      </c>
      <c r="Q1381">
        <v>15</v>
      </c>
      <c r="R1381">
        <v>15</v>
      </c>
      <c r="S1381">
        <v>15</v>
      </c>
      <c r="T1381">
        <v>7.1</v>
      </c>
      <c r="U1381">
        <v>7.1</v>
      </c>
      <c r="V1381">
        <v>85.7</v>
      </c>
      <c r="W1381">
        <v>85.7</v>
      </c>
      <c r="X1381">
        <v>85.7</v>
      </c>
      <c r="Y1381" t="s">
        <v>487</v>
      </c>
      <c r="Z1381" t="s">
        <v>487</v>
      </c>
      <c r="AA1381">
        <v>10</v>
      </c>
      <c r="AB1381">
        <v>5800</v>
      </c>
      <c r="AC1381">
        <v>9100</v>
      </c>
      <c r="AD1381">
        <v>19700</v>
      </c>
      <c r="AE1381">
        <v>20800</v>
      </c>
      <c r="AF1381">
        <v>27300</v>
      </c>
      <c r="AG1381" t="s">
        <v>479</v>
      </c>
      <c r="AH1381" t="s">
        <v>479</v>
      </c>
      <c r="AI1381" t="s">
        <v>479</v>
      </c>
      <c r="AJ1381" t="s">
        <v>479</v>
      </c>
      <c r="AK1381" t="s">
        <v>479</v>
      </c>
      <c r="AL1381" t="s">
        <v>481</v>
      </c>
      <c r="AM1381" t="s">
        <v>481</v>
      </c>
    </row>
    <row r="1382" spans="1:39" x14ac:dyDescent="0.25">
      <c r="A1382" t="s">
        <v>472</v>
      </c>
      <c r="B1382" t="s">
        <v>582</v>
      </c>
      <c r="C1382">
        <v>3</v>
      </c>
      <c r="D1382" t="s">
        <v>405</v>
      </c>
      <c r="E1382" t="s">
        <v>405</v>
      </c>
      <c r="F1382">
        <v>10031982</v>
      </c>
      <c r="G1382" t="s">
        <v>621</v>
      </c>
      <c r="H1382" t="s">
        <v>482</v>
      </c>
      <c r="I1382" t="s">
        <v>476</v>
      </c>
      <c r="J1382" t="s">
        <v>385</v>
      </c>
      <c r="K1382" t="s">
        <v>495</v>
      </c>
      <c r="L1382" t="s">
        <v>41</v>
      </c>
      <c r="M1382" t="s">
        <v>405</v>
      </c>
      <c r="N1382" t="s">
        <v>405</v>
      </c>
      <c r="O1382" t="s">
        <v>486</v>
      </c>
      <c r="P1382" t="s">
        <v>44</v>
      </c>
      <c r="Q1382">
        <v>15</v>
      </c>
      <c r="R1382">
        <v>15</v>
      </c>
      <c r="S1382">
        <v>15</v>
      </c>
      <c r="T1382">
        <v>18.8</v>
      </c>
      <c r="U1382">
        <v>12.5</v>
      </c>
      <c r="V1382">
        <v>56.2</v>
      </c>
      <c r="W1382">
        <v>68.8</v>
      </c>
      <c r="X1382">
        <v>68.8</v>
      </c>
      <c r="Y1382">
        <v>12.5</v>
      </c>
      <c r="Z1382" t="s">
        <v>487</v>
      </c>
      <c r="AA1382">
        <v>10</v>
      </c>
      <c r="AB1382" t="s">
        <v>479</v>
      </c>
      <c r="AC1382" t="s">
        <v>479</v>
      </c>
      <c r="AD1382" t="s">
        <v>479</v>
      </c>
      <c r="AE1382" t="s">
        <v>479</v>
      </c>
      <c r="AF1382" t="s">
        <v>479</v>
      </c>
      <c r="AG1382" t="s">
        <v>479</v>
      </c>
      <c r="AH1382" t="s">
        <v>479</v>
      </c>
      <c r="AI1382" t="s">
        <v>479</v>
      </c>
      <c r="AJ1382" t="s">
        <v>479</v>
      </c>
      <c r="AK1382" t="s">
        <v>479</v>
      </c>
      <c r="AL1382" t="s">
        <v>481</v>
      </c>
      <c r="AM1382" t="s">
        <v>481</v>
      </c>
    </row>
    <row r="1383" spans="1:39" x14ac:dyDescent="0.25">
      <c r="A1383" t="s">
        <v>472</v>
      </c>
      <c r="B1383" t="s">
        <v>582</v>
      </c>
      <c r="C1383">
        <v>3</v>
      </c>
      <c r="D1383" t="s">
        <v>405</v>
      </c>
      <c r="E1383" t="s">
        <v>405</v>
      </c>
      <c r="F1383">
        <v>10031982</v>
      </c>
      <c r="G1383" t="s">
        <v>621</v>
      </c>
      <c r="H1383" t="s">
        <v>482</v>
      </c>
      <c r="I1383" t="s">
        <v>476</v>
      </c>
      <c r="J1383" t="s">
        <v>385</v>
      </c>
      <c r="K1383" t="s">
        <v>495</v>
      </c>
      <c r="L1383" t="s">
        <v>41</v>
      </c>
      <c r="M1383" t="s">
        <v>405</v>
      </c>
      <c r="N1383" t="s">
        <v>405</v>
      </c>
      <c r="O1383" t="s">
        <v>488</v>
      </c>
      <c r="P1383" t="s">
        <v>34</v>
      </c>
      <c r="Q1383">
        <v>85</v>
      </c>
      <c r="R1383">
        <v>85</v>
      </c>
      <c r="S1383">
        <v>85</v>
      </c>
      <c r="T1383">
        <v>6</v>
      </c>
      <c r="U1383">
        <v>4.8</v>
      </c>
      <c r="V1383">
        <v>71.099999999999994</v>
      </c>
      <c r="W1383">
        <v>80.7</v>
      </c>
      <c r="X1383">
        <v>89.2</v>
      </c>
      <c r="Y1383">
        <v>18.100000000000001</v>
      </c>
      <c r="Z1383">
        <v>8.4</v>
      </c>
      <c r="AA1383">
        <v>60</v>
      </c>
      <c r="AB1383">
        <v>1800</v>
      </c>
      <c r="AC1383">
        <v>22300</v>
      </c>
      <c r="AD1383">
        <v>26100</v>
      </c>
      <c r="AE1383">
        <v>33600</v>
      </c>
      <c r="AF1383">
        <v>101800</v>
      </c>
      <c r="AG1383" t="s">
        <v>479</v>
      </c>
      <c r="AH1383" t="s">
        <v>479</v>
      </c>
      <c r="AI1383" t="s">
        <v>479</v>
      </c>
      <c r="AJ1383" t="s">
        <v>479</v>
      </c>
      <c r="AK1383" t="s">
        <v>479</v>
      </c>
      <c r="AL1383" t="s">
        <v>481</v>
      </c>
      <c r="AM1383" t="s">
        <v>481</v>
      </c>
    </row>
    <row r="1384" spans="1:39" x14ac:dyDescent="0.25">
      <c r="A1384" t="s">
        <v>472</v>
      </c>
      <c r="B1384" t="s">
        <v>582</v>
      </c>
      <c r="C1384">
        <v>3</v>
      </c>
      <c r="D1384" t="s">
        <v>405</v>
      </c>
      <c r="E1384" t="s">
        <v>405</v>
      </c>
      <c r="F1384">
        <v>10036143</v>
      </c>
      <c r="G1384" t="s">
        <v>640</v>
      </c>
      <c r="H1384" t="s">
        <v>475</v>
      </c>
      <c r="I1384" t="s">
        <v>476</v>
      </c>
      <c r="J1384" t="s">
        <v>385</v>
      </c>
      <c r="K1384" t="s">
        <v>491</v>
      </c>
      <c r="L1384" t="s">
        <v>61</v>
      </c>
      <c r="M1384" t="s">
        <v>405</v>
      </c>
      <c r="N1384" t="s">
        <v>405</v>
      </c>
      <c r="O1384" t="s">
        <v>485</v>
      </c>
      <c r="P1384" t="s">
        <v>47</v>
      </c>
      <c r="Q1384">
        <v>10</v>
      </c>
      <c r="R1384">
        <v>10</v>
      </c>
      <c r="S1384">
        <v>10</v>
      </c>
      <c r="T1384">
        <v>9.1</v>
      </c>
      <c r="U1384">
        <v>36.4</v>
      </c>
      <c r="V1384">
        <v>36.4</v>
      </c>
      <c r="W1384">
        <v>54.5</v>
      </c>
      <c r="X1384">
        <v>54.5</v>
      </c>
      <c r="Y1384">
        <v>18.2</v>
      </c>
      <c r="Z1384" t="s">
        <v>487</v>
      </c>
      <c r="AA1384">
        <v>5</v>
      </c>
      <c r="AB1384" t="s">
        <v>479</v>
      </c>
      <c r="AC1384" t="s">
        <v>479</v>
      </c>
      <c r="AD1384" t="s">
        <v>479</v>
      </c>
      <c r="AE1384" t="s">
        <v>479</v>
      </c>
      <c r="AF1384" t="s">
        <v>479</v>
      </c>
      <c r="AG1384" t="s">
        <v>479</v>
      </c>
      <c r="AH1384" t="s">
        <v>479</v>
      </c>
      <c r="AI1384" t="s">
        <v>479</v>
      </c>
      <c r="AJ1384" t="s">
        <v>479</v>
      </c>
      <c r="AK1384" t="s">
        <v>479</v>
      </c>
      <c r="AL1384" t="s">
        <v>481</v>
      </c>
      <c r="AM1384" t="s">
        <v>481</v>
      </c>
    </row>
    <row r="1385" spans="1:39" x14ac:dyDescent="0.25">
      <c r="A1385" t="s">
        <v>472</v>
      </c>
      <c r="B1385" t="s">
        <v>582</v>
      </c>
      <c r="C1385">
        <v>3</v>
      </c>
      <c r="D1385" t="s">
        <v>405</v>
      </c>
      <c r="E1385" t="s">
        <v>405</v>
      </c>
      <c r="F1385">
        <v>10036143</v>
      </c>
      <c r="G1385" t="s">
        <v>640</v>
      </c>
      <c r="H1385" t="s">
        <v>475</v>
      </c>
      <c r="I1385" t="s">
        <v>476</v>
      </c>
      <c r="J1385" t="s">
        <v>385</v>
      </c>
      <c r="K1385" t="s">
        <v>491</v>
      </c>
      <c r="L1385" t="s">
        <v>61</v>
      </c>
      <c r="M1385" t="s">
        <v>405</v>
      </c>
      <c r="N1385" t="s">
        <v>405</v>
      </c>
      <c r="O1385" t="s">
        <v>489</v>
      </c>
      <c r="P1385" t="s">
        <v>50</v>
      </c>
      <c r="Q1385">
        <v>5</v>
      </c>
      <c r="R1385">
        <v>5</v>
      </c>
      <c r="S1385">
        <v>5</v>
      </c>
      <c r="T1385" t="s">
        <v>479</v>
      </c>
      <c r="U1385" t="s">
        <v>479</v>
      </c>
      <c r="V1385" t="s">
        <v>479</v>
      </c>
      <c r="W1385" t="s">
        <v>479</v>
      </c>
      <c r="X1385" t="s">
        <v>479</v>
      </c>
      <c r="Y1385" t="s">
        <v>479</v>
      </c>
      <c r="Z1385" t="s">
        <v>479</v>
      </c>
      <c r="AA1385">
        <v>5</v>
      </c>
      <c r="AB1385" t="s">
        <v>479</v>
      </c>
      <c r="AC1385" t="s">
        <v>479</v>
      </c>
      <c r="AD1385" t="s">
        <v>479</v>
      </c>
      <c r="AE1385" t="s">
        <v>479</v>
      </c>
      <c r="AF1385" t="s">
        <v>479</v>
      </c>
      <c r="AG1385" t="s">
        <v>479</v>
      </c>
      <c r="AH1385" t="s">
        <v>479</v>
      </c>
      <c r="AI1385" t="s">
        <v>479</v>
      </c>
      <c r="AJ1385" t="s">
        <v>479</v>
      </c>
      <c r="AK1385" t="s">
        <v>479</v>
      </c>
      <c r="AL1385" t="s">
        <v>481</v>
      </c>
      <c r="AM1385" t="s">
        <v>481</v>
      </c>
    </row>
    <row r="1386" spans="1:39" x14ac:dyDescent="0.25">
      <c r="A1386" t="s">
        <v>472</v>
      </c>
      <c r="B1386" t="s">
        <v>582</v>
      </c>
      <c r="C1386">
        <v>3</v>
      </c>
      <c r="D1386" t="s">
        <v>405</v>
      </c>
      <c r="E1386" t="s">
        <v>405</v>
      </c>
      <c r="F1386">
        <v>10037449</v>
      </c>
      <c r="G1386" t="s">
        <v>641</v>
      </c>
      <c r="H1386" t="s">
        <v>482</v>
      </c>
      <c r="I1386" t="s">
        <v>476</v>
      </c>
      <c r="J1386" t="s">
        <v>385</v>
      </c>
      <c r="K1386" t="s">
        <v>491</v>
      </c>
      <c r="L1386" t="s">
        <v>61</v>
      </c>
      <c r="M1386" t="s">
        <v>405</v>
      </c>
      <c r="N1386" t="s">
        <v>405</v>
      </c>
      <c r="O1386" t="s">
        <v>486</v>
      </c>
      <c r="P1386" t="s">
        <v>44</v>
      </c>
      <c r="Q1386">
        <v>10</v>
      </c>
      <c r="R1386">
        <v>10</v>
      </c>
      <c r="S1386">
        <v>10</v>
      </c>
      <c r="T1386" t="s">
        <v>487</v>
      </c>
      <c r="U1386">
        <v>18.2</v>
      </c>
      <c r="V1386">
        <v>72.7</v>
      </c>
      <c r="W1386">
        <v>72.7</v>
      </c>
      <c r="X1386">
        <v>81.8</v>
      </c>
      <c r="Y1386">
        <v>9.1</v>
      </c>
      <c r="Z1386">
        <v>9.1</v>
      </c>
      <c r="AA1386">
        <v>10</v>
      </c>
      <c r="AB1386" t="s">
        <v>479</v>
      </c>
      <c r="AC1386" t="s">
        <v>479</v>
      </c>
      <c r="AD1386" t="s">
        <v>479</v>
      </c>
      <c r="AE1386" t="s">
        <v>479</v>
      </c>
      <c r="AF1386" t="s">
        <v>479</v>
      </c>
      <c r="AG1386" t="s">
        <v>479</v>
      </c>
      <c r="AH1386" t="s">
        <v>479</v>
      </c>
      <c r="AI1386" t="s">
        <v>479</v>
      </c>
      <c r="AJ1386" t="s">
        <v>479</v>
      </c>
      <c r="AK1386" t="s">
        <v>479</v>
      </c>
      <c r="AL1386" t="s">
        <v>481</v>
      </c>
      <c r="AM1386" t="s">
        <v>481</v>
      </c>
    </row>
    <row r="1387" spans="1:39" x14ac:dyDescent="0.25">
      <c r="A1387" t="s">
        <v>472</v>
      </c>
      <c r="B1387" t="s">
        <v>582</v>
      </c>
      <c r="C1387">
        <v>3</v>
      </c>
      <c r="D1387" t="s">
        <v>405</v>
      </c>
      <c r="E1387" t="s">
        <v>405</v>
      </c>
      <c r="F1387">
        <v>10037449</v>
      </c>
      <c r="G1387" t="s">
        <v>641</v>
      </c>
      <c r="H1387" t="s">
        <v>482</v>
      </c>
      <c r="I1387" t="s">
        <v>476</v>
      </c>
      <c r="J1387" t="s">
        <v>385</v>
      </c>
      <c r="K1387" t="s">
        <v>491</v>
      </c>
      <c r="L1387" t="s">
        <v>61</v>
      </c>
      <c r="M1387" t="s">
        <v>405</v>
      </c>
      <c r="N1387" t="s">
        <v>405</v>
      </c>
      <c r="O1387" t="s">
        <v>489</v>
      </c>
      <c r="P1387" t="s">
        <v>50</v>
      </c>
      <c r="Q1387" t="s">
        <v>480</v>
      </c>
      <c r="R1387" t="s">
        <v>480</v>
      </c>
      <c r="S1387" t="s">
        <v>480</v>
      </c>
      <c r="T1387" t="s">
        <v>479</v>
      </c>
      <c r="U1387" t="s">
        <v>479</v>
      </c>
      <c r="V1387" t="s">
        <v>479</v>
      </c>
      <c r="W1387" t="s">
        <v>479</v>
      </c>
      <c r="X1387" t="s">
        <v>479</v>
      </c>
      <c r="Y1387" t="s">
        <v>479</v>
      </c>
      <c r="Z1387" t="s">
        <v>479</v>
      </c>
      <c r="AA1387" t="s">
        <v>480</v>
      </c>
      <c r="AB1387" t="s">
        <v>479</v>
      </c>
      <c r="AC1387" t="s">
        <v>479</v>
      </c>
      <c r="AD1387" t="s">
        <v>479</v>
      </c>
      <c r="AE1387" t="s">
        <v>479</v>
      </c>
      <c r="AF1387" t="s">
        <v>479</v>
      </c>
      <c r="AG1387" t="s">
        <v>479</v>
      </c>
      <c r="AH1387" t="s">
        <v>479</v>
      </c>
      <c r="AI1387" t="s">
        <v>479</v>
      </c>
      <c r="AJ1387" t="s">
        <v>479</v>
      </c>
      <c r="AK1387" t="s">
        <v>479</v>
      </c>
      <c r="AL1387" t="s">
        <v>481</v>
      </c>
      <c r="AM1387" t="s">
        <v>481</v>
      </c>
    </row>
    <row r="1388" spans="1:39" x14ac:dyDescent="0.25">
      <c r="A1388" t="s">
        <v>472</v>
      </c>
      <c r="B1388" t="s">
        <v>582</v>
      </c>
      <c r="C1388">
        <v>3</v>
      </c>
      <c r="D1388" t="s">
        <v>405</v>
      </c>
      <c r="E1388" t="s">
        <v>405</v>
      </c>
      <c r="F1388">
        <v>10039082</v>
      </c>
      <c r="G1388" t="s">
        <v>622</v>
      </c>
      <c r="H1388" t="s">
        <v>506</v>
      </c>
      <c r="I1388" t="s">
        <v>476</v>
      </c>
      <c r="J1388" t="s">
        <v>385</v>
      </c>
      <c r="K1388" t="s">
        <v>495</v>
      </c>
      <c r="L1388" t="s">
        <v>41</v>
      </c>
      <c r="M1388" t="s">
        <v>405</v>
      </c>
      <c r="N1388" t="s">
        <v>405</v>
      </c>
      <c r="O1388" t="s">
        <v>489</v>
      </c>
      <c r="P1388" t="s">
        <v>50</v>
      </c>
      <c r="Q1388">
        <v>15</v>
      </c>
      <c r="R1388">
        <v>15</v>
      </c>
      <c r="S1388">
        <v>15</v>
      </c>
      <c r="T1388">
        <v>26.7</v>
      </c>
      <c r="U1388">
        <v>13.3</v>
      </c>
      <c r="V1388">
        <v>46.7</v>
      </c>
      <c r="W1388">
        <v>60</v>
      </c>
      <c r="X1388">
        <v>60</v>
      </c>
      <c r="Y1388">
        <v>13.3</v>
      </c>
      <c r="Z1388" t="s">
        <v>487</v>
      </c>
      <c r="AA1388">
        <v>5</v>
      </c>
      <c r="AB1388" t="s">
        <v>479</v>
      </c>
      <c r="AC1388" t="s">
        <v>479</v>
      </c>
      <c r="AD1388" t="s">
        <v>479</v>
      </c>
      <c r="AE1388" t="s">
        <v>479</v>
      </c>
      <c r="AF1388" t="s">
        <v>479</v>
      </c>
      <c r="AG1388" t="s">
        <v>479</v>
      </c>
      <c r="AH1388" t="s">
        <v>479</v>
      </c>
      <c r="AI1388" t="s">
        <v>479</v>
      </c>
      <c r="AJ1388" t="s">
        <v>479</v>
      </c>
      <c r="AK1388" t="s">
        <v>479</v>
      </c>
      <c r="AL1388" t="s">
        <v>481</v>
      </c>
      <c r="AM1388" t="s">
        <v>481</v>
      </c>
    </row>
    <row r="1389" spans="1:39" x14ac:dyDescent="0.25">
      <c r="A1389" t="s">
        <v>472</v>
      </c>
      <c r="B1389" t="s">
        <v>582</v>
      </c>
      <c r="C1389">
        <v>3</v>
      </c>
      <c r="D1389" t="s">
        <v>405</v>
      </c>
      <c r="E1389" t="s">
        <v>405</v>
      </c>
      <c r="F1389">
        <v>10039956</v>
      </c>
      <c r="G1389" t="s">
        <v>623</v>
      </c>
      <c r="H1389" t="s">
        <v>482</v>
      </c>
      <c r="I1389" t="s">
        <v>476</v>
      </c>
      <c r="J1389" t="s">
        <v>385</v>
      </c>
      <c r="K1389" t="s">
        <v>495</v>
      </c>
      <c r="L1389" t="s">
        <v>41</v>
      </c>
      <c r="M1389" t="s">
        <v>405</v>
      </c>
      <c r="N1389" t="s">
        <v>405</v>
      </c>
      <c r="O1389" t="s">
        <v>488</v>
      </c>
      <c r="P1389" t="s">
        <v>34</v>
      </c>
      <c r="Q1389">
        <v>30</v>
      </c>
      <c r="R1389">
        <v>25</v>
      </c>
      <c r="S1389">
        <v>25</v>
      </c>
      <c r="T1389">
        <v>3.8</v>
      </c>
      <c r="U1389">
        <v>3.8</v>
      </c>
      <c r="V1389">
        <v>61.5</v>
      </c>
      <c r="W1389">
        <v>80.8</v>
      </c>
      <c r="X1389">
        <v>92.3</v>
      </c>
      <c r="Y1389">
        <v>30.8</v>
      </c>
      <c r="Z1389">
        <v>11.5</v>
      </c>
      <c r="AA1389">
        <v>15</v>
      </c>
      <c r="AB1389">
        <v>1100</v>
      </c>
      <c r="AC1389">
        <v>20900</v>
      </c>
      <c r="AD1389">
        <v>28500</v>
      </c>
      <c r="AE1389">
        <v>33700</v>
      </c>
      <c r="AF1389">
        <v>54800</v>
      </c>
      <c r="AG1389">
        <v>1100</v>
      </c>
      <c r="AH1389">
        <v>17900</v>
      </c>
      <c r="AI1389">
        <v>30700</v>
      </c>
      <c r="AJ1389">
        <v>41200</v>
      </c>
      <c r="AK1389">
        <v>54800</v>
      </c>
      <c r="AL1389" t="s">
        <v>481</v>
      </c>
      <c r="AM1389" t="s">
        <v>481</v>
      </c>
    </row>
    <row r="1390" spans="1:39" x14ac:dyDescent="0.25">
      <c r="A1390" t="s">
        <v>472</v>
      </c>
      <c r="B1390" t="s">
        <v>582</v>
      </c>
      <c r="C1390">
        <v>3</v>
      </c>
      <c r="D1390" t="s">
        <v>405</v>
      </c>
      <c r="E1390" t="s">
        <v>405</v>
      </c>
      <c r="F1390">
        <v>10039956</v>
      </c>
      <c r="G1390" t="s">
        <v>623</v>
      </c>
      <c r="H1390" t="s">
        <v>482</v>
      </c>
      <c r="I1390" t="s">
        <v>476</v>
      </c>
      <c r="J1390" t="s">
        <v>385</v>
      </c>
      <c r="K1390" t="s">
        <v>499</v>
      </c>
      <c r="L1390" t="s">
        <v>43</v>
      </c>
      <c r="M1390" t="s">
        <v>405</v>
      </c>
      <c r="N1390" t="s">
        <v>405</v>
      </c>
      <c r="O1390" t="s">
        <v>488</v>
      </c>
      <c r="P1390" t="s">
        <v>34</v>
      </c>
      <c r="Q1390">
        <v>290</v>
      </c>
      <c r="R1390">
        <v>280</v>
      </c>
      <c r="S1390">
        <v>280</v>
      </c>
      <c r="T1390">
        <v>2.9</v>
      </c>
      <c r="U1390">
        <v>7.6</v>
      </c>
      <c r="V1390">
        <v>75.900000000000006</v>
      </c>
      <c r="W1390">
        <v>87.8</v>
      </c>
      <c r="X1390">
        <v>89.6</v>
      </c>
      <c r="Y1390">
        <v>13.7</v>
      </c>
      <c r="Z1390">
        <v>1.8</v>
      </c>
      <c r="AA1390">
        <v>205</v>
      </c>
      <c r="AB1390">
        <v>700</v>
      </c>
      <c r="AC1390">
        <v>21200</v>
      </c>
      <c r="AD1390">
        <v>25600</v>
      </c>
      <c r="AE1390">
        <v>35800</v>
      </c>
      <c r="AF1390">
        <v>112100</v>
      </c>
      <c r="AG1390" t="s">
        <v>479</v>
      </c>
      <c r="AH1390" t="s">
        <v>479</v>
      </c>
      <c r="AI1390" t="s">
        <v>479</v>
      </c>
      <c r="AJ1390" t="s">
        <v>479</v>
      </c>
      <c r="AK1390" t="s">
        <v>479</v>
      </c>
      <c r="AL1390" t="s">
        <v>481</v>
      </c>
      <c r="AM1390" t="s">
        <v>481</v>
      </c>
    </row>
    <row r="1391" spans="1:39" x14ac:dyDescent="0.25">
      <c r="A1391" t="s">
        <v>472</v>
      </c>
      <c r="B1391" t="s">
        <v>582</v>
      </c>
      <c r="C1391">
        <v>3</v>
      </c>
      <c r="D1391" t="s">
        <v>405</v>
      </c>
      <c r="E1391" t="s">
        <v>405</v>
      </c>
      <c r="F1391">
        <v>10042570</v>
      </c>
      <c r="G1391" t="s">
        <v>624</v>
      </c>
      <c r="H1391" t="s">
        <v>506</v>
      </c>
      <c r="I1391" t="s">
        <v>476</v>
      </c>
      <c r="J1391" t="s">
        <v>385</v>
      </c>
      <c r="K1391" t="s">
        <v>495</v>
      </c>
      <c r="L1391" t="s">
        <v>41</v>
      </c>
      <c r="M1391" t="s">
        <v>405</v>
      </c>
      <c r="N1391" t="s">
        <v>405</v>
      </c>
      <c r="O1391" t="s">
        <v>478</v>
      </c>
      <c r="P1391" t="s">
        <v>3</v>
      </c>
      <c r="Q1391">
        <v>45</v>
      </c>
      <c r="R1391">
        <v>45</v>
      </c>
      <c r="S1391">
        <v>45</v>
      </c>
      <c r="T1391">
        <v>11.6</v>
      </c>
      <c r="U1391">
        <v>11.6</v>
      </c>
      <c r="V1391">
        <v>76.7</v>
      </c>
      <c r="W1391">
        <v>76.7</v>
      </c>
      <c r="X1391">
        <v>76.7</v>
      </c>
      <c r="Y1391" t="s">
        <v>487</v>
      </c>
      <c r="Z1391" t="s">
        <v>487</v>
      </c>
      <c r="AA1391">
        <v>30</v>
      </c>
      <c r="AB1391">
        <v>4000</v>
      </c>
      <c r="AC1391">
        <v>19700</v>
      </c>
      <c r="AD1391">
        <v>28500</v>
      </c>
      <c r="AE1391">
        <v>33600</v>
      </c>
      <c r="AF1391">
        <v>42700</v>
      </c>
      <c r="AG1391" t="s">
        <v>479</v>
      </c>
      <c r="AH1391" t="s">
        <v>479</v>
      </c>
      <c r="AI1391" t="s">
        <v>479</v>
      </c>
      <c r="AJ1391" t="s">
        <v>479</v>
      </c>
      <c r="AK1391" t="s">
        <v>479</v>
      </c>
      <c r="AL1391" t="s">
        <v>481</v>
      </c>
      <c r="AM1391" t="s">
        <v>481</v>
      </c>
    </row>
    <row r="1392" spans="1:39" x14ac:dyDescent="0.25">
      <c r="A1392" t="s">
        <v>472</v>
      </c>
      <c r="B1392" t="s">
        <v>582</v>
      </c>
      <c r="C1392">
        <v>3</v>
      </c>
      <c r="D1392" t="s">
        <v>405</v>
      </c>
      <c r="E1392" t="s">
        <v>405</v>
      </c>
      <c r="F1392">
        <v>10042570</v>
      </c>
      <c r="G1392" t="s">
        <v>624</v>
      </c>
      <c r="H1392" t="s">
        <v>506</v>
      </c>
      <c r="I1392" t="s">
        <v>476</v>
      </c>
      <c r="J1392" t="s">
        <v>385</v>
      </c>
      <c r="K1392" t="s">
        <v>495</v>
      </c>
      <c r="L1392" t="s">
        <v>41</v>
      </c>
      <c r="M1392" t="s">
        <v>405</v>
      </c>
      <c r="N1392" t="s">
        <v>405</v>
      </c>
      <c r="O1392" t="s">
        <v>488</v>
      </c>
      <c r="P1392" t="s">
        <v>34</v>
      </c>
      <c r="Q1392">
        <v>5</v>
      </c>
      <c r="R1392">
        <v>5</v>
      </c>
      <c r="S1392">
        <v>5</v>
      </c>
      <c r="T1392" t="s">
        <v>479</v>
      </c>
      <c r="U1392" t="s">
        <v>479</v>
      </c>
      <c r="V1392" t="s">
        <v>479</v>
      </c>
      <c r="W1392" t="s">
        <v>479</v>
      </c>
      <c r="X1392" t="s">
        <v>479</v>
      </c>
      <c r="Y1392" t="s">
        <v>479</v>
      </c>
      <c r="Z1392" t="s">
        <v>479</v>
      </c>
      <c r="AA1392" t="s">
        <v>480</v>
      </c>
      <c r="AB1392" t="s">
        <v>479</v>
      </c>
      <c r="AC1392" t="s">
        <v>479</v>
      </c>
      <c r="AD1392" t="s">
        <v>479</v>
      </c>
      <c r="AE1392" t="s">
        <v>479</v>
      </c>
      <c r="AF1392" t="s">
        <v>479</v>
      </c>
      <c r="AG1392" t="s">
        <v>479</v>
      </c>
      <c r="AH1392" t="s">
        <v>479</v>
      </c>
      <c r="AI1392" t="s">
        <v>479</v>
      </c>
      <c r="AJ1392" t="s">
        <v>479</v>
      </c>
      <c r="AK1392" t="s">
        <v>479</v>
      </c>
      <c r="AL1392" t="s">
        <v>481</v>
      </c>
      <c r="AM1392" t="s">
        <v>481</v>
      </c>
    </row>
    <row r="1393" spans="1:39" x14ac:dyDescent="0.25">
      <c r="A1393" t="s">
        <v>472</v>
      </c>
      <c r="B1393" t="s">
        <v>582</v>
      </c>
      <c r="C1393">
        <v>3</v>
      </c>
      <c r="D1393" t="s">
        <v>405</v>
      </c>
      <c r="E1393" t="s">
        <v>405</v>
      </c>
      <c r="F1393">
        <v>10045476</v>
      </c>
      <c r="G1393" t="s">
        <v>625</v>
      </c>
      <c r="H1393" t="s">
        <v>506</v>
      </c>
      <c r="I1393" t="s">
        <v>476</v>
      </c>
      <c r="J1393" t="s">
        <v>385</v>
      </c>
      <c r="K1393" t="s">
        <v>495</v>
      </c>
      <c r="L1393" t="s">
        <v>41</v>
      </c>
      <c r="M1393" t="s">
        <v>405</v>
      </c>
      <c r="N1393" t="s">
        <v>405</v>
      </c>
      <c r="O1393" t="s">
        <v>489</v>
      </c>
      <c r="P1393" t="s">
        <v>50</v>
      </c>
      <c r="Q1393">
        <v>25</v>
      </c>
      <c r="R1393">
        <v>25</v>
      </c>
      <c r="S1393">
        <v>25</v>
      </c>
      <c r="T1393">
        <v>16.8</v>
      </c>
      <c r="U1393">
        <v>25.2</v>
      </c>
      <c r="V1393">
        <v>54.6</v>
      </c>
      <c r="W1393">
        <v>58</v>
      </c>
      <c r="X1393">
        <v>58</v>
      </c>
      <c r="Y1393">
        <v>3.4</v>
      </c>
      <c r="Z1393" t="s">
        <v>487</v>
      </c>
      <c r="AA1393">
        <v>10</v>
      </c>
      <c r="AB1393">
        <v>5000</v>
      </c>
      <c r="AC1393">
        <v>16800</v>
      </c>
      <c r="AD1393">
        <v>21500</v>
      </c>
      <c r="AE1393">
        <v>23400</v>
      </c>
      <c r="AF1393">
        <v>34700</v>
      </c>
      <c r="AG1393" t="s">
        <v>479</v>
      </c>
      <c r="AH1393" t="s">
        <v>479</v>
      </c>
      <c r="AI1393" t="s">
        <v>479</v>
      </c>
      <c r="AJ1393" t="s">
        <v>479</v>
      </c>
      <c r="AK1393" t="s">
        <v>479</v>
      </c>
      <c r="AL1393" t="s">
        <v>481</v>
      </c>
      <c r="AM1393" t="s">
        <v>481</v>
      </c>
    </row>
    <row r="1394" spans="1:39" x14ac:dyDescent="0.25">
      <c r="A1394" t="s">
        <v>472</v>
      </c>
      <c r="B1394" t="s">
        <v>582</v>
      </c>
      <c r="C1394">
        <v>3</v>
      </c>
      <c r="D1394" t="s">
        <v>405</v>
      </c>
      <c r="E1394" t="s">
        <v>405</v>
      </c>
      <c r="F1394">
        <v>10080811</v>
      </c>
      <c r="G1394" t="s">
        <v>642</v>
      </c>
      <c r="H1394" t="s">
        <v>482</v>
      </c>
      <c r="I1394" t="s">
        <v>476</v>
      </c>
      <c r="J1394" t="s">
        <v>385</v>
      </c>
      <c r="K1394" t="s">
        <v>491</v>
      </c>
      <c r="L1394" t="s">
        <v>61</v>
      </c>
      <c r="M1394" t="s">
        <v>405</v>
      </c>
      <c r="N1394" t="s">
        <v>405</v>
      </c>
      <c r="O1394" t="s">
        <v>485</v>
      </c>
      <c r="P1394" t="s">
        <v>47</v>
      </c>
      <c r="Q1394">
        <v>10</v>
      </c>
      <c r="R1394">
        <v>10</v>
      </c>
      <c r="S1394">
        <v>10</v>
      </c>
      <c r="T1394" t="s">
        <v>487</v>
      </c>
      <c r="U1394">
        <v>6.1</v>
      </c>
      <c r="V1394">
        <v>79.900000000000006</v>
      </c>
      <c r="W1394">
        <v>93.9</v>
      </c>
      <c r="X1394">
        <v>93.9</v>
      </c>
      <c r="Y1394">
        <v>14</v>
      </c>
      <c r="Z1394" t="s">
        <v>487</v>
      </c>
      <c r="AA1394">
        <v>10</v>
      </c>
      <c r="AB1394" t="s">
        <v>479</v>
      </c>
      <c r="AC1394" t="s">
        <v>479</v>
      </c>
      <c r="AD1394" t="s">
        <v>479</v>
      </c>
      <c r="AE1394" t="s">
        <v>479</v>
      </c>
      <c r="AF1394" t="s">
        <v>479</v>
      </c>
      <c r="AG1394" t="s">
        <v>479</v>
      </c>
      <c r="AH1394" t="s">
        <v>479</v>
      </c>
      <c r="AI1394" t="s">
        <v>479</v>
      </c>
      <c r="AJ1394" t="s">
        <v>479</v>
      </c>
      <c r="AK1394" t="s">
        <v>479</v>
      </c>
      <c r="AL1394" t="s">
        <v>481</v>
      </c>
      <c r="AM1394" t="s">
        <v>481</v>
      </c>
    </row>
    <row r="1395" spans="1:39" x14ac:dyDescent="0.25">
      <c r="A1395" t="s">
        <v>472</v>
      </c>
      <c r="B1395" t="s">
        <v>598</v>
      </c>
      <c r="C1395">
        <v>1</v>
      </c>
      <c r="D1395" t="s">
        <v>405</v>
      </c>
      <c r="E1395" t="s">
        <v>405</v>
      </c>
      <c r="F1395">
        <v>10000291</v>
      </c>
      <c r="G1395" t="s">
        <v>77</v>
      </c>
      <c r="H1395" t="s">
        <v>482</v>
      </c>
      <c r="I1395" t="s">
        <v>476</v>
      </c>
      <c r="J1395" t="s">
        <v>385</v>
      </c>
      <c r="K1395" t="s">
        <v>483</v>
      </c>
      <c r="L1395" t="s">
        <v>484</v>
      </c>
      <c r="M1395" t="s">
        <v>405</v>
      </c>
      <c r="N1395" t="s">
        <v>405</v>
      </c>
      <c r="O1395" t="s">
        <v>485</v>
      </c>
      <c r="P1395" t="s">
        <v>47</v>
      </c>
      <c r="Q1395">
        <v>55</v>
      </c>
      <c r="R1395">
        <v>55</v>
      </c>
      <c r="S1395">
        <v>55</v>
      </c>
      <c r="T1395" t="s">
        <v>487</v>
      </c>
      <c r="U1395">
        <v>9.4</v>
      </c>
      <c r="V1395">
        <v>62.3</v>
      </c>
      <c r="W1395">
        <v>83</v>
      </c>
      <c r="X1395">
        <v>90.6</v>
      </c>
      <c r="Y1395">
        <v>28.3</v>
      </c>
      <c r="Z1395">
        <v>7.5</v>
      </c>
      <c r="AA1395">
        <v>30</v>
      </c>
      <c r="AB1395">
        <v>8800</v>
      </c>
      <c r="AC1395">
        <v>19000</v>
      </c>
      <c r="AD1395">
        <v>23000</v>
      </c>
      <c r="AE1395">
        <v>27700</v>
      </c>
      <c r="AF1395">
        <v>38300</v>
      </c>
      <c r="AG1395" t="s">
        <v>479</v>
      </c>
      <c r="AH1395" t="s">
        <v>479</v>
      </c>
      <c r="AI1395" t="s">
        <v>479</v>
      </c>
      <c r="AJ1395" t="s">
        <v>479</v>
      </c>
      <c r="AK1395" t="s">
        <v>479</v>
      </c>
      <c r="AL1395" t="s">
        <v>481</v>
      </c>
      <c r="AM1395" t="s">
        <v>481</v>
      </c>
    </row>
    <row r="1396" spans="1:39" x14ac:dyDescent="0.25">
      <c r="A1396" t="s">
        <v>472</v>
      </c>
      <c r="B1396" t="s">
        <v>598</v>
      </c>
      <c r="C1396">
        <v>1</v>
      </c>
      <c r="D1396" t="s">
        <v>405</v>
      </c>
      <c r="E1396" t="s">
        <v>405</v>
      </c>
      <c r="F1396">
        <v>10000291</v>
      </c>
      <c r="G1396" t="s">
        <v>77</v>
      </c>
      <c r="H1396" t="s">
        <v>482</v>
      </c>
      <c r="I1396" t="s">
        <v>476</v>
      </c>
      <c r="J1396" t="s">
        <v>385</v>
      </c>
      <c r="K1396" t="s">
        <v>483</v>
      </c>
      <c r="L1396" t="s">
        <v>484</v>
      </c>
      <c r="M1396" t="s">
        <v>405</v>
      </c>
      <c r="N1396" t="s">
        <v>405</v>
      </c>
      <c r="O1396" t="s">
        <v>486</v>
      </c>
      <c r="P1396" t="s">
        <v>44</v>
      </c>
      <c r="Q1396">
        <v>80</v>
      </c>
      <c r="R1396">
        <v>80</v>
      </c>
      <c r="S1396">
        <v>80</v>
      </c>
      <c r="T1396">
        <v>2.5</v>
      </c>
      <c r="U1396">
        <v>4.5</v>
      </c>
      <c r="V1396">
        <v>51</v>
      </c>
      <c r="W1396">
        <v>88.5</v>
      </c>
      <c r="X1396">
        <v>93</v>
      </c>
      <c r="Y1396">
        <v>42</v>
      </c>
      <c r="Z1396">
        <v>4.5</v>
      </c>
      <c r="AA1396">
        <v>40</v>
      </c>
      <c r="AB1396">
        <v>7700</v>
      </c>
      <c r="AC1396">
        <v>14200</v>
      </c>
      <c r="AD1396">
        <v>18600</v>
      </c>
      <c r="AE1396">
        <v>24100</v>
      </c>
      <c r="AF1396">
        <v>42300</v>
      </c>
      <c r="AG1396" t="s">
        <v>479</v>
      </c>
      <c r="AH1396" t="s">
        <v>479</v>
      </c>
      <c r="AI1396" t="s">
        <v>479</v>
      </c>
      <c r="AJ1396" t="s">
        <v>479</v>
      </c>
      <c r="AK1396" t="s">
        <v>479</v>
      </c>
      <c r="AL1396" t="s">
        <v>481</v>
      </c>
      <c r="AM1396" t="s">
        <v>481</v>
      </c>
    </row>
    <row r="1397" spans="1:39" x14ac:dyDescent="0.25">
      <c r="A1397" t="s">
        <v>472</v>
      </c>
      <c r="B1397" t="s">
        <v>598</v>
      </c>
      <c r="C1397">
        <v>1</v>
      </c>
      <c r="D1397" t="s">
        <v>405</v>
      </c>
      <c r="E1397" t="s">
        <v>405</v>
      </c>
      <c r="F1397">
        <v>10000291</v>
      </c>
      <c r="G1397" t="s">
        <v>77</v>
      </c>
      <c r="H1397" t="s">
        <v>482</v>
      </c>
      <c r="I1397" t="s">
        <v>476</v>
      </c>
      <c r="J1397" t="s">
        <v>385</v>
      </c>
      <c r="K1397" t="s">
        <v>483</v>
      </c>
      <c r="L1397" t="s">
        <v>484</v>
      </c>
      <c r="M1397" t="s">
        <v>405</v>
      </c>
      <c r="N1397" t="s">
        <v>405</v>
      </c>
      <c r="O1397" t="s">
        <v>478</v>
      </c>
      <c r="P1397" t="s">
        <v>3</v>
      </c>
      <c r="Q1397">
        <v>90</v>
      </c>
      <c r="R1397">
        <v>90</v>
      </c>
      <c r="S1397">
        <v>90</v>
      </c>
      <c r="T1397">
        <v>2.2000000000000002</v>
      </c>
      <c r="U1397">
        <v>6.6</v>
      </c>
      <c r="V1397">
        <v>79.099999999999994</v>
      </c>
      <c r="W1397">
        <v>83.5</v>
      </c>
      <c r="X1397">
        <v>91.2</v>
      </c>
      <c r="Y1397">
        <v>12.1</v>
      </c>
      <c r="Z1397">
        <v>7.7</v>
      </c>
      <c r="AA1397">
        <v>70</v>
      </c>
      <c r="AB1397">
        <v>4000</v>
      </c>
      <c r="AC1397">
        <v>21400</v>
      </c>
      <c r="AD1397">
        <v>27400</v>
      </c>
      <c r="AE1397">
        <v>34900</v>
      </c>
      <c r="AF1397">
        <v>68300</v>
      </c>
      <c r="AG1397" t="s">
        <v>479</v>
      </c>
      <c r="AH1397" t="s">
        <v>479</v>
      </c>
      <c r="AI1397" t="s">
        <v>479</v>
      </c>
      <c r="AJ1397" t="s">
        <v>479</v>
      </c>
      <c r="AK1397" t="s">
        <v>479</v>
      </c>
      <c r="AL1397" t="s">
        <v>481</v>
      </c>
      <c r="AM1397" t="s">
        <v>481</v>
      </c>
    </row>
    <row r="1398" spans="1:39" x14ac:dyDescent="0.25">
      <c r="A1398" t="s">
        <v>472</v>
      </c>
      <c r="B1398" t="s">
        <v>598</v>
      </c>
      <c r="C1398">
        <v>1</v>
      </c>
      <c r="D1398" t="s">
        <v>405</v>
      </c>
      <c r="E1398" t="s">
        <v>405</v>
      </c>
      <c r="F1398">
        <v>10000291</v>
      </c>
      <c r="G1398" t="s">
        <v>77</v>
      </c>
      <c r="H1398" t="s">
        <v>482</v>
      </c>
      <c r="I1398" t="s">
        <v>476</v>
      </c>
      <c r="J1398" t="s">
        <v>385</v>
      </c>
      <c r="K1398" t="s">
        <v>483</v>
      </c>
      <c r="L1398" t="s">
        <v>484</v>
      </c>
      <c r="M1398" t="s">
        <v>405</v>
      </c>
      <c r="N1398" t="s">
        <v>405</v>
      </c>
      <c r="O1398" t="s">
        <v>488</v>
      </c>
      <c r="P1398" t="s">
        <v>34</v>
      </c>
      <c r="Q1398">
        <v>95</v>
      </c>
      <c r="R1398">
        <v>95</v>
      </c>
      <c r="S1398">
        <v>95</v>
      </c>
      <c r="T1398">
        <v>4.2</v>
      </c>
      <c r="U1398">
        <v>3.1</v>
      </c>
      <c r="V1398">
        <v>45.8</v>
      </c>
      <c r="W1398">
        <v>86.5</v>
      </c>
      <c r="X1398">
        <v>92.7</v>
      </c>
      <c r="Y1398">
        <v>46.9</v>
      </c>
      <c r="Z1398">
        <v>6.2</v>
      </c>
      <c r="AA1398">
        <v>40</v>
      </c>
      <c r="AB1398">
        <v>1400</v>
      </c>
      <c r="AC1398">
        <v>15300</v>
      </c>
      <c r="AD1398">
        <v>20400</v>
      </c>
      <c r="AE1398">
        <v>30300</v>
      </c>
      <c r="AF1398">
        <v>90200</v>
      </c>
      <c r="AG1398" t="s">
        <v>479</v>
      </c>
      <c r="AH1398" t="s">
        <v>479</v>
      </c>
      <c r="AI1398" t="s">
        <v>479</v>
      </c>
      <c r="AJ1398" t="s">
        <v>479</v>
      </c>
      <c r="AK1398" t="s">
        <v>479</v>
      </c>
      <c r="AL1398" t="s">
        <v>481</v>
      </c>
      <c r="AM1398" t="s">
        <v>481</v>
      </c>
    </row>
    <row r="1399" spans="1:39" x14ac:dyDescent="0.25">
      <c r="A1399" t="s">
        <v>472</v>
      </c>
      <c r="B1399" t="s">
        <v>598</v>
      </c>
      <c r="C1399">
        <v>1</v>
      </c>
      <c r="D1399" t="s">
        <v>405</v>
      </c>
      <c r="E1399" t="s">
        <v>405</v>
      </c>
      <c r="F1399">
        <v>10000291</v>
      </c>
      <c r="G1399" t="s">
        <v>77</v>
      </c>
      <c r="H1399" t="s">
        <v>482</v>
      </c>
      <c r="I1399" t="s">
        <v>476</v>
      </c>
      <c r="J1399" t="s">
        <v>385</v>
      </c>
      <c r="K1399" t="s">
        <v>483</v>
      </c>
      <c r="L1399" t="s">
        <v>484</v>
      </c>
      <c r="M1399" t="s">
        <v>405</v>
      </c>
      <c r="N1399" t="s">
        <v>405</v>
      </c>
      <c r="O1399" t="s">
        <v>489</v>
      </c>
      <c r="P1399" t="s">
        <v>50</v>
      </c>
      <c r="Q1399">
        <v>95</v>
      </c>
      <c r="R1399">
        <v>95</v>
      </c>
      <c r="S1399">
        <v>95</v>
      </c>
      <c r="T1399">
        <v>6.4</v>
      </c>
      <c r="U1399">
        <v>11.2</v>
      </c>
      <c r="V1399">
        <v>71.7</v>
      </c>
      <c r="W1399">
        <v>80.2</v>
      </c>
      <c r="X1399">
        <v>82.4</v>
      </c>
      <c r="Y1399">
        <v>10.7</v>
      </c>
      <c r="Z1399">
        <v>2.1</v>
      </c>
      <c r="AA1399">
        <v>65</v>
      </c>
      <c r="AB1399">
        <v>2600</v>
      </c>
      <c r="AC1399">
        <v>13500</v>
      </c>
      <c r="AD1399">
        <v>19000</v>
      </c>
      <c r="AE1399">
        <v>24500</v>
      </c>
      <c r="AF1399">
        <v>43800</v>
      </c>
      <c r="AG1399" t="s">
        <v>479</v>
      </c>
      <c r="AH1399" t="s">
        <v>479</v>
      </c>
      <c r="AI1399" t="s">
        <v>479</v>
      </c>
      <c r="AJ1399" t="s">
        <v>479</v>
      </c>
      <c r="AK1399" t="s">
        <v>479</v>
      </c>
      <c r="AL1399" t="s">
        <v>481</v>
      </c>
      <c r="AM1399" t="s">
        <v>481</v>
      </c>
    </row>
    <row r="1400" spans="1:39" x14ac:dyDescent="0.25">
      <c r="A1400" t="s">
        <v>472</v>
      </c>
      <c r="B1400" t="s">
        <v>598</v>
      </c>
      <c r="C1400">
        <v>1</v>
      </c>
      <c r="D1400" t="s">
        <v>405</v>
      </c>
      <c r="E1400" t="s">
        <v>405</v>
      </c>
      <c r="F1400">
        <v>10000385</v>
      </c>
      <c r="G1400" t="s">
        <v>490</v>
      </c>
      <c r="H1400" t="s">
        <v>482</v>
      </c>
      <c r="I1400" t="s">
        <v>476</v>
      </c>
      <c r="J1400" t="s">
        <v>385</v>
      </c>
      <c r="K1400" t="s">
        <v>491</v>
      </c>
      <c r="L1400" t="s">
        <v>61</v>
      </c>
      <c r="M1400" t="s">
        <v>405</v>
      </c>
      <c r="N1400" t="s">
        <v>405</v>
      </c>
      <c r="O1400" t="s">
        <v>489</v>
      </c>
      <c r="P1400" t="s">
        <v>50</v>
      </c>
      <c r="Q1400">
        <v>520</v>
      </c>
      <c r="R1400">
        <v>515</v>
      </c>
      <c r="S1400">
        <v>515</v>
      </c>
      <c r="T1400">
        <v>3.3</v>
      </c>
      <c r="U1400">
        <v>12.2</v>
      </c>
      <c r="V1400">
        <v>76.3</v>
      </c>
      <c r="W1400">
        <v>82.8</v>
      </c>
      <c r="X1400">
        <v>84.5</v>
      </c>
      <c r="Y1400">
        <v>8.1999999999999993</v>
      </c>
      <c r="Z1400">
        <v>1.8</v>
      </c>
      <c r="AA1400">
        <v>360</v>
      </c>
      <c r="AB1400">
        <v>400</v>
      </c>
      <c r="AC1400">
        <v>15000</v>
      </c>
      <c r="AD1400">
        <v>20400</v>
      </c>
      <c r="AE1400">
        <v>25200</v>
      </c>
      <c r="AF1400">
        <v>62500</v>
      </c>
      <c r="AG1400" t="s">
        <v>479</v>
      </c>
      <c r="AH1400" t="s">
        <v>479</v>
      </c>
      <c r="AI1400" t="s">
        <v>479</v>
      </c>
      <c r="AJ1400" t="s">
        <v>479</v>
      </c>
      <c r="AK1400" t="s">
        <v>479</v>
      </c>
      <c r="AL1400" t="s">
        <v>481</v>
      </c>
      <c r="AM1400" t="s">
        <v>481</v>
      </c>
    </row>
    <row r="1401" spans="1:39" x14ac:dyDescent="0.25">
      <c r="A1401" t="s">
        <v>472</v>
      </c>
      <c r="B1401" t="s">
        <v>598</v>
      </c>
      <c r="C1401">
        <v>1</v>
      </c>
      <c r="D1401" t="s">
        <v>405</v>
      </c>
      <c r="E1401" t="s">
        <v>405</v>
      </c>
      <c r="F1401">
        <v>10000415</v>
      </c>
      <c r="G1401" t="s">
        <v>492</v>
      </c>
      <c r="H1401" t="s">
        <v>475</v>
      </c>
      <c r="I1401" t="s">
        <v>476</v>
      </c>
      <c r="J1401" t="s">
        <v>385</v>
      </c>
      <c r="K1401" t="s">
        <v>493</v>
      </c>
      <c r="L1401" t="s">
        <v>55</v>
      </c>
      <c r="M1401" t="s">
        <v>405</v>
      </c>
      <c r="N1401" t="s">
        <v>405</v>
      </c>
      <c r="O1401" t="s">
        <v>485</v>
      </c>
      <c r="P1401" t="s">
        <v>47</v>
      </c>
      <c r="Q1401">
        <v>15</v>
      </c>
      <c r="R1401">
        <v>15</v>
      </c>
      <c r="S1401">
        <v>15</v>
      </c>
      <c r="T1401">
        <v>5.6</v>
      </c>
      <c r="U1401" t="s">
        <v>487</v>
      </c>
      <c r="V1401">
        <v>83.3</v>
      </c>
      <c r="W1401">
        <v>88.9</v>
      </c>
      <c r="X1401">
        <v>94.4</v>
      </c>
      <c r="Y1401">
        <v>11.1</v>
      </c>
      <c r="Z1401">
        <v>5.6</v>
      </c>
      <c r="AA1401">
        <v>15</v>
      </c>
      <c r="AB1401">
        <v>13500</v>
      </c>
      <c r="AC1401">
        <v>14600</v>
      </c>
      <c r="AD1401">
        <v>20800</v>
      </c>
      <c r="AE1401">
        <v>23400</v>
      </c>
      <c r="AF1401">
        <v>25600</v>
      </c>
      <c r="AG1401" t="s">
        <v>479</v>
      </c>
      <c r="AH1401" t="s">
        <v>479</v>
      </c>
      <c r="AI1401" t="s">
        <v>479</v>
      </c>
      <c r="AJ1401" t="s">
        <v>479</v>
      </c>
      <c r="AK1401" t="s">
        <v>479</v>
      </c>
      <c r="AL1401" t="s">
        <v>481</v>
      </c>
      <c r="AM1401" t="s">
        <v>481</v>
      </c>
    </row>
    <row r="1402" spans="1:39" x14ac:dyDescent="0.25">
      <c r="A1402" t="s">
        <v>472</v>
      </c>
      <c r="B1402" t="s">
        <v>598</v>
      </c>
      <c r="C1402">
        <v>1</v>
      </c>
      <c r="D1402" t="s">
        <v>405</v>
      </c>
      <c r="E1402" t="s">
        <v>405</v>
      </c>
      <c r="F1402">
        <v>10000528</v>
      </c>
      <c r="G1402" t="s">
        <v>494</v>
      </c>
      <c r="H1402" t="s">
        <v>475</v>
      </c>
      <c r="I1402" t="s">
        <v>476</v>
      </c>
      <c r="J1402" t="s">
        <v>385</v>
      </c>
      <c r="K1402" t="s">
        <v>495</v>
      </c>
      <c r="L1402" t="s">
        <v>41</v>
      </c>
      <c r="M1402" t="s">
        <v>405</v>
      </c>
      <c r="N1402" t="s">
        <v>405</v>
      </c>
      <c r="O1402" t="s">
        <v>489</v>
      </c>
      <c r="P1402" t="s">
        <v>50</v>
      </c>
      <c r="Q1402">
        <v>5</v>
      </c>
      <c r="R1402">
        <v>5</v>
      </c>
      <c r="S1402">
        <v>5</v>
      </c>
      <c r="T1402" t="s">
        <v>479</v>
      </c>
      <c r="U1402" t="s">
        <v>479</v>
      </c>
      <c r="V1402" t="s">
        <v>479</v>
      </c>
      <c r="W1402" t="s">
        <v>479</v>
      </c>
      <c r="X1402" t="s">
        <v>479</v>
      </c>
      <c r="Y1402" t="s">
        <v>479</v>
      </c>
      <c r="Z1402" t="s">
        <v>479</v>
      </c>
      <c r="AA1402">
        <v>5</v>
      </c>
      <c r="AB1402" t="s">
        <v>479</v>
      </c>
      <c r="AC1402" t="s">
        <v>479</v>
      </c>
      <c r="AD1402" t="s">
        <v>479</v>
      </c>
      <c r="AE1402" t="s">
        <v>479</v>
      </c>
      <c r="AF1402" t="s">
        <v>479</v>
      </c>
      <c r="AG1402" t="s">
        <v>479</v>
      </c>
      <c r="AH1402" t="s">
        <v>479</v>
      </c>
      <c r="AI1402" t="s">
        <v>479</v>
      </c>
      <c r="AJ1402" t="s">
        <v>479</v>
      </c>
      <c r="AK1402" t="s">
        <v>479</v>
      </c>
      <c r="AL1402" t="s">
        <v>481</v>
      </c>
      <c r="AM1402" t="s">
        <v>481</v>
      </c>
    </row>
    <row r="1403" spans="1:39" x14ac:dyDescent="0.25">
      <c r="A1403" t="s">
        <v>472</v>
      </c>
      <c r="B1403" t="s">
        <v>598</v>
      </c>
      <c r="C1403">
        <v>1</v>
      </c>
      <c r="D1403" t="s">
        <v>405</v>
      </c>
      <c r="E1403" t="s">
        <v>405</v>
      </c>
      <c r="F1403">
        <v>10000536</v>
      </c>
      <c r="G1403" t="s">
        <v>497</v>
      </c>
      <c r="H1403" t="s">
        <v>475</v>
      </c>
      <c r="I1403" t="s">
        <v>476</v>
      </c>
      <c r="J1403" t="s">
        <v>385</v>
      </c>
      <c r="K1403" t="s">
        <v>493</v>
      </c>
      <c r="L1403" t="s">
        <v>55</v>
      </c>
      <c r="M1403" t="s">
        <v>405</v>
      </c>
      <c r="N1403" t="s">
        <v>405</v>
      </c>
      <c r="O1403" t="s">
        <v>489</v>
      </c>
      <c r="P1403" t="s">
        <v>50</v>
      </c>
      <c r="Q1403">
        <v>20</v>
      </c>
      <c r="R1403">
        <v>20</v>
      </c>
      <c r="S1403">
        <v>20</v>
      </c>
      <c r="T1403" t="s">
        <v>487</v>
      </c>
      <c r="U1403">
        <v>19</v>
      </c>
      <c r="V1403">
        <v>47.6</v>
      </c>
      <c r="W1403">
        <v>66.7</v>
      </c>
      <c r="X1403">
        <v>81</v>
      </c>
      <c r="Y1403">
        <v>33.299999999999997</v>
      </c>
      <c r="Z1403">
        <v>14.3</v>
      </c>
      <c r="AA1403">
        <v>10</v>
      </c>
      <c r="AB1403" t="s">
        <v>479</v>
      </c>
      <c r="AC1403" t="s">
        <v>479</v>
      </c>
      <c r="AD1403" t="s">
        <v>479</v>
      </c>
      <c r="AE1403" t="s">
        <v>479</v>
      </c>
      <c r="AF1403" t="s">
        <v>479</v>
      </c>
      <c r="AG1403" t="s">
        <v>479</v>
      </c>
      <c r="AH1403" t="s">
        <v>479</v>
      </c>
      <c r="AI1403" t="s">
        <v>479</v>
      </c>
      <c r="AJ1403" t="s">
        <v>479</v>
      </c>
      <c r="AK1403" t="s">
        <v>479</v>
      </c>
      <c r="AL1403" t="s">
        <v>481</v>
      </c>
      <c r="AM1403" t="s">
        <v>481</v>
      </c>
    </row>
    <row r="1404" spans="1:39" x14ac:dyDescent="0.25">
      <c r="A1404" t="s">
        <v>472</v>
      </c>
      <c r="B1404" t="s">
        <v>598</v>
      </c>
      <c r="C1404">
        <v>1</v>
      </c>
      <c r="D1404" t="s">
        <v>405</v>
      </c>
      <c r="E1404" t="s">
        <v>405</v>
      </c>
      <c r="F1404">
        <v>10000571</v>
      </c>
      <c r="G1404" t="s">
        <v>108</v>
      </c>
      <c r="H1404" t="s">
        <v>482</v>
      </c>
      <c r="I1404" t="s">
        <v>476</v>
      </c>
      <c r="J1404" t="s">
        <v>385</v>
      </c>
      <c r="K1404" t="s">
        <v>491</v>
      </c>
      <c r="L1404" t="s">
        <v>61</v>
      </c>
      <c r="M1404" t="s">
        <v>405</v>
      </c>
      <c r="N1404" t="s">
        <v>405</v>
      </c>
      <c r="O1404" t="s">
        <v>485</v>
      </c>
      <c r="P1404" t="s">
        <v>47</v>
      </c>
      <c r="Q1404">
        <v>30</v>
      </c>
      <c r="R1404">
        <v>30</v>
      </c>
      <c r="S1404">
        <v>30</v>
      </c>
      <c r="T1404">
        <v>3.6</v>
      </c>
      <c r="U1404">
        <v>3.6</v>
      </c>
      <c r="V1404">
        <v>56.9</v>
      </c>
      <c r="W1404">
        <v>76.599999999999994</v>
      </c>
      <c r="X1404">
        <v>92.8</v>
      </c>
      <c r="Y1404">
        <v>35.9</v>
      </c>
      <c r="Z1404">
        <v>16.2</v>
      </c>
      <c r="AA1404">
        <v>15</v>
      </c>
      <c r="AB1404">
        <v>9100</v>
      </c>
      <c r="AC1404">
        <v>21900</v>
      </c>
      <c r="AD1404">
        <v>23000</v>
      </c>
      <c r="AE1404">
        <v>25900</v>
      </c>
      <c r="AF1404">
        <v>35400</v>
      </c>
      <c r="AG1404" t="s">
        <v>479</v>
      </c>
      <c r="AH1404" t="s">
        <v>479</v>
      </c>
      <c r="AI1404" t="s">
        <v>479</v>
      </c>
      <c r="AJ1404" t="s">
        <v>479</v>
      </c>
      <c r="AK1404" t="s">
        <v>479</v>
      </c>
      <c r="AL1404" t="s">
        <v>481</v>
      </c>
      <c r="AM1404" t="s">
        <v>481</v>
      </c>
    </row>
    <row r="1405" spans="1:39" x14ac:dyDescent="0.25">
      <c r="A1405" t="s">
        <v>472</v>
      </c>
      <c r="B1405" t="s">
        <v>598</v>
      </c>
      <c r="C1405">
        <v>1</v>
      </c>
      <c r="D1405" t="s">
        <v>405</v>
      </c>
      <c r="E1405" t="s">
        <v>405</v>
      </c>
      <c r="F1405">
        <v>10000571</v>
      </c>
      <c r="G1405" t="s">
        <v>108</v>
      </c>
      <c r="H1405" t="s">
        <v>482</v>
      </c>
      <c r="I1405" t="s">
        <v>476</v>
      </c>
      <c r="J1405" t="s">
        <v>385</v>
      </c>
      <c r="K1405" t="s">
        <v>491</v>
      </c>
      <c r="L1405" t="s">
        <v>61</v>
      </c>
      <c r="M1405" t="s">
        <v>405</v>
      </c>
      <c r="N1405" t="s">
        <v>405</v>
      </c>
      <c r="O1405" t="s">
        <v>486</v>
      </c>
      <c r="P1405" t="s">
        <v>44</v>
      </c>
      <c r="Q1405">
        <v>135</v>
      </c>
      <c r="R1405">
        <v>135</v>
      </c>
      <c r="S1405">
        <v>135</v>
      </c>
      <c r="T1405">
        <v>0.8</v>
      </c>
      <c r="U1405">
        <v>7.1</v>
      </c>
      <c r="V1405">
        <v>54.4</v>
      </c>
      <c r="W1405">
        <v>87</v>
      </c>
      <c r="X1405">
        <v>92.1</v>
      </c>
      <c r="Y1405">
        <v>37.700000000000003</v>
      </c>
      <c r="Z1405">
        <v>5.0999999999999996</v>
      </c>
      <c r="AA1405">
        <v>70</v>
      </c>
      <c r="AB1405">
        <v>6600</v>
      </c>
      <c r="AC1405">
        <v>15300</v>
      </c>
      <c r="AD1405">
        <v>20400</v>
      </c>
      <c r="AE1405">
        <v>25200</v>
      </c>
      <c r="AF1405">
        <v>55100</v>
      </c>
      <c r="AG1405" t="s">
        <v>479</v>
      </c>
      <c r="AH1405" t="s">
        <v>479</v>
      </c>
      <c r="AI1405" t="s">
        <v>479</v>
      </c>
      <c r="AJ1405" t="s">
        <v>479</v>
      </c>
      <c r="AK1405" t="s">
        <v>479</v>
      </c>
      <c r="AL1405" t="s">
        <v>481</v>
      </c>
      <c r="AM1405" t="s">
        <v>481</v>
      </c>
    </row>
    <row r="1406" spans="1:39" x14ac:dyDescent="0.25">
      <c r="A1406" t="s">
        <v>472</v>
      </c>
      <c r="B1406" t="s">
        <v>598</v>
      </c>
      <c r="C1406">
        <v>1</v>
      </c>
      <c r="D1406" t="s">
        <v>405</v>
      </c>
      <c r="E1406" t="s">
        <v>405</v>
      </c>
      <c r="F1406">
        <v>10000571</v>
      </c>
      <c r="G1406" t="s">
        <v>108</v>
      </c>
      <c r="H1406" t="s">
        <v>482</v>
      </c>
      <c r="I1406" t="s">
        <v>476</v>
      </c>
      <c r="J1406" t="s">
        <v>385</v>
      </c>
      <c r="K1406" t="s">
        <v>491</v>
      </c>
      <c r="L1406" t="s">
        <v>61</v>
      </c>
      <c r="M1406" t="s">
        <v>405</v>
      </c>
      <c r="N1406" t="s">
        <v>405</v>
      </c>
      <c r="O1406" t="s">
        <v>478</v>
      </c>
      <c r="P1406" t="s">
        <v>3</v>
      </c>
      <c r="Q1406">
        <v>40</v>
      </c>
      <c r="R1406">
        <v>40</v>
      </c>
      <c r="S1406">
        <v>40</v>
      </c>
      <c r="T1406">
        <v>5.0999999999999996</v>
      </c>
      <c r="U1406">
        <v>16.600000000000001</v>
      </c>
      <c r="V1406">
        <v>52.8</v>
      </c>
      <c r="W1406">
        <v>65.5</v>
      </c>
      <c r="X1406">
        <v>78.3</v>
      </c>
      <c r="Y1406">
        <v>25.5</v>
      </c>
      <c r="Z1406">
        <v>12.8</v>
      </c>
      <c r="AA1406">
        <v>20</v>
      </c>
      <c r="AB1406">
        <v>12800</v>
      </c>
      <c r="AC1406">
        <v>17900</v>
      </c>
      <c r="AD1406">
        <v>25200</v>
      </c>
      <c r="AE1406">
        <v>28800</v>
      </c>
      <c r="AF1406">
        <v>44200</v>
      </c>
      <c r="AG1406" t="s">
        <v>479</v>
      </c>
      <c r="AH1406" t="s">
        <v>479</v>
      </c>
      <c r="AI1406" t="s">
        <v>479</v>
      </c>
      <c r="AJ1406" t="s">
        <v>479</v>
      </c>
      <c r="AK1406" t="s">
        <v>479</v>
      </c>
      <c r="AL1406" t="s">
        <v>481</v>
      </c>
      <c r="AM1406" t="s">
        <v>481</v>
      </c>
    </row>
    <row r="1407" spans="1:39" x14ac:dyDescent="0.25">
      <c r="A1407" t="s">
        <v>472</v>
      </c>
      <c r="B1407" t="s">
        <v>598</v>
      </c>
      <c r="C1407">
        <v>1</v>
      </c>
      <c r="D1407" t="s">
        <v>405</v>
      </c>
      <c r="E1407" t="s">
        <v>405</v>
      </c>
      <c r="F1407">
        <v>10000571</v>
      </c>
      <c r="G1407" t="s">
        <v>108</v>
      </c>
      <c r="H1407" t="s">
        <v>482</v>
      </c>
      <c r="I1407" t="s">
        <v>476</v>
      </c>
      <c r="J1407" t="s">
        <v>385</v>
      </c>
      <c r="K1407" t="s">
        <v>491</v>
      </c>
      <c r="L1407" t="s">
        <v>61</v>
      </c>
      <c r="M1407" t="s">
        <v>405</v>
      </c>
      <c r="N1407" t="s">
        <v>405</v>
      </c>
      <c r="O1407" t="s">
        <v>489</v>
      </c>
      <c r="P1407" t="s">
        <v>50</v>
      </c>
      <c r="Q1407">
        <v>230</v>
      </c>
      <c r="R1407">
        <v>230</v>
      </c>
      <c r="S1407">
        <v>225</v>
      </c>
      <c r="T1407">
        <v>1.8</v>
      </c>
      <c r="U1407">
        <v>10</v>
      </c>
      <c r="V1407">
        <v>72.099999999999994</v>
      </c>
      <c r="W1407">
        <v>84.3</v>
      </c>
      <c r="X1407">
        <v>88.3</v>
      </c>
      <c r="Y1407">
        <v>16.2</v>
      </c>
      <c r="Z1407">
        <v>4</v>
      </c>
      <c r="AA1407">
        <v>150</v>
      </c>
      <c r="AB1407">
        <v>700</v>
      </c>
      <c r="AC1407">
        <v>14600</v>
      </c>
      <c r="AD1407">
        <v>19300</v>
      </c>
      <c r="AE1407">
        <v>23400</v>
      </c>
      <c r="AF1407">
        <v>61300</v>
      </c>
      <c r="AG1407" t="s">
        <v>479</v>
      </c>
      <c r="AH1407" t="s">
        <v>479</v>
      </c>
      <c r="AI1407" t="s">
        <v>479</v>
      </c>
      <c r="AJ1407" t="s">
        <v>479</v>
      </c>
      <c r="AK1407" t="s">
        <v>479</v>
      </c>
      <c r="AL1407" t="s">
        <v>481</v>
      </c>
      <c r="AM1407" t="s">
        <v>481</v>
      </c>
    </row>
    <row r="1408" spans="1:39" x14ac:dyDescent="0.25">
      <c r="A1408" t="s">
        <v>472</v>
      </c>
      <c r="B1408" t="s">
        <v>598</v>
      </c>
      <c r="C1408">
        <v>1</v>
      </c>
      <c r="D1408" t="s">
        <v>405</v>
      </c>
      <c r="E1408" t="s">
        <v>405</v>
      </c>
      <c r="F1408">
        <v>10000712</v>
      </c>
      <c r="G1408" t="s">
        <v>643</v>
      </c>
      <c r="H1408" t="s">
        <v>482</v>
      </c>
      <c r="I1408" t="s">
        <v>476</v>
      </c>
      <c r="J1408" t="s">
        <v>385</v>
      </c>
      <c r="K1408" t="s">
        <v>521</v>
      </c>
      <c r="L1408" t="s">
        <v>58</v>
      </c>
      <c r="M1408" t="s">
        <v>405</v>
      </c>
      <c r="N1408" t="s">
        <v>405</v>
      </c>
      <c r="O1408" t="s">
        <v>489</v>
      </c>
      <c r="P1408" t="s">
        <v>50</v>
      </c>
      <c r="Q1408">
        <v>85</v>
      </c>
      <c r="R1408">
        <v>80</v>
      </c>
      <c r="S1408">
        <v>80</v>
      </c>
      <c r="T1408">
        <v>1.3</v>
      </c>
      <c r="U1408">
        <v>11.4</v>
      </c>
      <c r="V1408">
        <v>72.2</v>
      </c>
      <c r="W1408">
        <v>83.5</v>
      </c>
      <c r="X1408">
        <v>87.3</v>
      </c>
      <c r="Y1408">
        <v>15.2</v>
      </c>
      <c r="Z1408">
        <v>3.8</v>
      </c>
      <c r="AA1408">
        <v>55</v>
      </c>
      <c r="AB1408">
        <v>3600</v>
      </c>
      <c r="AC1408">
        <v>13100</v>
      </c>
      <c r="AD1408">
        <v>17500</v>
      </c>
      <c r="AE1408">
        <v>21900</v>
      </c>
      <c r="AF1408">
        <v>43400</v>
      </c>
      <c r="AG1408" t="s">
        <v>479</v>
      </c>
      <c r="AH1408" t="s">
        <v>479</v>
      </c>
      <c r="AI1408" t="s">
        <v>479</v>
      </c>
      <c r="AJ1408" t="s">
        <v>479</v>
      </c>
      <c r="AK1408" t="s">
        <v>479</v>
      </c>
      <c r="AL1408" t="s">
        <v>481</v>
      </c>
      <c r="AM1408" t="s">
        <v>481</v>
      </c>
    </row>
    <row r="1409" spans="1:39" x14ac:dyDescent="0.25">
      <c r="A1409" t="s">
        <v>472</v>
      </c>
      <c r="B1409" t="s">
        <v>598</v>
      </c>
      <c r="C1409">
        <v>1</v>
      </c>
      <c r="D1409" t="s">
        <v>405</v>
      </c>
      <c r="E1409" t="s">
        <v>405</v>
      </c>
      <c r="F1409">
        <v>10000721</v>
      </c>
      <c r="G1409" t="s">
        <v>500</v>
      </c>
      <c r="H1409" t="s">
        <v>475</v>
      </c>
      <c r="I1409" t="s">
        <v>476</v>
      </c>
      <c r="J1409" t="s">
        <v>385</v>
      </c>
      <c r="K1409" t="s">
        <v>493</v>
      </c>
      <c r="L1409" t="s">
        <v>55</v>
      </c>
      <c r="M1409" t="s">
        <v>405</v>
      </c>
      <c r="N1409" t="s">
        <v>405</v>
      </c>
      <c r="O1409" t="s">
        <v>485</v>
      </c>
      <c r="P1409" t="s">
        <v>47</v>
      </c>
      <c r="Q1409">
        <v>15</v>
      </c>
      <c r="R1409">
        <v>15</v>
      </c>
      <c r="S1409">
        <v>15</v>
      </c>
      <c r="T1409" t="s">
        <v>487</v>
      </c>
      <c r="U1409">
        <v>6.7</v>
      </c>
      <c r="V1409">
        <v>73.3</v>
      </c>
      <c r="W1409">
        <v>93.3</v>
      </c>
      <c r="X1409">
        <v>93.3</v>
      </c>
      <c r="Y1409">
        <v>20</v>
      </c>
      <c r="Z1409" t="s">
        <v>487</v>
      </c>
      <c r="AA1409">
        <v>10</v>
      </c>
      <c r="AB1409" t="s">
        <v>479</v>
      </c>
      <c r="AC1409" t="s">
        <v>479</v>
      </c>
      <c r="AD1409" t="s">
        <v>479</v>
      </c>
      <c r="AE1409" t="s">
        <v>479</v>
      </c>
      <c r="AF1409" t="s">
        <v>479</v>
      </c>
      <c r="AG1409" t="s">
        <v>479</v>
      </c>
      <c r="AH1409" t="s">
        <v>479</v>
      </c>
      <c r="AI1409" t="s">
        <v>479</v>
      </c>
      <c r="AJ1409" t="s">
        <v>479</v>
      </c>
      <c r="AK1409" t="s">
        <v>479</v>
      </c>
      <c r="AL1409" t="s">
        <v>481</v>
      </c>
      <c r="AM1409" t="s">
        <v>481</v>
      </c>
    </row>
    <row r="1410" spans="1:39" x14ac:dyDescent="0.25">
      <c r="A1410" t="s">
        <v>472</v>
      </c>
      <c r="B1410" t="s">
        <v>598</v>
      </c>
      <c r="C1410">
        <v>1</v>
      </c>
      <c r="D1410" t="s">
        <v>405</v>
      </c>
      <c r="E1410" t="s">
        <v>405</v>
      </c>
      <c r="F1410">
        <v>10000721</v>
      </c>
      <c r="G1410" t="s">
        <v>500</v>
      </c>
      <c r="H1410" t="s">
        <v>475</v>
      </c>
      <c r="I1410" t="s">
        <v>476</v>
      </c>
      <c r="J1410" t="s">
        <v>385</v>
      </c>
      <c r="K1410" t="s">
        <v>493</v>
      </c>
      <c r="L1410" t="s">
        <v>55</v>
      </c>
      <c r="M1410" t="s">
        <v>405</v>
      </c>
      <c r="N1410" t="s">
        <v>405</v>
      </c>
      <c r="O1410" t="s">
        <v>489</v>
      </c>
      <c r="P1410" t="s">
        <v>50</v>
      </c>
      <c r="Q1410">
        <v>10</v>
      </c>
      <c r="R1410">
        <v>10</v>
      </c>
      <c r="S1410">
        <v>10</v>
      </c>
      <c r="T1410" t="s">
        <v>479</v>
      </c>
      <c r="U1410" t="s">
        <v>479</v>
      </c>
      <c r="V1410" t="s">
        <v>479</v>
      </c>
      <c r="W1410" t="s">
        <v>479</v>
      </c>
      <c r="X1410" t="s">
        <v>479</v>
      </c>
      <c r="Y1410" t="s">
        <v>479</v>
      </c>
      <c r="Z1410" t="s">
        <v>479</v>
      </c>
      <c r="AA1410">
        <v>5</v>
      </c>
      <c r="AB1410" t="s">
        <v>479</v>
      </c>
      <c r="AC1410" t="s">
        <v>479</v>
      </c>
      <c r="AD1410" t="s">
        <v>479</v>
      </c>
      <c r="AE1410" t="s">
        <v>479</v>
      </c>
      <c r="AF1410" t="s">
        <v>479</v>
      </c>
      <c r="AG1410" t="s">
        <v>479</v>
      </c>
      <c r="AH1410" t="s">
        <v>479</v>
      </c>
      <c r="AI1410" t="s">
        <v>479</v>
      </c>
      <c r="AJ1410" t="s">
        <v>479</v>
      </c>
      <c r="AK1410" t="s">
        <v>479</v>
      </c>
      <c r="AL1410" t="s">
        <v>481</v>
      </c>
      <c r="AM1410" t="s">
        <v>481</v>
      </c>
    </row>
    <row r="1411" spans="1:39" x14ac:dyDescent="0.25">
      <c r="A1411" t="s">
        <v>472</v>
      </c>
      <c r="B1411" t="s">
        <v>598</v>
      </c>
      <c r="C1411">
        <v>1</v>
      </c>
      <c r="D1411" t="s">
        <v>405</v>
      </c>
      <c r="E1411" t="s">
        <v>405</v>
      </c>
      <c r="F1411">
        <v>10000747</v>
      </c>
      <c r="G1411" t="s">
        <v>501</v>
      </c>
      <c r="H1411" t="s">
        <v>475</v>
      </c>
      <c r="I1411" t="s">
        <v>476</v>
      </c>
      <c r="J1411" t="s">
        <v>385</v>
      </c>
      <c r="K1411" t="s">
        <v>477</v>
      </c>
      <c r="L1411" t="s">
        <v>65</v>
      </c>
      <c r="M1411" t="s">
        <v>405</v>
      </c>
      <c r="N1411" t="s">
        <v>405</v>
      </c>
      <c r="O1411" t="s">
        <v>486</v>
      </c>
      <c r="P1411" t="s">
        <v>44</v>
      </c>
      <c r="Q1411">
        <v>25</v>
      </c>
      <c r="R1411">
        <v>25</v>
      </c>
      <c r="S1411">
        <v>25</v>
      </c>
      <c r="T1411" t="s">
        <v>487</v>
      </c>
      <c r="U1411">
        <v>19.2</v>
      </c>
      <c r="V1411">
        <v>46.2</v>
      </c>
      <c r="W1411">
        <v>76.900000000000006</v>
      </c>
      <c r="X1411">
        <v>80.8</v>
      </c>
      <c r="Y1411">
        <v>34.6</v>
      </c>
      <c r="Z1411">
        <v>3.8</v>
      </c>
      <c r="AA1411">
        <v>10</v>
      </c>
      <c r="AB1411">
        <v>8800</v>
      </c>
      <c r="AC1411">
        <v>16400</v>
      </c>
      <c r="AD1411">
        <v>20400</v>
      </c>
      <c r="AE1411">
        <v>23500</v>
      </c>
      <c r="AF1411">
        <v>29900</v>
      </c>
      <c r="AG1411" t="s">
        <v>479</v>
      </c>
      <c r="AH1411" t="s">
        <v>479</v>
      </c>
      <c r="AI1411" t="s">
        <v>479</v>
      </c>
      <c r="AJ1411" t="s">
        <v>479</v>
      </c>
      <c r="AK1411" t="s">
        <v>479</v>
      </c>
      <c r="AL1411" t="s">
        <v>481</v>
      </c>
      <c r="AM1411" t="s">
        <v>481</v>
      </c>
    </row>
    <row r="1412" spans="1:39" x14ac:dyDescent="0.25">
      <c r="A1412" t="s">
        <v>472</v>
      </c>
      <c r="B1412" t="s">
        <v>598</v>
      </c>
      <c r="C1412">
        <v>1</v>
      </c>
      <c r="D1412" t="s">
        <v>405</v>
      </c>
      <c r="E1412" t="s">
        <v>405</v>
      </c>
      <c r="F1412">
        <v>10000747</v>
      </c>
      <c r="G1412" t="s">
        <v>501</v>
      </c>
      <c r="H1412" t="s">
        <v>475</v>
      </c>
      <c r="I1412" t="s">
        <v>476</v>
      </c>
      <c r="J1412" t="s">
        <v>385</v>
      </c>
      <c r="K1412" t="s">
        <v>477</v>
      </c>
      <c r="L1412" t="s">
        <v>65</v>
      </c>
      <c r="M1412" t="s">
        <v>405</v>
      </c>
      <c r="N1412" t="s">
        <v>405</v>
      </c>
      <c r="O1412" t="s">
        <v>478</v>
      </c>
      <c r="P1412" t="s">
        <v>3</v>
      </c>
      <c r="Q1412">
        <v>10</v>
      </c>
      <c r="R1412">
        <v>10</v>
      </c>
      <c r="S1412">
        <v>10</v>
      </c>
      <c r="T1412" t="s">
        <v>479</v>
      </c>
      <c r="U1412" t="s">
        <v>479</v>
      </c>
      <c r="V1412" t="s">
        <v>479</v>
      </c>
      <c r="W1412" t="s">
        <v>479</v>
      </c>
      <c r="X1412" t="s">
        <v>479</v>
      </c>
      <c r="Y1412" t="s">
        <v>479</v>
      </c>
      <c r="Z1412" t="s">
        <v>479</v>
      </c>
      <c r="AA1412">
        <v>5</v>
      </c>
      <c r="AB1412" t="s">
        <v>479</v>
      </c>
      <c r="AC1412" t="s">
        <v>479</v>
      </c>
      <c r="AD1412" t="s">
        <v>479</v>
      </c>
      <c r="AE1412" t="s">
        <v>479</v>
      </c>
      <c r="AF1412" t="s">
        <v>479</v>
      </c>
      <c r="AG1412" t="s">
        <v>479</v>
      </c>
      <c r="AH1412" t="s">
        <v>479</v>
      </c>
      <c r="AI1412" t="s">
        <v>479</v>
      </c>
      <c r="AJ1412" t="s">
        <v>479</v>
      </c>
      <c r="AK1412" t="s">
        <v>479</v>
      </c>
      <c r="AL1412" t="s">
        <v>481</v>
      </c>
      <c r="AM1412" t="s">
        <v>481</v>
      </c>
    </row>
    <row r="1413" spans="1:39" x14ac:dyDescent="0.25">
      <c r="A1413" t="s">
        <v>472</v>
      </c>
      <c r="B1413" t="s">
        <v>598</v>
      </c>
      <c r="C1413">
        <v>1</v>
      </c>
      <c r="D1413" t="s">
        <v>405</v>
      </c>
      <c r="E1413" t="s">
        <v>405</v>
      </c>
      <c r="F1413">
        <v>10000747</v>
      </c>
      <c r="G1413" t="s">
        <v>501</v>
      </c>
      <c r="H1413" t="s">
        <v>475</v>
      </c>
      <c r="I1413" t="s">
        <v>476</v>
      </c>
      <c r="J1413" t="s">
        <v>385</v>
      </c>
      <c r="K1413" t="s">
        <v>477</v>
      </c>
      <c r="L1413" t="s">
        <v>65</v>
      </c>
      <c r="M1413" t="s">
        <v>405</v>
      </c>
      <c r="N1413" t="s">
        <v>405</v>
      </c>
      <c r="O1413" t="s">
        <v>488</v>
      </c>
      <c r="P1413" t="s">
        <v>34</v>
      </c>
      <c r="Q1413">
        <v>25</v>
      </c>
      <c r="R1413">
        <v>25</v>
      </c>
      <c r="S1413">
        <v>25</v>
      </c>
      <c r="T1413" t="s">
        <v>487</v>
      </c>
      <c r="U1413">
        <v>16.7</v>
      </c>
      <c r="V1413">
        <v>45.8</v>
      </c>
      <c r="W1413">
        <v>75</v>
      </c>
      <c r="X1413">
        <v>83.3</v>
      </c>
      <c r="Y1413">
        <v>37.5</v>
      </c>
      <c r="Z1413">
        <v>8.3000000000000007</v>
      </c>
      <c r="AA1413">
        <v>10</v>
      </c>
      <c r="AB1413">
        <v>4400</v>
      </c>
      <c r="AC1413">
        <v>11700</v>
      </c>
      <c r="AD1413">
        <v>14600</v>
      </c>
      <c r="AE1413">
        <v>19300</v>
      </c>
      <c r="AF1413">
        <v>26300</v>
      </c>
      <c r="AG1413" t="s">
        <v>479</v>
      </c>
      <c r="AH1413" t="s">
        <v>479</v>
      </c>
      <c r="AI1413" t="s">
        <v>479</v>
      </c>
      <c r="AJ1413" t="s">
        <v>479</v>
      </c>
      <c r="AK1413" t="s">
        <v>479</v>
      </c>
      <c r="AL1413" t="s">
        <v>481</v>
      </c>
      <c r="AM1413" t="s">
        <v>481</v>
      </c>
    </row>
    <row r="1414" spans="1:39" x14ac:dyDescent="0.25">
      <c r="A1414" t="s">
        <v>472</v>
      </c>
      <c r="B1414" t="s">
        <v>598</v>
      </c>
      <c r="C1414">
        <v>1</v>
      </c>
      <c r="D1414" t="s">
        <v>405</v>
      </c>
      <c r="E1414" t="s">
        <v>405</v>
      </c>
      <c r="F1414">
        <v>10000747</v>
      </c>
      <c r="G1414" t="s">
        <v>501</v>
      </c>
      <c r="H1414" t="s">
        <v>475</v>
      </c>
      <c r="I1414" t="s">
        <v>476</v>
      </c>
      <c r="J1414" t="s">
        <v>385</v>
      </c>
      <c r="K1414" t="s">
        <v>477</v>
      </c>
      <c r="L1414" t="s">
        <v>65</v>
      </c>
      <c r="M1414" t="s">
        <v>405</v>
      </c>
      <c r="N1414" t="s">
        <v>405</v>
      </c>
      <c r="O1414" t="s">
        <v>489</v>
      </c>
      <c r="P1414" t="s">
        <v>50</v>
      </c>
      <c r="Q1414">
        <v>45</v>
      </c>
      <c r="R1414">
        <v>45</v>
      </c>
      <c r="S1414">
        <v>45</v>
      </c>
      <c r="T1414">
        <v>2.2000000000000002</v>
      </c>
      <c r="U1414">
        <v>17.8</v>
      </c>
      <c r="V1414">
        <v>53.3</v>
      </c>
      <c r="W1414">
        <v>66.7</v>
      </c>
      <c r="X1414">
        <v>80</v>
      </c>
      <c r="Y1414">
        <v>26.7</v>
      </c>
      <c r="Z1414">
        <v>13.3</v>
      </c>
      <c r="AA1414">
        <v>20</v>
      </c>
      <c r="AB1414">
        <v>200</v>
      </c>
      <c r="AC1414">
        <v>7700</v>
      </c>
      <c r="AD1414">
        <v>14200</v>
      </c>
      <c r="AE1414">
        <v>19000</v>
      </c>
      <c r="AF1414">
        <v>23400</v>
      </c>
      <c r="AG1414" t="s">
        <v>479</v>
      </c>
      <c r="AH1414" t="s">
        <v>479</v>
      </c>
      <c r="AI1414" t="s">
        <v>479</v>
      </c>
      <c r="AJ1414" t="s">
        <v>479</v>
      </c>
      <c r="AK1414" t="s">
        <v>479</v>
      </c>
      <c r="AL1414" t="s">
        <v>481</v>
      </c>
      <c r="AM1414" t="s">
        <v>481</v>
      </c>
    </row>
    <row r="1415" spans="1:39" x14ac:dyDescent="0.25">
      <c r="A1415" t="s">
        <v>472</v>
      </c>
      <c r="B1415" t="s">
        <v>598</v>
      </c>
      <c r="C1415">
        <v>1</v>
      </c>
      <c r="D1415" t="s">
        <v>405</v>
      </c>
      <c r="E1415" t="s">
        <v>405</v>
      </c>
      <c r="F1415">
        <v>10000754</v>
      </c>
      <c r="G1415" t="s">
        <v>502</v>
      </c>
      <c r="H1415" t="s">
        <v>475</v>
      </c>
      <c r="I1415" t="s">
        <v>476</v>
      </c>
      <c r="J1415" t="s">
        <v>385</v>
      </c>
      <c r="K1415" t="s">
        <v>477</v>
      </c>
      <c r="L1415" t="s">
        <v>65</v>
      </c>
      <c r="M1415" t="s">
        <v>405</v>
      </c>
      <c r="N1415" t="s">
        <v>405</v>
      </c>
      <c r="O1415" t="s">
        <v>485</v>
      </c>
      <c r="P1415" t="s">
        <v>47</v>
      </c>
      <c r="Q1415">
        <v>10</v>
      </c>
      <c r="R1415">
        <v>10</v>
      </c>
      <c r="S1415">
        <v>10</v>
      </c>
      <c r="T1415" t="s">
        <v>479</v>
      </c>
      <c r="U1415" t="s">
        <v>479</v>
      </c>
      <c r="V1415" t="s">
        <v>479</v>
      </c>
      <c r="W1415" t="s">
        <v>479</v>
      </c>
      <c r="X1415" t="s">
        <v>479</v>
      </c>
      <c r="Y1415" t="s">
        <v>479</v>
      </c>
      <c r="Z1415" t="s">
        <v>479</v>
      </c>
      <c r="AA1415">
        <v>5</v>
      </c>
      <c r="AB1415" t="s">
        <v>479</v>
      </c>
      <c r="AC1415" t="s">
        <v>479</v>
      </c>
      <c r="AD1415" t="s">
        <v>479</v>
      </c>
      <c r="AE1415" t="s">
        <v>479</v>
      </c>
      <c r="AF1415" t="s">
        <v>479</v>
      </c>
      <c r="AG1415" t="s">
        <v>479</v>
      </c>
      <c r="AH1415" t="s">
        <v>479</v>
      </c>
      <c r="AI1415" t="s">
        <v>479</v>
      </c>
      <c r="AJ1415" t="s">
        <v>479</v>
      </c>
      <c r="AK1415" t="s">
        <v>479</v>
      </c>
      <c r="AL1415" t="s">
        <v>481</v>
      </c>
      <c r="AM1415" t="s">
        <v>481</v>
      </c>
    </row>
    <row r="1416" spans="1:39" x14ac:dyDescent="0.25">
      <c r="A1416" t="s">
        <v>472</v>
      </c>
      <c r="B1416" t="s">
        <v>598</v>
      </c>
      <c r="C1416">
        <v>1</v>
      </c>
      <c r="D1416" t="s">
        <v>405</v>
      </c>
      <c r="E1416" t="s">
        <v>405</v>
      </c>
      <c r="F1416">
        <v>10000754</v>
      </c>
      <c r="G1416" t="s">
        <v>502</v>
      </c>
      <c r="H1416" t="s">
        <v>475</v>
      </c>
      <c r="I1416" t="s">
        <v>476</v>
      </c>
      <c r="J1416" t="s">
        <v>385</v>
      </c>
      <c r="K1416" t="s">
        <v>477</v>
      </c>
      <c r="L1416" t="s">
        <v>65</v>
      </c>
      <c r="M1416" t="s">
        <v>405</v>
      </c>
      <c r="N1416" t="s">
        <v>405</v>
      </c>
      <c r="O1416" t="s">
        <v>478</v>
      </c>
      <c r="P1416" t="s">
        <v>3</v>
      </c>
      <c r="Q1416">
        <v>45</v>
      </c>
      <c r="R1416">
        <v>45</v>
      </c>
      <c r="S1416">
        <v>45</v>
      </c>
      <c r="T1416">
        <v>4.7</v>
      </c>
      <c r="U1416">
        <v>16.3</v>
      </c>
      <c r="V1416">
        <v>67.400000000000006</v>
      </c>
      <c r="W1416">
        <v>72.099999999999994</v>
      </c>
      <c r="X1416">
        <v>79.099999999999994</v>
      </c>
      <c r="Y1416">
        <v>11.6</v>
      </c>
      <c r="Z1416">
        <v>7</v>
      </c>
      <c r="AA1416">
        <v>30</v>
      </c>
      <c r="AB1416">
        <v>4700</v>
      </c>
      <c r="AC1416">
        <v>19000</v>
      </c>
      <c r="AD1416">
        <v>24100</v>
      </c>
      <c r="AE1416">
        <v>28800</v>
      </c>
      <c r="AF1416">
        <v>46700</v>
      </c>
      <c r="AG1416" t="s">
        <v>479</v>
      </c>
      <c r="AH1416" t="s">
        <v>479</v>
      </c>
      <c r="AI1416" t="s">
        <v>479</v>
      </c>
      <c r="AJ1416" t="s">
        <v>479</v>
      </c>
      <c r="AK1416" t="s">
        <v>479</v>
      </c>
      <c r="AL1416" t="s">
        <v>481</v>
      </c>
      <c r="AM1416" t="s">
        <v>481</v>
      </c>
    </row>
    <row r="1417" spans="1:39" x14ac:dyDescent="0.25">
      <c r="A1417" t="s">
        <v>472</v>
      </c>
      <c r="B1417" t="s">
        <v>598</v>
      </c>
      <c r="C1417">
        <v>1</v>
      </c>
      <c r="D1417" t="s">
        <v>405</v>
      </c>
      <c r="E1417" t="s">
        <v>405</v>
      </c>
      <c r="F1417">
        <v>10000754</v>
      </c>
      <c r="G1417" t="s">
        <v>502</v>
      </c>
      <c r="H1417" t="s">
        <v>475</v>
      </c>
      <c r="I1417" t="s">
        <v>476</v>
      </c>
      <c r="J1417" t="s">
        <v>385</v>
      </c>
      <c r="K1417" t="s">
        <v>477</v>
      </c>
      <c r="L1417" t="s">
        <v>65</v>
      </c>
      <c r="M1417" t="s">
        <v>405</v>
      </c>
      <c r="N1417" t="s">
        <v>405</v>
      </c>
      <c r="O1417" t="s">
        <v>489</v>
      </c>
      <c r="P1417" t="s">
        <v>50</v>
      </c>
      <c r="Q1417">
        <v>55</v>
      </c>
      <c r="R1417">
        <v>55</v>
      </c>
      <c r="S1417">
        <v>55</v>
      </c>
      <c r="T1417">
        <v>9.1</v>
      </c>
      <c r="U1417">
        <v>9.1</v>
      </c>
      <c r="V1417">
        <v>72.7</v>
      </c>
      <c r="W1417">
        <v>78.2</v>
      </c>
      <c r="X1417">
        <v>81.8</v>
      </c>
      <c r="Y1417">
        <v>9.1</v>
      </c>
      <c r="Z1417">
        <v>3.6</v>
      </c>
      <c r="AA1417">
        <v>35</v>
      </c>
      <c r="AB1417">
        <v>400</v>
      </c>
      <c r="AC1417">
        <v>14600</v>
      </c>
      <c r="AD1417">
        <v>19000</v>
      </c>
      <c r="AE1417">
        <v>21200</v>
      </c>
      <c r="AF1417">
        <v>67900</v>
      </c>
      <c r="AG1417" t="s">
        <v>479</v>
      </c>
      <c r="AH1417" t="s">
        <v>479</v>
      </c>
      <c r="AI1417" t="s">
        <v>479</v>
      </c>
      <c r="AJ1417" t="s">
        <v>479</v>
      </c>
      <c r="AK1417" t="s">
        <v>479</v>
      </c>
      <c r="AL1417" t="s">
        <v>481</v>
      </c>
      <c r="AM1417" t="s">
        <v>481</v>
      </c>
    </row>
    <row r="1418" spans="1:39" x14ac:dyDescent="0.25">
      <c r="A1418" t="s">
        <v>472</v>
      </c>
      <c r="B1418" t="s">
        <v>598</v>
      </c>
      <c r="C1418">
        <v>1</v>
      </c>
      <c r="D1418" t="s">
        <v>405</v>
      </c>
      <c r="E1418" t="s">
        <v>405</v>
      </c>
      <c r="F1418">
        <v>10000812</v>
      </c>
      <c r="G1418" t="s">
        <v>644</v>
      </c>
      <c r="H1418" t="s">
        <v>475</v>
      </c>
      <c r="I1418" t="s">
        <v>476</v>
      </c>
      <c r="J1418" t="s">
        <v>385</v>
      </c>
      <c r="K1418" t="s">
        <v>508</v>
      </c>
      <c r="L1418" t="s">
        <v>75</v>
      </c>
      <c r="M1418" t="s">
        <v>405</v>
      </c>
      <c r="N1418" t="s">
        <v>405</v>
      </c>
      <c r="O1418" t="s">
        <v>489</v>
      </c>
      <c r="P1418" t="s">
        <v>50</v>
      </c>
      <c r="Q1418" t="s">
        <v>480</v>
      </c>
      <c r="R1418" t="s">
        <v>480</v>
      </c>
      <c r="S1418" t="s">
        <v>480</v>
      </c>
      <c r="T1418" t="s">
        <v>479</v>
      </c>
      <c r="U1418" t="s">
        <v>479</v>
      </c>
      <c r="V1418" t="s">
        <v>479</v>
      </c>
      <c r="W1418" t="s">
        <v>479</v>
      </c>
      <c r="X1418" t="s">
        <v>479</v>
      </c>
      <c r="Y1418" t="s">
        <v>479</v>
      </c>
      <c r="Z1418" t="s">
        <v>479</v>
      </c>
      <c r="AA1418" t="s">
        <v>480</v>
      </c>
      <c r="AB1418" t="s">
        <v>479</v>
      </c>
      <c r="AC1418" t="s">
        <v>479</v>
      </c>
      <c r="AD1418" t="s">
        <v>479</v>
      </c>
      <c r="AE1418" t="s">
        <v>479</v>
      </c>
      <c r="AF1418" t="s">
        <v>479</v>
      </c>
      <c r="AG1418" t="s">
        <v>479</v>
      </c>
      <c r="AH1418" t="s">
        <v>479</v>
      </c>
      <c r="AI1418" t="s">
        <v>479</v>
      </c>
      <c r="AJ1418" t="s">
        <v>479</v>
      </c>
      <c r="AK1418" t="s">
        <v>479</v>
      </c>
      <c r="AL1418" t="s">
        <v>481</v>
      </c>
      <c r="AM1418" t="s">
        <v>481</v>
      </c>
    </row>
    <row r="1419" spans="1:39" x14ac:dyDescent="0.25">
      <c r="A1419" t="s">
        <v>472</v>
      </c>
      <c r="B1419" t="s">
        <v>598</v>
      </c>
      <c r="C1419">
        <v>1</v>
      </c>
      <c r="D1419" t="s">
        <v>405</v>
      </c>
      <c r="E1419" t="s">
        <v>405</v>
      </c>
      <c r="F1419">
        <v>10000820</v>
      </c>
      <c r="G1419" t="s">
        <v>645</v>
      </c>
      <c r="H1419" t="s">
        <v>475</v>
      </c>
      <c r="I1419" t="s">
        <v>476</v>
      </c>
      <c r="J1419" t="s">
        <v>385</v>
      </c>
      <c r="K1419" t="s">
        <v>491</v>
      </c>
      <c r="L1419" t="s">
        <v>61</v>
      </c>
      <c r="M1419" t="s">
        <v>405</v>
      </c>
      <c r="N1419" t="s">
        <v>405</v>
      </c>
      <c r="O1419" t="s">
        <v>489</v>
      </c>
      <c r="P1419" t="s">
        <v>50</v>
      </c>
      <c r="Q1419">
        <v>25</v>
      </c>
      <c r="R1419">
        <v>25</v>
      </c>
      <c r="S1419">
        <v>25</v>
      </c>
      <c r="T1419">
        <v>3.8</v>
      </c>
      <c r="U1419">
        <v>7.7</v>
      </c>
      <c r="V1419">
        <v>69.2</v>
      </c>
      <c r="W1419">
        <v>84.6</v>
      </c>
      <c r="X1419">
        <v>88.5</v>
      </c>
      <c r="Y1419">
        <v>19.2</v>
      </c>
      <c r="Z1419">
        <v>3.8</v>
      </c>
      <c r="AA1419">
        <v>20</v>
      </c>
      <c r="AB1419">
        <v>700</v>
      </c>
      <c r="AC1419">
        <v>16800</v>
      </c>
      <c r="AD1419">
        <v>20300</v>
      </c>
      <c r="AE1419">
        <v>23400</v>
      </c>
      <c r="AF1419">
        <v>38300</v>
      </c>
      <c r="AG1419" t="s">
        <v>479</v>
      </c>
      <c r="AH1419" t="s">
        <v>479</v>
      </c>
      <c r="AI1419" t="s">
        <v>479</v>
      </c>
      <c r="AJ1419" t="s">
        <v>479</v>
      </c>
      <c r="AK1419" t="s">
        <v>479</v>
      </c>
      <c r="AL1419" t="s">
        <v>481</v>
      </c>
      <c r="AM1419" t="s">
        <v>481</v>
      </c>
    </row>
    <row r="1420" spans="1:39" x14ac:dyDescent="0.25">
      <c r="A1420" t="s">
        <v>472</v>
      </c>
      <c r="B1420" t="s">
        <v>598</v>
      </c>
      <c r="C1420">
        <v>1</v>
      </c>
      <c r="D1420" t="s">
        <v>405</v>
      </c>
      <c r="E1420" t="s">
        <v>405</v>
      </c>
      <c r="F1420">
        <v>10000824</v>
      </c>
      <c r="G1420" t="s">
        <v>146</v>
      </c>
      <c r="H1420" t="s">
        <v>482</v>
      </c>
      <c r="I1420" t="s">
        <v>476</v>
      </c>
      <c r="J1420" t="s">
        <v>385</v>
      </c>
      <c r="K1420" t="s">
        <v>491</v>
      </c>
      <c r="L1420" t="s">
        <v>61</v>
      </c>
      <c r="M1420" t="s">
        <v>405</v>
      </c>
      <c r="N1420" t="s">
        <v>405</v>
      </c>
      <c r="O1420" t="s">
        <v>485</v>
      </c>
      <c r="P1420" t="s">
        <v>47</v>
      </c>
      <c r="Q1420">
        <v>70</v>
      </c>
      <c r="R1420">
        <v>70</v>
      </c>
      <c r="S1420">
        <v>70</v>
      </c>
      <c r="T1420">
        <v>1.4</v>
      </c>
      <c r="U1420">
        <v>4.2</v>
      </c>
      <c r="V1420">
        <v>64.8</v>
      </c>
      <c r="W1420">
        <v>84.5</v>
      </c>
      <c r="X1420">
        <v>94.4</v>
      </c>
      <c r="Y1420">
        <v>29.6</v>
      </c>
      <c r="Z1420">
        <v>9.9</v>
      </c>
      <c r="AA1420">
        <v>45</v>
      </c>
      <c r="AB1420">
        <v>2200</v>
      </c>
      <c r="AC1420">
        <v>13700</v>
      </c>
      <c r="AD1420">
        <v>20900</v>
      </c>
      <c r="AE1420">
        <v>23700</v>
      </c>
      <c r="AF1420">
        <v>30700</v>
      </c>
      <c r="AG1420" t="s">
        <v>479</v>
      </c>
      <c r="AH1420" t="s">
        <v>479</v>
      </c>
      <c r="AI1420" t="s">
        <v>479</v>
      </c>
      <c r="AJ1420" t="s">
        <v>479</v>
      </c>
      <c r="AK1420" t="s">
        <v>479</v>
      </c>
      <c r="AL1420" t="s">
        <v>481</v>
      </c>
      <c r="AM1420" t="s">
        <v>481</v>
      </c>
    </row>
    <row r="1421" spans="1:39" x14ac:dyDescent="0.25">
      <c r="A1421" t="s">
        <v>472</v>
      </c>
      <c r="B1421" t="s">
        <v>598</v>
      </c>
      <c r="C1421">
        <v>1</v>
      </c>
      <c r="D1421" t="s">
        <v>405</v>
      </c>
      <c r="E1421" t="s">
        <v>405</v>
      </c>
      <c r="F1421">
        <v>10000824</v>
      </c>
      <c r="G1421" t="s">
        <v>146</v>
      </c>
      <c r="H1421" t="s">
        <v>482</v>
      </c>
      <c r="I1421" t="s">
        <v>476</v>
      </c>
      <c r="J1421" t="s">
        <v>385</v>
      </c>
      <c r="K1421" t="s">
        <v>491</v>
      </c>
      <c r="L1421" t="s">
        <v>61</v>
      </c>
      <c r="M1421" t="s">
        <v>405</v>
      </c>
      <c r="N1421" t="s">
        <v>405</v>
      </c>
      <c r="O1421" t="s">
        <v>486</v>
      </c>
      <c r="P1421" t="s">
        <v>44</v>
      </c>
      <c r="Q1421">
        <v>225</v>
      </c>
      <c r="R1421">
        <v>220</v>
      </c>
      <c r="S1421">
        <v>220</v>
      </c>
      <c r="T1421">
        <v>0.6</v>
      </c>
      <c r="U1421">
        <v>8</v>
      </c>
      <c r="V1421">
        <v>50.3</v>
      </c>
      <c r="W1421">
        <v>81.5</v>
      </c>
      <c r="X1421">
        <v>91.4</v>
      </c>
      <c r="Y1421">
        <v>41.1</v>
      </c>
      <c r="Z1421">
        <v>9.8000000000000007</v>
      </c>
      <c r="AA1421">
        <v>110</v>
      </c>
      <c r="AB1421">
        <v>2200</v>
      </c>
      <c r="AC1421">
        <v>17900</v>
      </c>
      <c r="AD1421">
        <v>21900</v>
      </c>
      <c r="AE1421">
        <v>24500</v>
      </c>
      <c r="AF1421">
        <v>61000</v>
      </c>
      <c r="AG1421" t="s">
        <v>479</v>
      </c>
      <c r="AH1421" t="s">
        <v>479</v>
      </c>
      <c r="AI1421" t="s">
        <v>479</v>
      </c>
      <c r="AJ1421" t="s">
        <v>479</v>
      </c>
      <c r="AK1421" t="s">
        <v>479</v>
      </c>
      <c r="AL1421" t="s">
        <v>481</v>
      </c>
      <c r="AM1421" t="s">
        <v>481</v>
      </c>
    </row>
    <row r="1422" spans="1:39" x14ac:dyDescent="0.25">
      <c r="A1422" t="s">
        <v>472</v>
      </c>
      <c r="B1422" t="s">
        <v>598</v>
      </c>
      <c r="C1422">
        <v>1</v>
      </c>
      <c r="D1422" t="s">
        <v>405</v>
      </c>
      <c r="E1422" t="s">
        <v>405</v>
      </c>
      <c r="F1422">
        <v>10000824</v>
      </c>
      <c r="G1422" t="s">
        <v>146</v>
      </c>
      <c r="H1422" t="s">
        <v>482</v>
      </c>
      <c r="I1422" t="s">
        <v>476</v>
      </c>
      <c r="J1422" t="s">
        <v>385</v>
      </c>
      <c r="K1422" t="s">
        <v>491</v>
      </c>
      <c r="L1422" t="s">
        <v>61</v>
      </c>
      <c r="M1422" t="s">
        <v>405</v>
      </c>
      <c r="N1422" t="s">
        <v>405</v>
      </c>
      <c r="O1422" t="s">
        <v>478</v>
      </c>
      <c r="P1422" t="s">
        <v>3</v>
      </c>
      <c r="Q1422">
        <v>370</v>
      </c>
      <c r="R1422">
        <v>365</v>
      </c>
      <c r="S1422">
        <v>365</v>
      </c>
      <c r="T1422">
        <v>4.0999999999999996</v>
      </c>
      <c r="U1422">
        <v>8.1999999999999993</v>
      </c>
      <c r="V1422">
        <v>77.2</v>
      </c>
      <c r="W1422">
        <v>83.5</v>
      </c>
      <c r="X1422">
        <v>87.6</v>
      </c>
      <c r="Y1422">
        <v>10.4</v>
      </c>
      <c r="Z1422">
        <v>4.0999999999999996</v>
      </c>
      <c r="AA1422">
        <v>280</v>
      </c>
      <c r="AB1422">
        <v>2600</v>
      </c>
      <c r="AC1422">
        <v>21500</v>
      </c>
      <c r="AD1422">
        <v>27000</v>
      </c>
      <c r="AE1422">
        <v>33200</v>
      </c>
      <c r="AF1422">
        <v>92000</v>
      </c>
      <c r="AG1422" t="s">
        <v>479</v>
      </c>
      <c r="AH1422" t="s">
        <v>479</v>
      </c>
      <c r="AI1422" t="s">
        <v>479</v>
      </c>
      <c r="AJ1422" t="s">
        <v>479</v>
      </c>
      <c r="AK1422" t="s">
        <v>479</v>
      </c>
      <c r="AL1422" t="s">
        <v>481</v>
      </c>
      <c r="AM1422" t="s">
        <v>481</v>
      </c>
    </row>
    <row r="1423" spans="1:39" x14ac:dyDescent="0.25">
      <c r="A1423" t="s">
        <v>472</v>
      </c>
      <c r="B1423" t="s">
        <v>598</v>
      </c>
      <c r="C1423">
        <v>1</v>
      </c>
      <c r="D1423" t="s">
        <v>405</v>
      </c>
      <c r="E1423" t="s">
        <v>405</v>
      </c>
      <c r="F1423">
        <v>10000824</v>
      </c>
      <c r="G1423" t="s">
        <v>146</v>
      </c>
      <c r="H1423" t="s">
        <v>482</v>
      </c>
      <c r="I1423" t="s">
        <v>476</v>
      </c>
      <c r="J1423" t="s">
        <v>385</v>
      </c>
      <c r="K1423" t="s">
        <v>491</v>
      </c>
      <c r="L1423" t="s">
        <v>61</v>
      </c>
      <c r="M1423" t="s">
        <v>405</v>
      </c>
      <c r="N1423" t="s">
        <v>405</v>
      </c>
      <c r="O1423" t="s">
        <v>488</v>
      </c>
      <c r="P1423" t="s">
        <v>34</v>
      </c>
      <c r="Q1423">
        <v>130</v>
      </c>
      <c r="R1423">
        <v>130</v>
      </c>
      <c r="S1423">
        <v>125</v>
      </c>
      <c r="T1423" t="s">
        <v>487</v>
      </c>
      <c r="U1423">
        <v>5.9</v>
      </c>
      <c r="V1423">
        <v>51.2</v>
      </c>
      <c r="W1423">
        <v>85.4</v>
      </c>
      <c r="X1423">
        <v>94.1</v>
      </c>
      <c r="Y1423">
        <v>42.9</v>
      </c>
      <c r="Z1423">
        <v>8.6999999999999993</v>
      </c>
      <c r="AA1423">
        <v>65</v>
      </c>
      <c r="AB1423">
        <v>8400</v>
      </c>
      <c r="AC1423">
        <v>21100</v>
      </c>
      <c r="AD1423">
        <v>23200</v>
      </c>
      <c r="AE1423">
        <v>26600</v>
      </c>
      <c r="AF1423">
        <v>68300</v>
      </c>
      <c r="AG1423" t="s">
        <v>479</v>
      </c>
      <c r="AH1423" t="s">
        <v>479</v>
      </c>
      <c r="AI1423" t="s">
        <v>479</v>
      </c>
      <c r="AJ1423" t="s">
        <v>479</v>
      </c>
      <c r="AK1423" t="s">
        <v>479</v>
      </c>
      <c r="AL1423" t="s">
        <v>481</v>
      </c>
      <c r="AM1423" t="s">
        <v>481</v>
      </c>
    </row>
    <row r="1424" spans="1:39" x14ac:dyDescent="0.25">
      <c r="A1424" t="s">
        <v>472</v>
      </c>
      <c r="B1424" t="s">
        <v>598</v>
      </c>
      <c r="C1424">
        <v>1</v>
      </c>
      <c r="D1424" t="s">
        <v>405</v>
      </c>
      <c r="E1424" t="s">
        <v>405</v>
      </c>
      <c r="F1424">
        <v>10000824</v>
      </c>
      <c r="G1424" t="s">
        <v>146</v>
      </c>
      <c r="H1424" t="s">
        <v>482</v>
      </c>
      <c r="I1424" t="s">
        <v>476</v>
      </c>
      <c r="J1424" t="s">
        <v>385</v>
      </c>
      <c r="K1424" t="s">
        <v>491</v>
      </c>
      <c r="L1424" t="s">
        <v>61</v>
      </c>
      <c r="M1424" t="s">
        <v>405</v>
      </c>
      <c r="N1424" t="s">
        <v>405</v>
      </c>
      <c r="O1424" t="s">
        <v>489</v>
      </c>
      <c r="P1424" t="s">
        <v>50</v>
      </c>
      <c r="Q1424">
        <v>230</v>
      </c>
      <c r="R1424">
        <v>225</v>
      </c>
      <c r="S1424">
        <v>220</v>
      </c>
      <c r="T1424">
        <v>2.7</v>
      </c>
      <c r="U1424">
        <v>5.4</v>
      </c>
      <c r="V1424">
        <v>82.4</v>
      </c>
      <c r="W1424">
        <v>88.7</v>
      </c>
      <c r="X1424">
        <v>91.9</v>
      </c>
      <c r="Y1424">
        <v>9.5</v>
      </c>
      <c r="Z1424">
        <v>3.2</v>
      </c>
      <c r="AA1424">
        <v>175</v>
      </c>
      <c r="AB1424">
        <v>4700</v>
      </c>
      <c r="AC1424">
        <v>19700</v>
      </c>
      <c r="AD1424">
        <v>23400</v>
      </c>
      <c r="AE1424">
        <v>26400</v>
      </c>
      <c r="AF1424">
        <v>63100</v>
      </c>
      <c r="AG1424" t="s">
        <v>479</v>
      </c>
      <c r="AH1424" t="s">
        <v>479</v>
      </c>
      <c r="AI1424" t="s">
        <v>479</v>
      </c>
      <c r="AJ1424" t="s">
        <v>479</v>
      </c>
      <c r="AK1424" t="s">
        <v>479</v>
      </c>
      <c r="AL1424" t="s">
        <v>481</v>
      </c>
      <c r="AM1424" t="s">
        <v>481</v>
      </c>
    </row>
    <row r="1425" spans="1:39" x14ac:dyDescent="0.25">
      <c r="A1425" t="s">
        <v>472</v>
      </c>
      <c r="B1425" t="s">
        <v>598</v>
      </c>
      <c r="C1425">
        <v>1</v>
      </c>
      <c r="D1425" t="s">
        <v>405</v>
      </c>
      <c r="E1425" t="s">
        <v>405</v>
      </c>
      <c r="F1425">
        <v>10000840</v>
      </c>
      <c r="G1425" t="s">
        <v>503</v>
      </c>
      <c r="H1425" t="s">
        <v>475</v>
      </c>
      <c r="I1425" t="s">
        <v>476</v>
      </c>
      <c r="J1425" t="s">
        <v>385</v>
      </c>
      <c r="K1425" t="s">
        <v>493</v>
      </c>
      <c r="L1425" t="s">
        <v>55</v>
      </c>
      <c r="M1425" t="s">
        <v>405</v>
      </c>
      <c r="N1425" t="s">
        <v>405</v>
      </c>
      <c r="O1425" t="s">
        <v>486</v>
      </c>
      <c r="P1425" t="s">
        <v>44</v>
      </c>
      <c r="Q1425" t="s">
        <v>480</v>
      </c>
      <c r="R1425" t="s">
        <v>480</v>
      </c>
      <c r="S1425" t="s">
        <v>480</v>
      </c>
      <c r="T1425" t="s">
        <v>479</v>
      </c>
      <c r="U1425" t="s">
        <v>479</v>
      </c>
      <c r="V1425" t="s">
        <v>479</v>
      </c>
      <c r="W1425" t="s">
        <v>479</v>
      </c>
      <c r="X1425" t="s">
        <v>479</v>
      </c>
      <c r="Y1425" t="s">
        <v>479</v>
      </c>
      <c r="Z1425" t="s">
        <v>479</v>
      </c>
      <c r="AA1425" t="s">
        <v>480</v>
      </c>
      <c r="AB1425" t="s">
        <v>479</v>
      </c>
      <c r="AC1425" t="s">
        <v>479</v>
      </c>
      <c r="AD1425" t="s">
        <v>479</v>
      </c>
      <c r="AE1425" t="s">
        <v>479</v>
      </c>
      <c r="AF1425" t="s">
        <v>479</v>
      </c>
      <c r="AG1425" t="s">
        <v>479</v>
      </c>
      <c r="AH1425" t="s">
        <v>479</v>
      </c>
      <c r="AI1425" t="s">
        <v>479</v>
      </c>
      <c r="AJ1425" t="s">
        <v>479</v>
      </c>
      <c r="AK1425" t="s">
        <v>479</v>
      </c>
      <c r="AL1425" t="s">
        <v>481</v>
      </c>
      <c r="AM1425" t="s">
        <v>481</v>
      </c>
    </row>
    <row r="1426" spans="1:39" x14ac:dyDescent="0.25">
      <c r="A1426" t="s">
        <v>472</v>
      </c>
      <c r="B1426" t="s">
        <v>598</v>
      </c>
      <c r="C1426">
        <v>1</v>
      </c>
      <c r="D1426" t="s">
        <v>405</v>
      </c>
      <c r="E1426" t="s">
        <v>405</v>
      </c>
      <c r="F1426">
        <v>10000840</v>
      </c>
      <c r="G1426" t="s">
        <v>503</v>
      </c>
      <c r="H1426" t="s">
        <v>475</v>
      </c>
      <c r="I1426" t="s">
        <v>476</v>
      </c>
      <c r="J1426" t="s">
        <v>385</v>
      </c>
      <c r="K1426" t="s">
        <v>493</v>
      </c>
      <c r="L1426" t="s">
        <v>55</v>
      </c>
      <c r="M1426" t="s">
        <v>405</v>
      </c>
      <c r="N1426" t="s">
        <v>405</v>
      </c>
      <c r="O1426" t="s">
        <v>478</v>
      </c>
      <c r="P1426" t="s">
        <v>3</v>
      </c>
      <c r="Q1426" t="s">
        <v>480</v>
      </c>
      <c r="R1426" t="s">
        <v>480</v>
      </c>
      <c r="S1426" t="s">
        <v>480</v>
      </c>
      <c r="T1426" t="s">
        <v>479</v>
      </c>
      <c r="U1426" t="s">
        <v>479</v>
      </c>
      <c r="V1426" t="s">
        <v>479</v>
      </c>
      <c r="W1426" t="s">
        <v>479</v>
      </c>
      <c r="X1426" t="s">
        <v>479</v>
      </c>
      <c r="Y1426" t="s">
        <v>479</v>
      </c>
      <c r="Z1426" t="s">
        <v>479</v>
      </c>
      <c r="AA1426" t="s">
        <v>480</v>
      </c>
      <c r="AB1426" t="s">
        <v>479</v>
      </c>
      <c r="AC1426" t="s">
        <v>479</v>
      </c>
      <c r="AD1426" t="s">
        <v>479</v>
      </c>
      <c r="AE1426" t="s">
        <v>479</v>
      </c>
      <c r="AF1426" t="s">
        <v>479</v>
      </c>
      <c r="AG1426" t="s">
        <v>479</v>
      </c>
      <c r="AH1426" t="s">
        <v>479</v>
      </c>
      <c r="AI1426" t="s">
        <v>479</v>
      </c>
      <c r="AJ1426" t="s">
        <v>479</v>
      </c>
      <c r="AK1426" t="s">
        <v>479</v>
      </c>
      <c r="AL1426" t="s">
        <v>481</v>
      </c>
      <c r="AM1426" t="s">
        <v>481</v>
      </c>
    </row>
    <row r="1427" spans="1:39" x14ac:dyDescent="0.25">
      <c r="A1427" t="s">
        <v>472</v>
      </c>
      <c r="B1427" t="s">
        <v>598</v>
      </c>
      <c r="C1427">
        <v>1</v>
      </c>
      <c r="D1427" t="s">
        <v>405</v>
      </c>
      <c r="E1427" t="s">
        <v>405</v>
      </c>
      <c r="F1427">
        <v>10000840</v>
      </c>
      <c r="G1427" t="s">
        <v>503</v>
      </c>
      <c r="H1427" t="s">
        <v>475</v>
      </c>
      <c r="I1427" t="s">
        <v>476</v>
      </c>
      <c r="J1427" t="s">
        <v>385</v>
      </c>
      <c r="K1427" t="s">
        <v>493</v>
      </c>
      <c r="L1427" t="s">
        <v>55</v>
      </c>
      <c r="M1427" t="s">
        <v>405</v>
      </c>
      <c r="N1427" t="s">
        <v>405</v>
      </c>
      <c r="O1427" t="s">
        <v>488</v>
      </c>
      <c r="P1427" t="s">
        <v>34</v>
      </c>
      <c r="Q1427">
        <v>20</v>
      </c>
      <c r="R1427">
        <v>20</v>
      </c>
      <c r="S1427">
        <v>20</v>
      </c>
      <c r="T1427">
        <v>5</v>
      </c>
      <c r="U1427">
        <v>15</v>
      </c>
      <c r="V1427">
        <v>40</v>
      </c>
      <c r="W1427">
        <v>65</v>
      </c>
      <c r="X1427">
        <v>80</v>
      </c>
      <c r="Y1427">
        <v>40</v>
      </c>
      <c r="Z1427">
        <v>15</v>
      </c>
      <c r="AA1427">
        <v>10</v>
      </c>
      <c r="AB1427" t="s">
        <v>479</v>
      </c>
      <c r="AC1427" t="s">
        <v>479</v>
      </c>
      <c r="AD1427" t="s">
        <v>479</v>
      </c>
      <c r="AE1427" t="s">
        <v>479</v>
      </c>
      <c r="AF1427" t="s">
        <v>479</v>
      </c>
      <c r="AG1427" t="s">
        <v>479</v>
      </c>
      <c r="AH1427" t="s">
        <v>479</v>
      </c>
      <c r="AI1427" t="s">
        <v>479</v>
      </c>
      <c r="AJ1427" t="s">
        <v>479</v>
      </c>
      <c r="AK1427" t="s">
        <v>479</v>
      </c>
      <c r="AL1427" t="s">
        <v>481</v>
      </c>
      <c r="AM1427" t="s">
        <v>481</v>
      </c>
    </row>
    <row r="1428" spans="1:39" x14ac:dyDescent="0.25">
      <c r="A1428" t="s">
        <v>472</v>
      </c>
      <c r="B1428" t="s">
        <v>598</v>
      </c>
      <c r="C1428">
        <v>1</v>
      </c>
      <c r="D1428" t="s">
        <v>405</v>
      </c>
      <c r="E1428" t="s">
        <v>405</v>
      </c>
      <c r="F1428">
        <v>10000840</v>
      </c>
      <c r="G1428" t="s">
        <v>503</v>
      </c>
      <c r="H1428" t="s">
        <v>475</v>
      </c>
      <c r="I1428" t="s">
        <v>476</v>
      </c>
      <c r="J1428" t="s">
        <v>385</v>
      </c>
      <c r="K1428" t="s">
        <v>493</v>
      </c>
      <c r="L1428" t="s">
        <v>55</v>
      </c>
      <c r="M1428" t="s">
        <v>405</v>
      </c>
      <c r="N1428" t="s">
        <v>405</v>
      </c>
      <c r="O1428" t="s">
        <v>489</v>
      </c>
      <c r="P1428" t="s">
        <v>50</v>
      </c>
      <c r="Q1428">
        <v>20</v>
      </c>
      <c r="R1428">
        <v>20</v>
      </c>
      <c r="S1428">
        <v>20</v>
      </c>
      <c r="T1428">
        <v>10.5</v>
      </c>
      <c r="U1428">
        <v>21.1</v>
      </c>
      <c r="V1428">
        <v>42.1</v>
      </c>
      <c r="W1428">
        <v>42.1</v>
      </c>
      <c r="X1428">
        <v>68.400000000000006</v>
      </c>
      <c r="Y1428">
        <v>26.3</v>
      </c>
      <c r="Z1428">
        <v>26.3</v>
      </c>
      <c r="AA1428">
        <v>10</v>
      </c>
      <c r="AB1428" t="s">
        <v>479</v>
      </c>
      <c r="AC1428" t="s">
        <v>479</v>
      </c>
      <c r="AD1428" t="s">
        <v>479</v>
      </c>
      <c r="AE1428" t="s">
        <v>479</v>
      </c>
      <c r="AF1428" t="s">
        <v>479</v>
      </c>
      <c r="AG1428" t="s">
        <v>479</v>
      </c>
      <c r="AH1428" t="s">
        <v>479</v>
      </c>
      <c r="AI1428" t="s">
        <v>479</v>
      </c>
      <c r="AJ1428" t="s">
        <v>479</v>
      </c>
      <c r="AK1428" t="s">
        <v>479</v>
      </c>
      <c r="AL1428" t="s">
        <v>481</v>
      </c>
      <c r="AM1428" t="s">
        <v>481</v>
      </c>
    </row>
    <row r="1429" spans="1:39" x14ac:dyDescent="0.25">
      <c r="A1429" t="s">
        <v>472</v>
      </c>
      <c r="B1429" t="s">
        <v>598</v>
      </c>
      <c r="C1429">
        <v>1</v>
      </c>
      <c r="D1429" t="s">
        <v>405</v>
      </c>
      <c r="E1429" t="s">
        <v>405</v>
      </c>
      <c r="F1429">
        <v>10000878</v>
      </c>
      <c r="G1429" t="s">
        <v>504</v>
      </c>
      <c r="H1429" t="s">
        <v>475</v>
      </c>
      <c r="I1429" t="s">
        <v>476</v>
      </c>
      <c r="J1429" t="s">
        <v>385</v>
      </c>
      <c r="K1429" t="s">
        <v>491</v>
      </c>
      <c r="L1429" t="s">
        <v>61</v>
      </c>
      <c r="M1429" t="s">
        <v>405</v>
      </c>
      <c r="N1429" t="s">
        <v>405</v>
      </c>
      <c r="O1429" t="s">
        <v>478</v>
      </c>
      <c r="P1429" t="s">
        <v>3</v>
      </c>
      <c r="Q1429">
        <v>15</v>
      </c>
      <c r="R1429">
        <v>15</v>
      </c>
      <c r="S1429">
        <v>15</v>
      </c>
      <c r="T1429" t="s">
        <v>487</v>
      </c>
      <c r="U1429">
        <v>6.2</v>
      </c>
      <c r="V1429">
        <v>87.5</v>
      </c>
      <c r="W1429">
        <v>87.5</v>
      </c>
      <c r="X1429">
        <v>93.8</v>
      </c>
      <c r="Y1429">
        <v>6.2</v>
      </c>
      <c r="Z1429">
        <v>6.2</v>
      </c>
      <c r="AA1429">
        <v>15</v>
      </c>
      <c r="AB1429">
        <v>9900</v>
      </c>
      <c r="AC1429">
        <v>20100</v>
      </c>
      <c r="AD1429">
        <v>23000</v>
      </c>
      <c r="AE1429">
        <v>27400</v>
      </c>
      <c r="AF1429">
        <v>32300</v>
      </c>
      <c r="AG1429" t="s">
        <v>479</v>
      </c>
      <c r="AH1429" t="s">
        <v>479</v>
      </c>
      <c r="AI1429" t="s">
        <v>479</v>
      </c>
      <c r="AJ1429" t="s">
        <v>479</v>
      </c>
      <c r="AK1429" t="s">
        <v>479</v>
      </c>
      <c r="AL1429" t="s">
        <v>481</v>
      </c>
      <c r="AM1429" t="s">
        <v>481</v>
      </c>
    </row>
    <row r="1430" spans="1:39" x14ac:dyDescent="0.25">
      <c r="A1430" t="s">
        <v>472</v>
      </c>
      <c r="B1430" t="s">
        <v>598</v>
      </c>
      <c r="C1430">
        <v>1</v>
      </c>
      <c r="D1430" t="s">
        <v>405</v>
      </c>
      <c r="E1430" t="s">
        <v>405</v>
      </c>
      <c r="F1430">
        <v>10000878</v>
      </c>
      <c r="G1430" t="s">
        <v>504</v>
      </c>
      <c r="H1430" t="s">
        <v>475</v>
      </c>
      <c r="I1430" t="s">
        <v>476</v>
      </c>
      <c r="J1430" t="s">
        <v>385</v>
      </c>
      <c r="K1430" t="s">
        <v>491</v>
      </c>
      <c r="L1430" t="s">
        <v>61</v>
      </c>
      <c r="M1430" t="s">
        <v>405</v>
      </c>
      <c r="N1430" t="s">
        <v>405</v>
      </c>
      <c r="O1430" t="s">
        <v>489</v>
      </c>
      <c r="P1430" t="s">
        <v>50</v>
      </c>
      <c r="Q1430">
        <v>25</v>
      </c>
      <c r="R1430">
        <v>25</v>
      </c>
      <c r="S1430">
        <v>25</v>
      </c>
      <c r="T1430">
        <v>4.2</v>
      </c>
      <c r="U1430">
        <v>8.3000000000000007</v>
      </c>
      <c r="V1430">
        <v>70.8</v>
      </c>
      <c r="W1430">
        <v>83.3</v>
      </c>
      <c r="X1430">
        <v>87.5</v>
      </c>
      <c r="Y1430">
        <v>16.7</v>
      </c>
      <c r="Z1430">
        <v>4.2</v>
      </c>
      <c r="AA1430">
        <v>15</v>
      </c>
      <c r="AB1430">
        <v>3300</v>
      </c>
      <c r="AC1430">
        <v>16400</v>
      </c>
      <c r="AD1430">
        <v>20800</v>
      </c>
      <c r="AE1430">
        <v>22300</v>
      </c>
      <c r="AF1430">
        <v>25900</v>
      </c>
      <c r="AG1430" t="s">
        <v>479</v>
      </c>
      <c r="AH1430" t="s">
        <v>479</v>
      </c>
      <c r="AI1430" t="s">
        <v>479</v>
      </c>
      <c r="AJ1430" t="s">
        <v>479</v>
      </c>
      <c r="AK1430" t="s">
        <v>479</v>
      </c>
      <c r="AL1430" t="s">
        <v>481</v>
      </c>
      <c r="AM1430" t="s">
        <v>481</v>
      </c>
    </row>
    <row r="1431" spans="1:39" x14ac:dyDescent="0.25">
      <c r="A1431" t="s">
        <v>472</v>
      </c>
      <c r="B1431" t="s">
        <v>598</v>
      </c>
      <c r="C1431">
        <v>1</v>
      </c>
      <c r="D1431" t="s">
        <v>405</v>
      </c>
      <c r="E1431" t="s">
        <v>405</v>
      </c>
      <c r="F1431">
        <v>10000886</v>
      </c>
      <c r="G1431" t="s">
        <v>85</v>
      </c>
      <c r="H1431" t="s">
        <v>482</v>
      </c>
      <c r="I1431" t="s">
        <v>476</v>
      </c>
      <c r="J1431" t="s">
        <v>385</v>
      </c>
      <c r="K1431" t="s">
        <v>499</v>
      </c>
      <c r="L1431" t="s">
        <v>43</v>
      </c>
      <c r="M1431" t="s">
        <v>405</v>
      </c>
      <c r="N1431" t="s">
        <v>405</v>
      </c>
      <c r="O1431" t="s">
        <v>485</v>
      </c>
      <c r="P1431" t="s">
        <v>47</v>
      </c>
      <c r="Q1431">
        <v>40</v>
      </c>
      <c r="R1431">
        <v>35</v>
      </c>
      <c r="S1431">
        <v>35</v>
      </c>
      <c r="T1431">
        <v>8.1</v>
      </c>
      <c r="U1431">
        <v>5.4</v>
      </c>
      <c r="V1431">
        <v>70.3</v>
      </c>
      <c r="W1431">
        <v>78.400000000000006</v>
      </c>
      <c r="X1431">
        <v>86.5</v>
      </c>
      <c r="Y1431">
        <v>16.2</v>
      </c>
      <c r="Z1431">
        <v>8.1</v>
      </c>
      <c r="AA1431">
        <v>25</v>
      </c>
      <c r="AB1431">
        <v>5500</v>
      </c>
      <c r="AC1431">
        <v>16100</v>
      </c>
      <c r="AD1431">
        <v>21200</v>
      </c>
      <c r="AE1431">
        <v>25200</v>
      </c>
      <c r="AF1431">
        <v>46500</v>
      </c>
      <c r="AG1431" t="s">
        <v>479</v>
      </c>
      <c r="AH1431" t="s">
        <v>479</v>
      </c>
      <c r="AI1431" t="s">
        <v>479</v>
      </c>
      <c r="AJ1431" t="s">
        <v>479</v>
      </c>
      <c r="AK1431" t="s">
        <v>479</v>
      </c>
      <c r="AL1431" t="s">
        <v>481</v>
      </c>
      <c r="AM1431" t="s">
        <v>481</v>
      </c>
    </row>
    <row r="1432" spans="1:39" x14ac:dyDescent="0.25">
      <c r="A1432" t="s">
        <v>472</v>
      </c>
      <c r="B1432" t="s">
        <v>598</v>
      </c>
      <c r="C1432">
        <v>1</v>
      </c>
      <c r="D1432" t="s">
        <v>405</v>
      </c>
      <c r="E1432" t="s">
        <v>405</v>
      </c>
      <c r="F1432">
        <v>10000886</v>
      </c>
      <c r="G1432" t="s">
        <v>85</v>
      </c>
      <c r="H1432" t="s">
        <v>482</v>
      </c>
      <c r="I1432" t="s">
        <v>476</v>
      </c>
      <c r="J1432" t="s">
        <v>385</v>
      </c>
      <c r="K1432" t="s">
        <v>499</v>
      </c>
      <c r="L1432" t="s">
        <v>43</v>
      </c>
      <c r="M1432" t="s">
        <v>405</v>
      </c>
      <c r="N1432" t="s">
        <v>405</v>
      </c>
      <c r="O1432" t="s">
        <v>486</v>
      </c>
      <c r="P1432" t="s">
        <v>44</v>
      </c>
      <c r="Q1432">
        <v>90</v>
      </c>
      <c r="R1432">
        <v>90</v>
      </c>
      <c r="S1432">
        <v>90</v>
      </c>
      <c r="T1432">
        <v>2.2000000000000002</v>
      </c>
      <c r="U1432">
        <v>7.3</v>
      </c>
      <c r="V1432">
        <v>56.7</v>
      </c>
      <c r="W1432">
        <v>81.5</v>
      </c>
      <c r="X1432">
        <v>90.4</v>
      </c>
      <c r="Y1432">
        <v>33.700000000000003</v>
      </c>
      <c r="Z1432">
        <v>9</v>
      </c>
      <c r="AA1432">
        <v>50</v>
      </c>
      <c r="AB1432">
        <v>5800</v>
      </c>
      <c r="AC1432">
        <v>19000</v>
      </c>
      <c r="AD1432">
        <v>22300</v>
      </c>
      <c r="AE1432">
        <v>25900</v>
      </c>
      <c r="AF1432">
        <v>43400</v>
      </c>
      <c r="AG1432" t="s">
        <v>479</v>
      </c>
      <c r="AH1432" t="s">
        <v>479</v>
      </c>
      <c r="AI1432" t="s">
        <v>479</v>
      </c>
      <c r="AJ1432" t="s">
        <v>479</v>
      </c>
      <c r="AK1432" t="s">
        <v>479</v>
      </c>
      <c r="AL1432" t="s">
        <v>481</v>
      </c>
      <c r="AM1432" t="s">
        <v>481</v>
      </c>
    </row>
    <row r="1433" spans="1:39" x14ac:dyDescent="0.25">
      <c r="A1433" t="s">
        <v>472</v>
      </c>
      <c r="B1433" t="s">
        <v>598</v>
      </c>
      <c r="C1433">
        <v>1</v>
      </c>
      <c r="D1433" t="s">
        <v>405</v>
      </c>
      <c r="E1433" t="s">
        <v>405</v>
      </c>
      <c r="F1433">
        <v>10000886</v>
      </c>
      <c r="G1433" t="s">
        <v>85</v>
      </c>
      <c r="H1433" t="s">
        <v>482</v>
      </c>
      <c r="I1433" t="s">
        <v>476</v>
      </c>
      <c r="J1433" t="s">
        <v>385</v>
      </c>
      <c r="K1433" t="s">
        <v>499</v>
      </c>
      <c r="L1433" t="s">
        <v>43</v>
      </c>
      <c r="M1433" t="s">
        <v>405</v>
      </c>
      <c r="N1433" t="s">
        <v>405</v>
      </c>
      <c r="O1433" t="s">
        <v>478</v>
      </c>
      <c r="P1433" t="s">
        <v>3</v>
      </c>
      <c r="Q1433">
        <v>90</v>
      </c>
      <c r="R1433">
        <v>90</v>
      </c>
      <c r="S1433">
        <v>85</v>
      </c>
      <c r="T1433">
        <v>4.5999999999999996</v>
      </c>
      <c r="U1433">
        <v>16.100000000000001</v>
      </c>
      <c r="V1433">
        <v>70.099999999999994</v>
      </c>
      <c r="W1433">
        <v>75.900000000000006</v>
      </c>
      <c r="X1433">
        <v>79.3</v>
      </c>
      <c r="Y1433">
        <v>9.1999999999999993</v>
      </c>
      <c r="Z1433">
        <v>3.4</v>
      </c>
      <c r="AA1433">
        <v>60</v>
      </c>
      <c r="AB1433">
        <v>3600</v>
      </c>
      <c r="AC1433">
        <v>23400</v>
      </c>
      <c r="AD1433">
        <v>28700</v>
      </c>
      <c r="AE1433">
        <v>34800</v>
      </c>
      <c r="AF1433">
        <v>80300</v>
      </c>
      <c r="AG1433" t="s">
        <v>479</v>
      </c>
      <c r="AH1433" t="s">
        <v>479</v>
      </c>
      <c r="AI1433" t="s">
        <v>479</v>
      </c>
      <c r="AJ1433" t="s">
        <v>479</v>
      </c>
      <c r="AK1433" t="s">
        <v>479</v>
      </c>
      <c r="AL1433" t="s">
        <v>481</v>
      </c>
      <c r="AM1433" t="s">
        <v>481</v>
      </c>
    </row>
    <row r="1434" spans="1:39" x14ac:dyDescent="0.25">
      <c r="A1434" t="s">
        <v>472</v>
      </c>
      <c r="B1434" t="s">
        <v>598</v>
      </c>
      <c r="C1434">
        <v>1</v>
      </c>
      <c r="D1434" t="s">
        <v>405</v>
      </c>
      <c r="E1434" t="s">
        <v>405</v>
      </c>
      <c r="F1434">
        <v>10000886</v>
      </c>
      <c r="G1434" t="s">
        <v>85</v>
      </c>
      <c r="H1434" t="s">
        <v>482</v>
      </c>
      <c r="I1434" t="s">
        <v>476</v>
      </c>
      <c r="J1434" t="s">
        <v>385</v>
      </c>
      <c r="K1434" t="s">
        <v>499</v>
      </c>
      <c r="L1434" t="s">
        <v>43</v>
      </c>
      <c r="M1434" t="s">
        <v>405</v>
      </c>
      <c r="N1434" t="s">
        <v>405</v>
      </c>
      <c r="O1434" t="s">
        <v>488</v>
      </c>
      <c r="P1434" t="s">
        <v>34</v>
      </c>
      <c r="Q1434">
        <v>65</v>
      </c>
      <c r="R1434">
        <v>65</v>
      </c>
      <c r="S1434">
        <v>65</v>
      </c>
      <c r="T1434" t="s">
        <v>487</v>
      </c>
      <c r="U1434">
        <v>2.5</v>
      </c>
      <c r="V1434">
        <v>55.4</v>
      </c>
      <c r="W1434">
        <v>85.6</v>
      </c>
      <c r="X1434">
        <v>97.5</v>
      </c>
      <c r="Y1434">
        <v>42.1</v>
      </c>
      <c r="Z1434">
        <v>11.9</v>
      </c>
      <c r="AA1434">
        <v>35</v>
      </c>
      <c r="AB1434">
        <v>5500</v>
      </c>
      <c r="AC1434">
        <v>19000</v>
      </c>
      <c r="AD1434">
        <v>21500</v>
      </c>
      <c r="AE1434">
        <v>26600</v>
      </c>
      <c r="AF1434">
        <v>59500</v>
      </c>
      <c r="AG1434" t="s">
        <v>479</v>
      </c>
      <c r="AH1434" t="s">
        <v>479</v>
      </c>
      <c r="AI1434" t="s">
        <v>479</v>
      </c>
      <c r="AJ1434" t="s">
        <v>479</v>
      </c>
      <c r="AK1434" t="s">
        <v>479</v>
      </c>
      <c r="AL1434" t="s">
        <v>481</v>
      </c>
      <c r="AM1434" t="s">
        <v>481</v>
      </c>
    </row>
    <row r="1435" spans="1:39" x14ac:dyDescent="0.25">
      <c r="A1435" t="s">
        <v>472</v>
      </c>
      <c r="B1435" t="s">
        <v>598</v>
      </c>
      <c r="C1435">
        <v>1</v>
      </c>
      <c r="D1435" t="s">
        <v>405</v>
      </c>
      <c r="E1435" t="s">
        <v>405</v>
      </c>
      <c r="F1435">
        <v>10000886</v>
      </c>
      <c r="G1435" t="s">
        <v>85</v>
      </c>
      <c r="H1435" t="s">
        <v>482</v>
      </c>
      <c r="I1435" t="s">
        <v>476</v>
      </c>
      <c r="J1435" t="s">
        <v>385</v>
      </c>
      <c r="K1435" t="s">
        <v>499</v>
      </c>
      <c r="L1435" t="s">
        <v>43</v>
      </c>
      <c r="M1435" t="s">
        <v>405</v>
      </c>
      <c r="N1435" t="s">
        <v>405</v>
      </c>
      <c r="O1435" t="s">
        <v>489</v>
      </c>
      <c r="P1435" t="s">
        <v>50</v>
      </c>
      <c r="Q1435">
        <v>340</v>
      </c>
      <c r="R1435">
        <v>335</v>
      </c>
      <c r="S1435">
        <v>330</v>
      </c>
      <c r="T1435">
        <v>4.5</v>
      </c>
      <c r="U1435">
        <v>16.3</v>
      </c>
      <c r="V1435">
        <v>71</v>
      </c>
      <c r="W1435">
        <v>76.2</v>
      </c>
      <c r="X1435">
        <v>79.2</v>
      </c>
      <c r="Y1435">
        <v>8.3000000000000007</v>
      </c>
      <c r="Z1435">
        <v>3</v>
      </c>
      <c r="AA1435">
        <v>215</v>
      </c>
      <c r="AB1435">
        <v>400</v>
      </c>
      <c r="AC1435">
        <v>14200</v>
      </c>
      <c r="AD1435">
        <v>19300</v>
      </c>
      <c r="AE1435">
        <v>23400</v>
      </c>
      <c r="AF1435">
        <v>52200</v>
      </c>
      <c r="AG1435" t="s">
        <v>479</v>
      </c>
      <c r="AH1435" t="s">
        <v>479</v>
      </c>
      <c r="AI1435" t="s">
        <v>479</v>
      </c>
      <c r="AJ1435" t="s">
        <v>479</v>
      </c>
      <c r="AK1435" t="s">
        <v>479</v>
      </c>
      <c r="AL1435" t="s">
        <v>481</v>
      </c>
      <c r="AM1435" t="s">
        <v>481</v>
      </c>
    </row>
    <row r="1436" spans="1:39" x14ac:dyDescent="0.25">
      <c r="A1436" t="s">
        <v>472</v>
      </c>
      <c r="B1436" t="s">
        <v>598</v>
      </c>
      <c r="C1436">
        <v>1</v>
      </c>
      <c r="D1436" t="s">
        <v>405</v>
      </c>
      <c r="E1436" t="s">
        <v>405</v>
      </c>
      <c r="F1436">
        <v>10000952</v>
      </c>
      <c r="G1436" t="s">
        <v>507</v>
      </c>
      <c r="H1436" t="s">
        <v>475</v>
      </c>
      <c r="I1436" t="s">
        <v>476</v>
      </c>
      <c r="J1436" t="s">
        <v>385</v>
      </c>
      <c r="K1436" t="s">
        <v>508</v>
      </c>
      <c r="L1436" t="s">
        <v>75</v>
      </c>
      <c r="M1436" t="s">
        <v>405</v>
      </c>
      <c r="N1436" t="s">
        <v>405</v>
      </c>
      <c r="O1436" t="s">
        <v>485</v>
      </c>
      <c r="P1436" t="s">
        <v>47</v>
      </c>
      <c r="Q1436">
        <v>5</v>
      </c>
      <c r="R1436">
        <v>5</v>
      </c>
      <c r="S1436">
        <v>5</v>
      </c>
      <c r="T1436" t="s">
        <v>479</v>
      </c>
      <c r="U1436" t="s">
        <v>479</v>
      </c>
      <c r="V1436" t="s">
        <v>479</v>
      </c>
      <c r="W1436" t="s">
        <v>479</v>
      </c>
      <c r="X1436" t="s">
        <v>479</v>
      </c>
      <c r="Y1436" t="s">
        <v>479</v>
      </c>
      <c r="Z1436" t="s">
        <v>479</v>
      </c>
      <c r="AA1436">
        <v>5</v>
      </c>
      <c r="AB1436" t="s">
        <v>479</v>
      </c>
      <c r="AC1436" t="s">
        <v>479</v>
      </c>
      <c r="AD1436" t="s">
        <v>479</v>
      </c>
      <c r="AE1436" t="s">
        <v>479</v>
      </c>
      <c r="AF1436" t="s">
        <v>479</v>
      </c>
      <c r="AG1436" t="s">
        <v>479</v>
      </c>
      <c r="AH1436" t="s">
        <v>479</v>
      </c>
      <c r="AI1436" t="s">
        <v>479</v>
      </c>
      <c r="AJ1436" t="s">
        <v>479</v>
      </c>
      <c r="AK1436" t="s">
        <v>479</v>
      </c>
      <c r="AL1436" t="s">
        <v>481</v>
      </c>
      <c r="AM1436" t="s">
        <v>481</v>
      </c>
    </row>
    <row r="1437" spans="1:39" x14ac:dyDescent="0.25">
      <c r="A1437" t="s">
        <v>472</v>
      </c>
      <c r="B1437" t="s">
        <v>598</v>
      </c>
      <c r="C1437">
        <v>1</v>
      </c>
      <c r="D1437" t="s">
        <v>405</v>
      </c>
      <c r="E1437" t="s">
        <v>405</v>
      </c>
      <c r="F1437">
        <v>10000952</v>
      </c>
      <c r="G1437" t="s">
        <v>507</v>
      </c>
      <c r="H1437" t="s">
        <v>475</v>
      </c>
      <c r="I1437" t="s">
        <v>476</v>
      </c>
      <c r="J1437" t="s">
        <v>385</v>
      </c>
      <c r="K1437" t="s">
        <v>508</v>
      </c>
      <c r="L1437" t="s">
        <v>75</v>
      </c>
      <c r="M1437" t="s">
        <v>405</v>
      </c>
      <c r="N1437" t="s">
        <v>405</v>
      </c>
      <c r="O1437" t="s">
        <v>489</v>
      </c>
      <c r="P1437" t="s">
        <v>50</v>
      </c>
      <c r="Q1437">
        <v>5</v>
      </c>
      <c r="R1437">
        <v>5</v>
      </c>
      <c r="S1437">
        <v>5</v>
      </c>
      <c r="T1437" t="s">
        <v>479</v>
      </c>
      <c r="U1437" t="s">
        <v>479</v>
      </c>
      <c r="V1437" t="s">
        <v>479</v>
      </c>
      <c r="W1437" t="s">
        <v>479</v>
      </c>
      <c r="X1437" t="s">
        <v>479</v>
      </c>
      <c r="Y1437" t="s">
        <v>479</v>
      </c>
      <c r="Z1437" t="s">
        <v>479</v>
      </c>
      <c r="AA1437">
        <v>5</v>
      </c>
      <c r="AB1437" t="s">
        <v>479</v>
      </c>
      <c r="AC1437" t="s">
        <v>479</v>
      </c>
      <c r="AD1437" t="s">
        <v>479</v>
      </c>
      <c r="AE1437" t="s">
        <v>479</v>
      </c>
      <c r="AF1437" t="s">
        <v>479</v>
      </c>
      <c r="AG1437" t="s">
        <v>479</v>
      </c>
      <c r="AH1437" t="s">
        <v>479</v>
      </c>
      <c r="AI1437" t="s">
        <v>479</v>
      </c>
      <c r="AJ1437" t="s">
        <v>479</v>
      </c>
      <c r="AK1437" t="s">
        <v>479</v>
      </c>
      <c r="AL1437" t="s">
        <v>481</v>
      </c>
      <c r="AM1437" t="s">
        <v>481</v>
      </c>
    </row>
    <row r="1438" spans="1:39" x14ac:dyDescent="0.25">
      <c r="A1438" t="s">
        <v>472</v>
      </c>
      <c r="B1438" t="s">
        <v>598</v>
      </c>
      <c r="C1438">
        <v>1</v>
      </c>
      <c r="D1438" t="s">
        <v>405</v>
      </c>
      <c r="E1438" t="s">
        <v>405</v>
      </c>
      <c r="F1438">
        <v>10000961</v>
      </c>
      <c r="G1438" t="s">
        <v>81</v>
      </c>
      <c r="H1438" t="s">
        <v>482</v>
      </c>
      <c r="I1438" t="s">
        <v>476</v>
      </c>
      <c r="J1438" t="s">
        <v>385</v>
      </c>
      <c r="K1438" t="s">
        <v>495</v>
      </c>
      <c r="L1438" t="s">
        <v>41</v>
      </c>
      <c r="M1438" t="s">
        <v>405</v>
      </c>
      <c r="N1438" t="s">
        <v>405</v>
      </c>
      <c r="O1438" t="s">
        <v>485</v>
      </c>
      <c r="P1438" t="s">
        <v>47</v>
      </c>
      <c r="Q1438">
        <v>205</v>
      </c>
      <c r="R1438">
        <v>205</v>
      </c>
      <c r="S1438">
        <v>205</v>
      </c>
      <c r="T1438">
        <v>2.5</v>
      </c>
      <c r="U1438">
        <v>9.9</v>
      </c>
      <c r="V1438">
        <v>46.3</v>
      </c>
      <c r="W1438">
        <v>68</v>
      </c>
      <c r="X1438">
        <v>87.7</v>
      </c>
      <c r="Y1438">
        <v>41.4</v>
      </c>
      <c r="Z1438">
        <v>19.7</v>
      </c>
      <c r="AA1438">
        <v>90</v>
      </c>
      <c r="AB1438">
        <v>1800</v>
      </c>
      <c r="AC1438">
        <v>20400</v>
      </c>
      <c r="AD1438">
        <v>24500</v>
      </c>
      <c r="AE1438">
        <v>31800</v>
      </c>
      <c r="AF1438">
        <v>67900</v>
      </c>
      <c r="AG1438" t="s">
        <v>479</v>
      </c>
      <c r="AH1438" t="s">
        <v>479</v>
      </c>
      <c r="AI1438" t="s">
        <v>479</v>
      </c>
      <c r="AJ1438" t="s">
        <v>479</v>
      </c>
      <c r="AK1438" t="s">
        <v>479</v>
      </c>
      <c r="AL1438" t="s">
        <v>481</v>
      </c>
      <c r="AM1438" t="s">
        <v>481</v>
      </c>
    </row>
    <row r="1439" spans="1:39" x14ac:dyDescent="0.25">
      <c r="A1439" t="s">
        <v>472</v>
      </c>
      <c r="B1439" t="s">
        <v>598</v>
      </c>
      <c r="C1439">
        <v>1</v>
      </c>
      <c r="D1439" t="s">
        <v>405</v>
      </c>
      <c r="E1439" t="s">
        <v>405</v>
      </c>
      <c r="F1439">
        <v>10000961</v>
      </c>
      <c r="G1439" t="s">
        <v>81</v>
      </c>
      <c r="H1439" t="s">
        <v>482</v>
      </c>
      <c r="I1439" t="s">
        <v>476</v>
      </c>
      <c r="J1439" t="s">
        <v>385</v>
      </c>
      <c r="K1439" t="s">
        <v>495</v>
      </c>
      <c r="L1439" t="s">
        <v>41</v>
      </c>
      <c r="M1439" t="s">
        <v>405</v>
      </c>
      <c r="N1439" t="s">
        <v>405</v>
      </c>
      <c r="O1439" t="s">
        <v>486</v>
      </c>
      <c r="P1439" t="s">
        <v>44</v>
      </c>
      <c r="Q1439">
        <v>215</v>
      </c>
      <c r="R1439">
        <v>215</v>
      </c>
      <c r="S1439">
        <v>215</v>
      </c>
      <c r="T1439">
        <v>0.9</v>
      </c>
      <c r="U1439">
        <v>7.4</v>
      </c>
      <c r="V1439">
        <v>50</v>
      </c>
      <c r="W1439">
        <v>81.2</v>
      </c>
      <c r="X1439">
        <v>91.7</v>
      </c>
      <c r="Y1439">
        <v>41.7</v>
      </c>
      <c r="Z1439">
        <v>10.4</v>
      </c>
      <c r="AA1439">
        <v>105</v>
      </c>
      <c r="AB1439">
        <v>700</v>
      </c>
      <c r="AC1439">
        <v>16800</v>
      </c>
      <c r="AD1439">
        <v>22300</v>
      </c>
      <c r="AE1439">
        <v>27400</v>
      </c>
      <c r="AF1439">
        <v>49600</v>
      </c>
      <c r="AG1439" t="s">
        <v>479</v>
      </c>
      <c r="AH1439" t="s">
        <v>479</v>
      </c>
      <c r="AI1439" t="s">
        <v>479</v>
      </c>
      <c r="AJ1439" t="s">
        <v>479</v>
      </c>
      <c r="AK1439" t="s">
        <v>479</v>
      </c>
      <c r="AL1439" t="s">
        <v>481</v>
      </c>
      <c r="AM1439" t="s">
        <v>481</v>
      </c>
    </row>
    <row r="1440" spans="1:39" x14ac:dyDescent="0.25">
      <c r="A1440" t="s">
        <v>472</v>
      </c>
      <c r="B1440" t="s">
        <v>598</v>
      </c>
      <c r="C1440">
        <v>1</v>
      </c>
      <c r="D1440" t="s">
        <v>405</v>
      </c>
      <c r="E1440" t="s">
        <v>405</v>
      </c>
      <c r="F1440">
        <v>10000961</v>
      </c>
      <c r="G1440" t="s">
        <v>81</v>
      </c>
      <c r="H1440" t="s">
        <v>482</v>
      </c>
      <c r="I1440" t="s">
        <v>476</v>
      </c>
      <c r="J1440" t="s">
        <v>385</v>
      </c>
      <c r="K1440" t="s">
        <v>495</v>
      </c>
      <c r="L1440" t="s">
        <v>41</v>
      </c>
      <c r="M1440" t="s">
        <v>405</v>
      </c>
      <c r="N1440" t="s">
        <v>405</v>
      </c>
      <c r="O1440" t="s">
        <v>478</v>
      </c>
      <c r="P1440" t="s">
        <v>3</v>
      </c>
      <c r="Q1440">
        <v>235</v>
      </c>
      <c r="R1440">
        <v>235</v>
      </c>
      <c r="S1440">
        <v>235</v>
      </c>
      <c r="T1440">
        <v>7.7</v>
      </c>
      <c r="U1440">
        <v>9.9</v>
      </c>
      <c r="V1440">
        <v>71.5</v>
      </c>
      <c r="W1440">
        <v>79.7</v>
      </c>
      <c r="X1440">
        <v>82.3</v>
      </c>
      <c r="Y1440">
        <v>10.9</v>
      </c>
      <c r="Z1440">
        <v>2.6</v>
      </c>
      <c r="AA1440">
        <v>160</v>
      </c>
      <c r="AB1440">
        <v>1500</v>
      </c>
      <c r="AC1440">
        <v>21500</v>
      </c>
      <c r="AD1440">
        <v>28800</v>
      </c>
      <c r="AE1440">
        <v>35800</v>
      </c>
      <c r="AF1440">
        <v>68300</v>
      </c>
      <c r="AG1440" t="s">
        <v>479</v>
      </c>
      <c r="AH1440" t="s">
        <v>479</v>
      </c>
      <c r="AI1440" t="s">
        <v>479</v>
      </c>
      <c r="AJ1440" t="s">
        <v>479</v>
      </c>
      <c r="AK1440" t="s">
        <v>479</v>
      </c>
      <c r="AL1440" t="s">
        <v>481</v>
      </c>
      <c r="AM1440" t="s">
        <v>481</v>
      </c>
    </row>
    <row r="1441" spans="1:39" x14ac:dyDescent="0.25">
      <c r="A1441" t="s">
        <v>472</v>
      </c>
      <c r="B1441" t="s">
        <v>598</v>
      </c>
      <c r="C1441">
        <v>1</v>
      </c>
      <c r="D1441" t="s">
        <v>405</v>
      </c>
      <c r="E1441" t="s">
        <v>405</v>
      </c>
      <c r="F1441">
        <v>10000961</v>
      </c>
      <c r="G1441" t="s">
        <v>81</v>
      </c>
      <c r="H1441" t="s">
        <v>482</v>
      </c>
      <c r="I1441" t="s">
        <v>476</v>
      </c>
      <c r="J1441" t="s">
        <v>385</v>
      </c>
      <c r="K1441" t="s">
        <v>495</v>
      </c>
      <c r="L1441" t="s">
        <v>41</v>
      </c>
      <c r="M1441" t="s">
        <v>405</v>
      </c>
      <c r="N1441" t="s">
        <v>405</v>
      </c>
      <c r="O1441" t="s">
        <v>488</v>
      </c>
      <c r="P1441" t="s">
        <v>34</v>
      </c>
      <c r="Q1441">
        <v>200</v>
      </c>
      <c r="R1441">
        <v>195</v>
      </c>
      <c r="S1441">
        <v>195</v>
      </c>
      <c r="T1441">
        <v>2.6</v>
      </c>
      <c r="U1441">
        <v>6.2</v>
      </c>
      <c r="V1441">
        <v>42.6</v>
      </c>
      <c r="W1441">
        <v>73.8</v>
      </c>
      <c r="X1441">
        <v>91.3</v>
      </c>
      <c r="Y1441">
        <v>48.7</v>
      </c>
      <c r="Z1441">
        <v>17.399999999999999</v>
      </c>
      <c r="AA1441">
        <v>85</v>
      </c>
      <c r="AB1441">
        <v>3600</v>
      </c>
      <c r="AC1441">
        <v>18200</v>
      </c>
      <c r="AD1441">
        <v>22600</v>
      </c>
      <c r="AE1441">
        <v>28100</v>
      </c>
      <c r="AF1441">
        <v>64600</v>
      </c>
      <c r="AG1441" t="s">
        <v>479</v>
      </c>
      <c r="AH1441" t="s">
        <v>479</v>
      </c>
      <c r="AI1441" t="s">
        <v>479</v>
      </c>
      <c r="AJ1441" t="s">
        <v>479</v>
      </c>
      <c r="AK1441" t="s">
        <v>479</v>
      </c>
      <c r="AL1441" t="s">
        <v>481</v>
      </c>
      <c r="AM1441" t="s">
        <v>481</v>
      </c>
    </row>
    <row r="1442" spans="1:39" x14ac:dyDescent="0.25">
      <c r="A1442" t="s">
        <v>472</v>
      </c>
      <c r="B1442" t="s">
        <v>598</v>
      </c>
      <c r="C1442">
        <v>1</v>
      </c>
      <c r="D1442" t="s">
        <v>405</v>
      </c>
      <c r="E1442" t="s">
        <v>405</v>
      </c>
      <c r="F1442">
        <v>10000961</v>
      </c>
      <c r="G1442" t="s">
        <v>81</v>
      </c>
      <c r="H1442" t="s">
        <v>482</v>
      </c>
      <c r="I1442" t="s">
        <v>476</v>
      </c>
      <c r="J1442" t="s">
        <v>385</v>
      </c>
      <c r="K1442" t="s">
        <v>495</v>
      </c>
      <c r="L1442" t="s">
        <v>41</v>
      </c>
      <c r="M1442" t="s">
        <v>405</v>
      </c>
      <c r="N1442" t="s">
        <v>405</v>
      </c>
      <c r="O1442" t="s">
        <v>489</v>
      </c>
      <c r="P1442" t="s">
        <v>50</v>
      </c>
      <c r="Q1442">
        <v>45</v>
      </c>
      <c r="R1442">
        <v>45</v>
      </c>
      <c r="S1442">
        <v>45</v>
      </c>
      <c r="T1442">
        <v>5.8</v>
      </c>
      <c r="U1442">
        <v>11.2</v>
      </c>
      <c r="V1442">
        <v>71.599999999999994</v>
      </c>
      <c r="W1442">
        <v>76.599999999999994</v>
      </c>
      <c r="X1442">
        <v>83</v>
      </c>
      <c r="Y1442">
        <v>11.5</v>
      </c>
      <c r="Z1442">
        <v>6.4</v>
      </c>
      <c r="AA1442">
        <v>35</v>
      </c>
      <c r="AB1442">
        <v>1500</v>
      </c>
      <c r="AC1442">
        <v>13500</v>
      </c>
      <c r="AD1442">
        <v>21200</v>
      </c>
      <c r="AE1442">
        <v>26300</v>
      </c>
      <c r="AF1442">
        <v>51100</v>
      </c>
      <c r="AG1442" t="s">
        <v>479</v>
      </c>
      <c r="AH1442" t="s">
        <v>479</v>
      </c>
      <c r="AI1442" t="s">
        <v>479</v>
      </c>
      <c r="AJ1442" t="s">
        <v>479</v>
      </c>
      <c r="AK1442" t="s">
        <v>479</v>
      </c>
      <c r="AL1442" t="s">
        <v>481</v>
      </c>
      <c r="AM1442" t="s">
        <v>481</v>
      </c>
    </row>
    <row r="1443" spans="1:39" x14ac:dyDescent="0.25">
      <c r="A1443" t="s">
        <v>472</v>
      </c>
      <c r="B1443" t="s">
        <v>598</v>
      </c>
      <c r="C1443">
        <v>1</v>
      </c>
      <c r="D1443" t="s">
        <v>405</v>
      </c>
      <c r="E1443" t="s">
        <v>405</v>
      </c>
      <c r="F1443">
        <v>10000975</v>
      </c>
      <c r="G1443" t="s">
        <v>509</v>
      </c>
      <c r="H1443" t="s">
        <v>482</v>
      </c>
      <c r="I1443" t="s">
        <v>476</v>
      </c>
      <c r="J1443" t="s">
        <v>385</v>
      </c>
      <c r="K1443" t="s">
        <v>499</v>
      </c>
      <c r="L1443" t="s">
        <v>43</v>
      </c>
      <c r="M1443" t="s">
        <v>405</v>
      </c>
      <c r="N1443" t="s">
        <v>405</v>
      </c>
      <c r="O1443" t="s">
        <v>486</v>
      </c>
      <c r="P1443" t="s">
        <v>44</v>
      </c>
      <c r="Q1443">
        <v>35</v>
      </c>
      <c r="R1443">
        <v>35</v>
      </c>
      <c r="S1443">
        <v>35</v>
      </c>
      <c r="T1443">
        <v>10.4</v>
      </c>
      <c r="U1443">
        <v>12.1</v>
      </c>
      <c r="V1443">
        <v>51.1</v>
      </c>
      <c r="W1443">
        <v>67.3</v>
      </c>
      <c r="X1443">
        <v>77.5</v>
      </c>
      <c r="Y1443">
        <v>26.4</v>
      </c>
      <c r="Z1443">
        <v>10.199999999999999</v>
      </c>
      <c r="AA1443">
        <v>15</v>
      </c>
      <c r="AB1443">
        <v>4700</v>
      </c>
      <c r="AC1443">
        <v>20800</v>
      </c>
      <c r="AD1443">
        <v>25600</v>
      </c>
      <c r="AE1443">
        <v>28500</v>
      </c>
      <c r="AF1443">
        <v>47400</v>
      </c>
      <c r="AG1443" t="s">
        <v>479</v>
      </c>
      <c r="AH1443" t="s">
        <v>479</v>
      </c>
      <c r="AI1443" t="s">
        <v>479</v>
      </c>
      <c r="AJ1443" t="s">
        <v>479</v>
      </c>
      <c r="AK1443" t="s">
        <v>479</v>
      </c>
      <c r="AL1443" t="s">
        <v>481</v>
      </c>
      <c r="AM1443" t="s">
        <v>481</v>
      </c>
    </row>
    <row r="1444" spans="1:39" x14ac:dyDescent="0.25">
      <c r="A1444" t="s">
        <v>472</v>
      </c>
      <c r="B1444" t="s">
        <v>598</v>
      </c>
      <c r="C1444">
        <v>1</v>
      </c>
      <c r="D1444" t="s">
        <v>405</v>
      </c>
      <c r="E1444" t="s">
        <v>405</v>
      </c>
      <c r="F1444">
        <v>10000975</v>
      </c>
      <c r="G1444" t="s">
        <v>509</v>
      </c>
      <c r="H1444" t="s">
        <v>482</v>
      </c>
      <c r="I1444" t="s">
        <v>476</v>
      </c>
      <c r="J1444" t="s">
        <v>385</v>
      </c>
      <c r="K1444" t="s">
        <v>499</v>
      </c>
      <c r="L1444" t="s">
        <v>43</v>
      </c>
      <c r="M1444" t="s">
        <v>405</v>
      </c>
      <c r="N1444" t="s">
        <v>405</v>
      </c>
      <c r="O1444" t="s">
        <v>478</v>
      </c>
      <c r="P1444" t="s">
        <v>3</v>
      </c>
      <c r="Q1444">
        <v>40</v>
      </c>
      <c r="R1444">
        <v>40</v>
      </c>
      <c r="S1444">
        <v>40</v>
      </c>
      <c r="T1444">
        <v>10</v>
      </c>
      <c r="U1444">
        <v>7.5</v>
      </c>
      <c r="V1444">
        <v>60</v>
      </c>
      <c r="W1444">
        <v>75</v>
      </c>
      <c r="X1444">
        <v>82.5</v>
      </c>
      <c r="Y1444">
        <v>22.5</v>
      </c>
      <c r="Z1444">
        <v>7.5</v>
      </c>
      <c r="AA1444">
        <v>25</v>
      </c>
      <c r="AB1444">
        <v>13900</v>
      </c>
      <c r="AC1444">
        <v>22600</v>
      </c>
      <c r="AD1444">
        <v>29600</v>
      </c>
      <c r="AE1444">
        <v>54000</v>
      </c>
      <c r="AF1444">
        <v>94900</v>
      </c>
      <c r="AG1444" t="s">
        <v>479</v>
      </c>
      <c r="AH1444" t="s">
        <v>479</v>
      </c>
      <c r="AI1444" t="s">
        <v>479</v>
      </c>
      <c r="AJ1444" t="s">
        <v>479</v>
      </c>
      <c r="AK1444" t="s">
        <v>479</v>
      </c>
      <c r="AL1444" t="s">
        <v>481</v>
      </c>
      <c r="AM1444" t="s">
        <v>481</v>
      </c>
    </row>
    <row r="1445" spans="1:39" x14ac:dyDescent="0.25">
      <c r="A1445" t="s">
        <v>472</v>
      </c>
      <c r="B1445" t="s">
        <v>598</v>
      </c>
      <c r="C1445">
        <v>1</v>
      </c>
      <c r="D1445" t="s">
        <v>405</v>
      </c>
      <c r="E1445" t="s">
        <v>405</v>
      </c>
      <c r="F1445">
        <v>10000975</v>
      </c>
      <c r="G1445" t="s">
        <v>509</v>
      </c>
      <c r="H1445" t="s">
        <v>482</v>
      </c>
      <c r="I1445" t="s">
        <v>476</v>
      </c>
      <c r="J1445" t="s">
        <v>385</v>
      </c>
      <c r="K1445" t="s">
        <v>499</v>
      </c>
      <c r="L1445" t="s">
        <v>43</v>
      </c>
      <c r="M1445" t="s">
        <v>405</v>
      </c>
      <c r="N1445" t="s">
        <v>405</v>
      </c>
      <c r="O1445" t="s">
        <v>488</v>
      </c>
      <c r="P1445" t="s">
        <v>34</v>
      </c>
      <c r="Q1445">
        <v>15</v>
      </c>
      <c r="R1445">
        <v>15</v>
      </c>
      <c r="S1445">
        <v>15</v>
      </c>
      <c r="T1445">
        <v>5.9</v>
      </c>
      <c r="U1445" t="s">
        <v>487</v>
      </c>
      <c r="V1445">
        <v>64.7</v>
      </c>
      <c r="W1445">
        <v>94.1</v>
      </c>
      <c r="X1445">
        <v>94.1</v>
      </c>
      <c r="Y1445">
        <v>29.4</v>
      </c>
      <c r="Z1445" t="s">
        <v>487</v>
      </c>
      <c r="AA1445">
        <v>10</v>
      </c>
      <c r="AB1445">
        <v>8400</v>
      </c>
      <c r="AC1445">
        <v>15000</v>
      </c>
      <c r="AD1445">
        <v>21200</v>
      </c>
      <c r="AE1445">
        <v>21500</v>
      </c>
      <c r="AF1445">
        <v>23000</v>
      </c>
      <c r="AG1445" t="s">
        <v>479</v>
      </c>
      <c r="AH1445" t="s">
        <v>479</v>
      </c>
      <c r="AI1445" t="s">
        <v>479</v>
      </c>
      <c r="AJ1445" t="s">
        <v>479</v>
      </c>
      <c r="AK1445" t="s">
        <v>479</v>
      </c>
      <c r="AL1445" t="s">
        <v>481</v>
      </c>
      <c r="AM1445" t="s">
        <v>481</v>
      </c>
    </row>
    <row r="1446" spans="1:39" x14ac:dyDescent="0.25">
      <c r="A1446" t="s">
        <v>472</v>
      </c>
      <c r="B1446" t="s">
        <v>598</v>
      </c>
      <c r="C1446">
        <v>1</v>
      </c>
      <c r="D1446" t="s">
        <v>405</v>
      </c>
      <c r="E1446" t="s">
        <v>405</v>
      </c>
      <c r="F1446">
        <v>10000975</v>
      </c>
      <c r="G1446" t="s">
        <v>509</v>
      </c>
      <c r="H1446" t="s">
        <v>482</v>
      </c>
      <c r="I1446" t="s">
        <v>476</v>
      </c>
      <c r="J1446" t="s">
        <v>385</v>
      </c>
      <c r="K1446" t="s">
        <v>499</v>
      </c>
      <c r="L1446" t="s">
        <v>43</v>
      </c>
      <c r="M1446" t="s">
        <v>405</v>
      </c>
      <c r="N1446" t="s">
        <v>405</v>
      </c>
      <c r="O1446" t="s">
        <v>489</v>
      </c>
      <c r="P1446" t="s">
        <v>50</v>
      </c>
      <c r="Q1446">
        <v>50</v>
      </c>
      <c r="R1446">
        <v>50</v>
      </c>
      <c r="S1446">
        <v>50</v>
      </c>
      <c r="T1446">
        <v>6.3</v>
      </c>
      <c r="U1446">
        <v>8.9</v>
      </c>
      <c r="V1446">
        <v>77.5</v>
      </c>
      <c r="W1446">
        <v>81.400000000000006</v>
      </c>
      <c r="X1446">
        <v>84.8</v>
      </c>
      <c r="Y1446">
        <v>7.3</v>
      </c>
      <c r="Z1446">
        <v>3.4</v>
      </c>
      <c r="AA1446">
        <v>35</v>
      </c>
      <c r="AB1446">
        <v>5500</v>
      </c>
      <c r="AC1446">
        <v>18600</v>
      </c>
      <c r="AD1446">
        <v>21500</v>
      </c>
      <c r="AE1446">
        <v>25200</v>
      </c>
      <c r="AF1446">
        <v>36100</v>
      </c>
      <c r="AG1446" t="s">
        <v>479</v>
      </c>
      <c r="AH1446" t="s">
        <v>479</v>
      </c>
      <c r="AI1446" t="s">
        <v>479</v>
      </c>
      <c r="AJ1446" t="s">
        <v>479</v>
      </c>
      <c r="AK1446" t="s">
        <v>479</v>
      </c>
      <c r="AL1446" t="s">
        <v>481</v>
      </c>
      <c r="AM1446" t="s">
        <v>481</v>
      </c>
    </row>
    <row r="1447" spans="1:39" x14ac:dyDescent="0.25">
      <c r="A1447" t="s">
        <v>472</v>
      </c>
      <c r="B1447" t="s">
        <v>598</v>
      </c>
      <c r="C1447">
        <v>1</v>
      </c>
      <c r="D1447" t="s">
        <v>405</v>
      </c>
      <c r="E1447" t="s">
        <v>405</v>
      </c>
      <c r="F1447">
        <v>10001005</v>
      </c>
      <c r="G1447" t="s">
        <v>626</v>
      </c>
      <c r="H1447" t="s">
        <v>475</v>
      </c>
      <c r="I1447" t="s">
        <v>476</v>
      </c>
      <c r="J1447" t="s">
        <v>385</v>
      </c>
      <c r="K1447" t="s">
        <v>477</v>
      </c>
      <c r="L1447" t="s">
        <v>65</v>
      </c>
      <c r="M1447" t="s">
        <v>405</v>
      </c>
      <c r="N1447" t="s">
        <v>405</v>
      </c>
      <c r="O1447" t="s">
        <v>485</v>
      </c>
      <c r="P1447" t="s">
        <v>47</v>
      </c>
      <c r="Q1447">
        <v>5</v>
      </c>
      <c r="R1447">
        <v>5</v>
      </c>
      <c r="S1447">
        <v>5</v>
      </c>
      <c r="T1447" t="s">
        <v>479</v>
      </c>
      <c r="U1447" t="s">
        <v>479</v>
      </c>
      <c r="V1447" t="s">
        <v>479</v>
      </c>
      <c r="W1447" t="s">
        <v>479</v>
      </c>
      <c r="X1447" t="s">
        <v>479</v>
      </c>
      <c r="Y1447" t="s">
        <v>479</v>
      </c>
      <c r="Z1447" t="s">
        <v>479</v>
      </c>
      <c r="AA1447">
        <v>5</v>
      </c>
      <c r="AB1447" t="s">
        <v>479</v>
      </c>
      <c r="AC1447" t="s">
        <v>479</v>
      </c>
      <c r="AD1447" t="s">
        <v>479</v>
      </c>
      <c r="AE1447" t="s">
        <v>479</v>
      </c>
      <c r="AF1447" t="s">
        <v>479</v>
      </c>
      <c r="AG1447" t="s">
        <v>479</v>
      </c>
      <c r="AH1447" t="s">
        <v>479</v>
      </c>
      <c r="AI1447" t="s">
        <v>479</v>
      </c>
      <c r="AJ1447" t="s">
        <v>479</v>
      </c>
      <c r="AK1447" t="s">
        <v>479</v>
      </c>
      <c r="AL1447" t="s">
        <v>481</v>
      </c>
      <c r="AM1447" t="s">
        <v>481</v>
      </c>
    </row>
    <row r="1448" spans="1:39" x14ac:dyDescent="0.25">
      <c r="A1448" t="s">
        <v>472</v>
      </c>
      <c r="B1448" t="s">
        <v>598</v>
      </c>
      <c r="C1448">
        <v>1</v>
      </c>
      <c r="D1448" t="s">
        <v>405</v>
      </c>
      <c r="E1448" t="s">
        <v>405</v>
      </c>
      <c r="F1448">
        <v>10001005</v>
      </c>
      <c r="G1448" t="s">
        <v>626</v>
      </c>
      <c r="H1448" t="s">
        <v>475</v>
      </c>
      <c r="I1448" t="s">
        <v>476</v>
      </c>
      <c r="J1448" t="s">
        <v>385</v>
      </c>
      <c r="K1448" t="s">
        <v>477</v>
      </c>
      <c r="L1448" t="s">
        <v>65</v>
      </c>
      <c r="M1448" t="s">
        <v>405</v>
      </c>
      <c r="N1448" t="s">
        <v>405</v>
      </c>
      <c r="O1448" t="s">
        <v>489</v>
      </c>
      <c r="P1448" t="s">
        <v>50</v>
      </c>
      <c r="Q1448">
        <v>10</v>
      </c>
      <c r="R1448">
        <v>10</v>
      </c>
      <c r="S1448">
        <v>5</v>
      </c>
      <c r="T1448" t="s">
        <v>479</v>
      </c>
      <c r="U1448" t="s">
        <v>479</v>
      </c>
      <c r="V1448" t="s">
        <v>479</v>
      </c>
      <c r="W1448" t="s">
        <v>479</v>
      </c>
      <c r="X1448" t="s">
        <v>479</v>
      </c>
      <c r="Y1448" t="s">
        <v>479</v>
      </c>
      <c r="Z1448" t="s">
        <v>479</v>
      </c>
      <c r="AA1448" t="s">
        <v>487</v>
      </c>
      <c r="AB1448" t="s">
        <v>479</v>
      </c>
      <c r="AC1448" t="s">
        <v>479</v>
      </c>
      <c r="AD1448" t="s">
        <v>479</v>
      </c>
      <c r="AE1448" t="s">
        <v>479</v>
      </c>
      <c r="AF1448" t="s">
        <v>479</v>
      </c>
      <c r="AG1448" t="s">
        <v>479</v>
      </c>
      <c r="AH1448" t="s">
        <v>479</v>
      </c>
      <c r="AI1448" t="s">
        <v>479</v>
      </c>
      <c r="AJ1448" t="s">
        <v>479</v>
      </c>
      <c r="AK1448" t="s">
        <v>479</v>
      </c>
      <c r="AL1448" t="s">
        <v>481</v>
      </c>
      <c r="AM1448" t="s">
        <v>481</v>
      </c>
    </row>
    <row r="1449" spans="1:39" x14ac:dyDescent="0.25">
      <c r="A1449" t="s">
        <v>472</v>
      </c>
      <c r="B1449" t="s">
        <v>598</v>
      </c>
      <c r="C1449">
        <v>1</v>
      </c>
      <c r="D1449" t="s">
        <v>405</v>
      </c>
      <c r="E1449" t="s">
        <v>405</v>
      </c>
      <c r="F1449">
        <v>10001093</v>
      </c>
      <c r="G1449" t="s">
        <v>511</v>
      </c>
      <c r="H1449" t="s">
        <v>475</v>
      </c>
      <c r="I1449" t="s">
        <v>476</v>
      </c>
      <c r="J1449" t="s">
        <v>385</v>
      </c>
      <c r="K1449" t="s">
        <v>493</v>
      </c>
      <c r="L1449" t="s">
        <v>55</v>
      </c>
      <c r="M1449" t="s">
        <v>405</v>
      </c>
      <c r="N1449" t="s">
        <v>405</v>
      </c>
      <c r="O1449" t="s">
        <v>489</v>
      </c>
      <c r="P1449" t="s">
        <v>50</v>
      </c>
      <c r="Q1449">
        <v>10</v>
      </c>
      <c r="R1449">
        <v>10</v>
      </c>
      <c r="S1449">
        <v>10</v>
      </c>
      <c r="T1449" t="s">
        <v>479</v>
      </c>
      <c r="U1449" t="s">
        <v>479</v>
      </c>
      <c r="V1449" t="s">
        <v>479</v>
      </c>
      <c r="W1449" t="s">
        <v>479</v>
      </c>
      <c r="X1449" t="s">
        <v>479</v>
      </c>
      <c r="Y1449" t="s">
        <v>479</v>
      </c>
      <c r="Z1449" t="s">
        <v>479</v>
      </c>
      <c r="AA1449" t="s">
        <v>480</v>
      </c>
      <c r="AB1449" t="s">
        <v>479</v>
      </c>
      <c r="AC1449" t="s">
        <v>479</v>
      </c>
      <c r="AD1449" t="s">
        <v>479</v>
      </c>
      <c r="AE1449" t="s">
        <v>479</v>
      </c>
      <c r="AF1449" t="s">
        <v>479</v>
      </c>
      <c r="AG1449" t="s">
        <v>479</v>
      </c>
      <c r="AH1449" t="s">
        <v>479</v>
      </c>
      <c r="AI1449" t="s">
        <v>479</v>
      </c>
      <c r="AJ1449" t="s">
        <v>479</v>
      </c>
      <c r="AK1449" t="s">
        <v>479</v>
      </c>
      <c r="AL1449" t="s">
        <v>481</v>
      </c>
      <c r="AM1449" t="s">
        <v>481</v>
      </c>
    </row>
    <row r="1450" spans="1:39" x14ac:dyDescent="0.25">
      <c r="A1450" t="s">
        <v>472</v>
      </c>
      <c r="B1450" t="s">
        <v>598</v>
      </c>
      <c r="C1450">
        <v>1</v>
      </c>
      <c r="D1450" t="s">
        <v>405</v>
      </c>
      <c r="E1450" t="s">
        <v>405</v>
      </c>
      <c r="F1450">
        <v>10001143</v>
      </c>
      <c r="G1450" t="s">
        <v>135</v>
      </c>
      <c r="H1450" t="s">
        <v>482</v>
      </c>
      <c r="I1450" t="s">
        <v>476</v>
      </c>
      <c r="J1450" t="s">
        <v>385</v>
      </c>
      <c r="K1450" t="s">
        <v>499</v>
      </c>
      <c r="L1450" t="s">
        <v>43</v>
      </c>
      <c r="M1450" t="s">
        <v>405</v>
      </c>
      <c r="N1450" t="s">
        <v>405</v>
      </c>
      <c r="O1450" t="s">
        <v>485</v>
      </c>
      <c r="P1450" t="s">
        <v>47</v>
      </c>
      <c r="Q1450">
        <v>50</v>
      </c>
      <c r="R1450">
        <v>50</v>
      </c>
      <c r="S1450">
        <v>50</v>
      </c>
      <c r="T1450">
        <v>2.1</v>
      </c>
      <c r="U1450">
        <v>8.3000000000000007</v>
      </c>
      <c r="V1450">
        <v>69.8</v>
      </c>
      <c r="W1450">
        <v>87.5</v>
      </c>
      <c r="X1450">
        <v>89.6</v>
      </c>
      <c r="Y1450">
        <v>19.8</v>
      </c>
      <c r="Z1450">
        <v>2.1</v>
      </c>
      <c r="AA1450">
        <v>30</v>
      </c>
      <c r="AB1450">
        <v>12800</v>
      </c>
      <c r="AC1450">
        <v>20100</v>
      </c>
      <c r="AD1450">
        <v>22300</v>
      </c>
      <c r="AE1450">
        <v>25900</v>
      </c>
      <c r="AF1450">
        <v>36100</v>
      </c>
      <c r="AG1450" t="s">
        <v>479</v>
      </c>
      <c r="AH1450" t="s">
        <v>479</v>
      </c>
      <c r="AI1450" t="s">
        <v>479</v>
      </c>
      <c r="AJ1450" t="s">
        <v>479</v>
      </c>
      <c r="AK1450" t="s">
        <v>479</v>
      </c>
      <c r="AL1450" t="s">
        <v>481</v>
      </c>
      <c r="AM1450" t="s">
        <v>481</v>
      </c>
    </row>
    <row r="1451" spans="1:39" x14ac:dyDescent="0.25">
      <c r="A1451" t="s">
        <v>472</v>
      </c>
      <c r="B1451" t="s">
        <v>598</v>
      </c>
      <c r="C1451">
        <v>1</v>
      </c>
      <c r="D1451" t="s">
        <v>405</v>
      </c>
      <c r="E1451" t="s">
        <v>405</v>
      </c>
      <c r="F1451">
        <v>10001143</v>
      </c>
      <c r="G1451" t="s">
        <v>135</v>
      </c>
      <c r="H1451" t="s">
        <v>482</v>
      </c>
      <c r="I1451" t="s">
        <v>476</v>
      </c>
      <c r="J1451" t="s">
        <v>385</v>
      </c>
      <c r="K1451" t="s">
        <v>499</v>
      </c>
      <c r="L1451" t="s">
        <v>43</v>
      </c>
      <c r="M1451" t="s">
        <v>405</v>
      </c>
      <c r="N1451" t="s">
        <v>405</v>
      </c>
      <c r="O1451" t="s">
        <v>486</v>
      </c>
      <c r="P1451" t="s">
        <v>44</v>
      </c>
      <c r="Q1451">
        <v>120</v>
      </c>
      <c r="R1451">
        <v>120</v>
      </c>
      <c r="S1451">
        <v>120</v>
      </c>
      <c r="T1451">
        <v>0.4</v>
      </c>
      <c r="U1451">
        <v>7</v>
      </c>
      <c r="V1451">
        <v>47.3</v>
      </c>
      <c r="W1451">
        <v>85.2</v>
      </c>
      <c r="X1451">
        <v>92.6</v>
      </c>
      <c r="Y1451">
        <v>45.3</v>
      </c>
      <c r="Z1451">
        <v>7.4</v>
      </c>
      <c r="AA1451">
        <v>55</v>
      </c>
      <c r="AB1451">
        <v>10600</v>
      </c>
      <c r="AC1451">
        <v>15000</v>
      </c>
      <c r="AD1451">
        <v>20400</v>
      </c>
      <c r="AE1451">
        <v>23000</v>
      </c>
      <c r="AF1451">
        <v>35400</v>
      </c>
      <c r="AG1451" t="s">
        <v>479</v>
      </c>
      <c r="AH1451" t="s">
        <v>479</v>
      </c>
      <c r="AI1451" t="s">
        <v>479</v>
      </c>
      <c r="AJ1451" t="s">
        <v>479</v>
      </c>
      <c r="AK1451" t="s">
        <v>479</v>
      </c>
      <c r="AL1451" t="s">
        <v>481</v>
      </c>
      <c r="AM1451" t="s">
        <v>481</v>
      </c>
    </row>
    <row r="1452" spans="1:39" x14ac:dyDescent="0.25">
      <c r="A1452" t="s">
        <v>472</v>
      </c>
      <c r="B1452" t="s">
        <v>598</v>
      </c>
      <c r="C1452">
        <v>1</v>
      </c>
      <c r="D1452" t="s">
        <v>405</v>
      </c>
      <c r="E1452" t="s">
        <v>405</v>
      </c>
      <c r="F1452">
        <v>10001143</v>
      </c>
      <c r="G1452" t="s">
        <v>135</v>
      </c>
      <c r="H1452" t="s">
        <v>482</v>
      </c>
      <c r="I1452" t="s">
        <v>476</v>
      </c>
      <c r="J1452" t="s">
        <v>385</v>
      </c>
      <c r="K1452" t="s">
        <v>499</v>
      </c>
      <c r="L1452" t="s">
        <v>43</v>
      </c>
      <c r="M1452" t="s">
        <v>405</v>
      </c>
      <c r="N1452" t="s">
        <v>405</v>
      </c>
      <c r="O1452" t="s">
        <v>478</v>
      </c>
      <c r="P1452" t="s">
        <v>3</v>
      </c>
      <c r="Q1452">
        <v>85</v>
      </c>
      <c r="R1452">
        <v>85</v>
      </c>
      <c r="S1452">
        <v>85</v>
      </c>
      <c r="T1452">
        <v>4.5</v>
      </c>
      <c r="U1452">
        <v>10.5</v>
      </c>
      <c r="V1452">
        <v>57.6</v>
      </c>
      <c r="W1452">
        <v>76.900000000000006</v>
      </c>
      <c r="X1452">
        <v>85</v>
      </c>
      <c r="Y1452">
        <v>27.4</v>
      </c>
      <c r="Z1452">
        <v>8.1999999999999993</v>
      </c>
      <c r="AA1452">
        <v>50</v>
      </c>
      <c r="AB1452">
        <v>9900</v>
      </c>
      <c r="AC1452">
        <v>19300</v>
      </c>
      <c r="AD1452">
        <v>22600</v>
      </c>
      <c r="AE1452">
        <v>27700</v>
      </c>
      <c r="AF1452">
        <v>73700</v>
      </c>
      <c r="AG1452" t="s">
        <v>479</v>
      </c>
      <c r="AH1452" t="s">
        <v>479</v>
      </c>
      <c r="AI1452" t="s">
        <v>479</v>
      </c>
      <c r="AJ1452" t="s">
        <v>479</v>
      </c>
      <c r="AK1452" t="s">
        <v>479</v>
      </c>
      <c r="AL1452" t="s">
        <v>481</v>
      </c>
      <c r="AM1452" t="s">
        <v>481</v>
      </c>
    </row>
    <row r="1453" spans="1:39" x14ac:dyDescent="0.25">
      <c r="A1453" t="s">
        <v>472</v>
      </c>
      <c r="B1453" t="s">
        <v>598</v>
      </c>
      <c r="C1453">
        <v>1</v>
      </c>
      <c r="D1453" t="s">
        <v>405</v>
      </c>
      <c r="E1453" t="s">
        <v>405</v>
      </c>
      <c r="F1453">
        <v>10001143</v>
      </c>
      <c r="G1453" t="s">
        <v>135</v>
      </c>
      <c r="H1453" t="s">
        <v>482</v>
      </c>
      <c r="I1453" t="s">
        <v>476</v>
      </c>
      <c r="J1453" t="s">
        <v>385</v>
      </c>
      <c r="K1453" t="s">
        <v>499</v>
      </c>
      <c r="L1453" t="s">
        <v>43</v>
      </c>
      <c r="M1453" t="s">
        <v>405</v>
      </c>
      <c r="N1453" t="s">
        <v>405</v>
      </c>
      <c r="O1453" t="s">
        <v>488</v>
      </c>
      <c r="P1453" t="s">
        <v>34</v>
      </c>
      <c r="Q1453">
        <v>145</v>
      </c>
      <c r="R1453">
        <v>145</v>
      </c>
      <c r="S1453">
        <v>145</v>
      </c>
      <c r="T1453">
        <v>1.2</v>
      </c>
      <c r="U1453">
        <v>5.9</v>
      </c>
      <c r="V1453">
        <v>59.8</v>
      </c>
      <c r="W1453">
        <v>82.5</v>
      </c>
      <c r="X1453">
        <v>92.9</v>
      </c>
      <c r="Y1453">
        <v>33.1</v>
      </c>
      <c r="Z1453">
        <v>10.4</v>
      </c>
      <c r="AA1453">
        <v>80</v>
      </c>
      <c r="AB1453">
        <v>5400</v>
      </c>
      <c r="AC1453">
        <v>19700</v>
      </c>
      <c r="AD1453">
        <v>24500</v>
      </c>
      <c r="AE1453">
        <v>29200</v>
      </c>
      <c r="AF1453">
        <v>73700</v>
      </c>
      <c r="AG1453" t="s">
        <v>479</v>
      </c>
      <c r="AH1453" t="s">
        <v>479</v>
      </c>
      <c r="AI1453" t="s">
        <v>479</v>
      </c>
      <c r="AJ1453" t="s">
        <v>479</v>
      </c>
      <c r="AK1453" t="s">
        <v>479</v>
      </c>
      <c r="AL1453" t="s">
        <v>481</v>
      </c>
      <c r="AM1453" t="s">
        <v>481</v>
      </c>
    </row>
    <row r="1454" spans="1:39" x14ac:dyDescent="0.25">
      <c r="A1454" t="s">
        <v>472</v>
      </c>
      <c r="B1454" t="s">
        <v>598</v>
      </c>
      <c r="C1454">
        <v>1</v>
      </c>
      <c r="D1454" t="s">
        <v>405</v>
      </c>
      <c r="E1454" t="s">
        <v>405</v>
      </c>
      <c r="F1454">
        <v>10001143</v>
      </c>
      <c r="G1454" t="s">
        <v>135</v>
      </c>
      <c r="H1454" t="s">
        <v>482</v>
      </c>
      <c r="I1454" t="s">
        <v>476</v>
      </c>
      <c r="J1454" t="s">
        <v>385</v>
      </c>
      <c r="K1454" t="s">
        <v>499</v>
      </c>
      <c r="L1454" t="s">
        <v>43</v>
      </c>
      <c r="M1454" t="s">
        <v>405</v>
      </c>
      <c r="N1454" t="s">
        <v>405</v>
      </c>
      <c r="O1454" t="s">
        <v>489</v>
      </c>
      <c r="P1454" t="s">
        <v>50</v>
      </c>
      <c r="Q1454">
        <v>70</v>
      </c>
      <c r="R1454">
        <v>70</v>
      </c>
      <c r="S1454">
        <v>70</v>
      </c>
      <c r="T1454">
        <v>2.7</v>
      </c>
      <c r="U1454">
        <v>13.4</v>
      </c>
      <c r="V1454">
        <v>62</v>
      </c>
      <c r="W1454">
        <v>79.099999999999994</v>
      </c>
      <c r="X1454">
        <v>84</v>
      </c>
      <c r="Y1454">
        <v>21.9</v>
      </c>
      <c r="Z1454">
        <v>4.9000000000000004</v>
      </c>
      <c r="AA1454">
        <v>45</v>
      </c>
      <c r="AB1454">
        <v>700</v>
      </c>
      <c r="AC1454">
        <v>13800</v>
      </c>
      <c r="AD1454">
        <v>19700</v>
      </c>
      <c r="AE1454">
        <v>22300</v>
      </c>
      <c r="AF1454">
        <v>35000</v>
      </c>
      <c r="AG1454" t="s">
        <v>479</v>
      </c>
      <c r="AH1454" t="s">
        <v>479</v>
      </c>
      <c r="AI1454" t="s">
        <v>479</v>
      </c>
      <c r="AJ1454" t="s">
        <v>479</v>
      </c>
      <c r="AK1454" t="s">
        <v>479</v>
      </c>
      <c r="AL1454" t="s">
        <v>481</v>
      </c>
      <c r="AM1454" t="s">
        <v>481</v>
      </c>
    </row>
    <row r="1455" spans="1:39" x14ac:dyDescent="0.25">
      <c r="A1455" t="s">
        <v>472</v>
      </c>
      <c r="B1455" t="s">
        <v>598</v>
      </c>
      <c r="C1455">
        <v>1</v>
      </c>
      <c r="D1455" t="s">
        <v>405</v>
      </c>
      <c r="E1455" t="s">
        <v>405</v>
      </c>
      <c r="F1455">
        <v>10001282</v>
      </c>
      <c r="G1455" t="s">
        <v>143</v>
      </c>
      <c r="H1455" t="s">
        <v>482</v>
      </c>
      <c r="I1455" t="s">
        <v>476</v>
      </c>
      <c r="J1455" t="s">
        <v>385</v>
      </c>
      <c r="K1455" t="s">
        <v>513</v>
      </c>
      <c r="L1455" t="s">
        <v>49</v>
      </c>
      <c r="M1455" t="s">
        <v>405</v>
      </c>
      <c r="N1455" t="s">
        <v>405</v>
      </c>
      <c r="O1455" t="s">
        <v>485</v>
      </c>
      <c r="P1455" t="s">
        <v>47</v>
      </c>
      <c r="Q1455">
        <v>25</v>
      </c>
      <c r="R1455">
        <v>25</v>
      </c>
      <c r="S1455">
        <v>25</v>
      </c>
      <c r="T1455">
        <v>7.7</v>
      </c>
      <c r="U1455">
        <v>11.5</v>
      </c>
      <c r="V1455">
        <v>30.8</v>
      </c>
      <c r="W1455">
        <v>61.5</v>
      </c>
      <c r="X1455">
        <v>80.8</v>
      </c>
      <c r="Y1455">
        <v>50</v>
      </c>
      <c r="Z1455">
        <v>19.2</v>
      </c>
      <c r="AA1455">
        <v>10</v>
      </c>
      <c r="AB1455" t="s">
        <v>479</v>
      </c>
      <c r="AC1455" t="s">
        <v>479</v>
      </c>
      <c r="AD1455" t="s">
        <v>479</v>
      </c>
      <c r="AE1455" t="s">
        <v>479</v>
      </c>
      <c r="AF1455" t="s">
        <v>479</v>
      </c>
      <c r="AG1455" t="s">
        <v>479</v>
      </c>
      <c r="AH1455" t="s">
        <v>479</v>
      </c>
      <c r="AI1455" t="s">
        <v>479</v>
      </c>
      <c r="AJ1455" t="s">
        <v>479</v>
      </c>
      <c r="AK1455" t="s">
        <v>479</v>
      </c>
      <c r="AL1455" t="s">
        <v>481</v>
      </c>
      <c r="AM1455" t="s">
        <v>481</v>
      </c>
    </row>
    <row r="1456" spans="1:39" x14ac:dyDescent="0.25">
      <c r="A1456" t="s">
        <v>472</v>
      </c>
      <c r="B1456" t="s">
        <v>598</v>
      </c>
      <c r="C1456">
        <v>1</v>
      </c>
      <c r="D1456" t="s">
        <v>405</v>
      </c>
      <c r="E1456" t="s">
        <v>405</v>
      </c>
      <c r="F1456">
        <v>10001282</v>
      </c>
      <c r="G1456" t="s">
        <v>143</v>
      </c>
      <c r="H1456" t="s">
        <v>482</v>
      </c>
      <c r="I1456" t="s">
        <v>476</v>
      </c>
      <c r="J1456" t="s">
        <v>385</v>
      </c>
      <c r="K1456" t="s">
        <v>513</v>
      </c>
      <c r="L1456" t="s">
        <v>49</v>
      </c>
      <c r="M1456" t="s">
        <v>405</v>
      </c>
      <c r="N1456" t="s">
        <v>405</v>
      </c>
      <c r="O1456" t="s">
        <v>486</v>
      </c>
      <c r="P1456" t="s">
        <v>44</v>
      </c>
      <c r="Q1456">
        <v>275</v>
      </c>
      <c r="R1456">
        <v>265</v>
      </c>
      <c r="S1456">
        <v>265</v>
      </c>
      <c r="T1456">
        <v>1.1000000000000001</v>
      </c>
      <c r="U1456">
        <v>6.4</v>
      </c>
      <c r="V1456">
        <v>47.5</v>
      </c>
      <c r="W1456">
        <v>89.4</v>
      </c>
      <c r="X1456">
        <v>92.5</v>
      </c>
      <c r="Y1456">
        <v>44.9</v>
      </c>
      <c r="Z1456">
        <v>3</v>
      </c>
      <c r="AA1456">
        <v>125</v>
      </c>
      <c r="AB1456">
        <v>7300</v>
      </c>
      <c r="AC1456">
        <v>17200</v>
      </c>
      <c r="AD1456">
        <v>20600</v>
      </c>
      <c r="AE1456">
        <v>23000</v>
      </c>
      <c r="AF1456">
        <v>34300</v>
      </c>
      <c r="AG1456" t="s">
        <v>479</v>
      </c>
      <c r="AH1456" t="s">
        <v>479</v>
      </c>
      <c r="AI1456" t="s">
        <v>479</v>
      </c>
      <c r="AJ1456" t="s">
        <v>479</v>
      </c>
      <c r="AK1456" t="s">
        <v>479</v>
      </c>
      <c r="AL1456" t="s">
        <v>481</v>
      </c>
      <c r="AM1456" t="s">
        <v>481</v>
      </c>
    </row>
    <row r="1457" spans="1:39" x14ac:dyDescent="0.25">
      <c r="A1457" t="s">
        <v>472</v>
      </c>
      <c r="B1457" t="s">
        <v>598</v>
      </c>
      <c r="C1457">
        <v>1</v>
      </c>
      <c r="D1457" t="s">
        <v>405</v>
      </c>
      <c r="E1457" t="s">
        <v>405</v>
      </c>
      <c r="F1457">
        <v>10001282</v>
      </c>
      <c r="G1457" t="s">
        <v>143</v>
      </c>
      <c r="H1457" t="s">
        <v>482</v>
      </c>
      <c r="I1457" t="s">
        <v>476</v>
      </c>
      <c r="J1457" t="s">
        <v>385</v>
      </c>
      <c r="K1457" t="s">
        <v>513</v>
      </c>
      <c r="L1457" t="s">
        <v>49</v>
      </c>
      <c r="M1457" t="s">
        <v>405</v>
      </c>
      <c r="N1457" t="s">
        <v>405</v>
      </c>
      <c r="O1457" t="s">
        <v>478</v>
      </c>
      <c r="P1457" t="s">
        <v>3</v>
      </c>
      <c r="Q1457">
        <v>180</v>
      </c>
      <c r="R1457">
        <v>180</v>
      </c>
      <c r="S1457">
        <v>180</v>
      </c>
      <c r="T1457">
        <v>3.3</v>
      </c>
      <c r="U1457">
        <v>7.1</v>
      </c>
      <c r="V1457">
        <v>75.3</v>
      </c>
      <c r="W1457">
        <v>86.8</v>
      </c>
      <c r="X1457">
        <v>89.6</v>
      </c>
      <c r="Y1457">
        <v>14.3</v>
      </c>
      <c r="Z1457">
        <v>2.7</v>
      </c>
      <c r="AA1457">
        <v>135</v>
      </c>
      <c r="AB1457">
        <v>4700</v>
      </c>
      <c r="AC1457">
        <v>21500</v>
      </c>
      <c r="AD1457">
        <v>25900</v>
      </c>
      <c r="AE1457">
        <v>30300</v>
      </c>
      <c r="AF1457">
        <v>64100</v>
      </c>
      <c r="AG1457" t="s">
        <v>479</v>
      </c>
      <c r="AH1457" t="s">
        <v>479</v>
      </c>
      <c r="AI1457" t="s">
        <v>479</v>
      </c>
      <c r="AJ1457" t="s">
        <v>479</v>
      </c>
      <c r="AK1457" t="s">
        <v>479</v>
      </c>
      <c r="AL1457" t="s">
        <v>481</v>
      </c>
      <c r="AM1457" t="s">
        <v>481</v>
      </c>
    </row>
    <row r="1458" spans="1:39" x14ac:dyDescent="0.25">
      <c r="A1458" t="s">
        <v>472</v>
      </c>
      <c r="B1458" t="s">
        <v>598</v>
      </c>
      <c r="C1458">
        <v>1</v>
      </c>
      <c r="D1458" t="s">
        <v>405</v>
      </c>
      <c r="E1458" t="s">
        <v>405</v>
      </c>
      <c r="F1458">
        <v>10001282</v>
      </c>
      <c r="G1458" t="s">
        <v>143</v>
      </c>
      <c r="H1458" t="s">
        <v>482</v>
      </c>
      <c r="I1458" t="s">
        <v>476</v>
      </c>
      <c r="J1458" t="s">
        <v>385</v>
      </c>
      <c r="K1458" t="s">
        <v>513</v>
      </c>
      <c r="L1458" t="s">
        <v>49</v>
      </c>
      <c r="M1458" t="s">
        <v>405</v>
      </c>
      <c r="N1458" t="s">
        <v>405</v>
      </c>
      <c r="O1458" t="s">
        <v>488</v>
      </c>
      <c r="P1458" t="s">
        <v>34</v>
      </c>
      <c r="Q1458">
        <v>260</v>
      </c>
      <c r="R1458">
        <v>255</v>
      </c>
      <c r="S1458">
        <v>255</v>
      </c>
      <c r="T1458">
        <v>2</v>
      </c>
      <c r="U1458">
        <v>4.3</v>
      </c>
      <c r="V1458">
        <v>75</v>
      </c>
      <c r="W1458">
        <v>92.2</v>
      </c>
      <c r="X1458">
        <v>93.8</v>
      </c>
      <c r="Y1458">
        <v>18.8</v>
      </c>
      <c r="Z1458">
        <v>1.6</v>
      </c>
      <c r="AA1458">
        <v>190</v>
      </c>
      <c r="AB1458">
        <v>4000</v>
      </c>
      <c r="AC1458">
        <v>19700</v>
      </c>
      <c r="AD1458">
        <v>22300</v>
      </c>
      <c r="AE1458">
        <v>25600</v>
      </c>
      <c r="AF1458">
        <v>132800</v>
      </c>
      <c r="AG1458" t="s">
        <v>479</v>
      </c>
      <c r="AH1458" t="s">
        <v>479</v>
      </c>
      <c r="AI1458" t="s">
        <v>479</v>
      </c>
      <c r="AJ1458" t="s">
        <v>479</v>
      </c>
      <c r="AK1458" t="s">
        <v>479</v>
      </c>
      <c r="AL1458" t="s">
        <v>481</v>
      </c>
      <c r="AM1458" t="s">
        <v>481</v>
      </c>
    </row>
    <row r="1459" spans="1:39" x14ac:dyDescent="0.25">
      <c r="A1459" t="s">
        <v>472</v>
      </c>
      <c r="B1459" t="s">
        <v>598</v>
      </c>
      <c r="C1459">
        <v>1</v>
      </c>
      <c r="D1459" t="s">
        <v>405</v>
      </c>
      <c r="E1459" t="s">
        <v>405</v>
      </c>
      <c r="F1459">
        <v>10001282</v>
      </c>
      <c r="G1459" t="s">
        <v>143</v>
      </c>
      <c r="H1459" t="s">
        <v>482</v>
      </c>
      <c r="I1459" t="s">
        <v>476</v>
      </c>
      <c r="J1459" t="s">
        <v>385</v>
      </c>
      <c r="K1459" t="s">
        <v>513</v>
      </c>
      <c r="L1459" t="s">
        <v>49</v>
      </c>
      <c r="M1459" t="s">
        <v>405</v>
      </c>
      <c r="N1459" t="s">
        <v>405</v>
      </c>
      <c r="O1459" t="s">
        <v>489</v>
      </c>
      <c r="P1459" t="s">
        <v>50</v>
      </c>
      <c r="Q1459">
        <v>395</v>
      </c>
      <c r="R1459">
        <v>385</v>
      </c>
      <c r="S1459">
        <v>385</v>
      </c>
      <c r="T1459">
        <v>3.6</v>
      </c>
      <c r="U1459">
        <v>8.3000000000000007</v>
      </c>
      <c r="V1459">
        <v>72.7</v>
      </c>
      <c r="W1459">
        <v>85.2</v>
      </c>
      <c r="X1459">
        <v>88.1</v>
      </c>
      <c r="Y1459">
        <v>15.3</v>
      </c>
      <c r="Z1459">
        <v>2.9</v>
      </c>
      <c r="AA1459">
        <v>270</v>
      </c>
      <c r="AB1459">
        <v>400</v>
      </c>
      <c r="AC1459">
        <v>17800</v>
      </c>
      <c r="AD1459">
        <v>21200</v>
      </c>
      <c r="AE1459">
        <v>24800</v>
      </c>
      <c r="AF1459">
        <v>57300</v>
      </c>
      <c r="AG1459" t="s">
        <v>479</v>
      </c>
      <c r="AH1459" t="s">
        <v>479</v>
      </c>
      <c r="AI1459" t="s">
        <v>479</v>
      </c>
      <c r="AJ1459" t="s">
        <v>479</v>
      </c>
      <c r="AK1459" t="s">
        <v>479</v>
      </c>
      <c r="AL1459" t="s">
        <v>481</v>
      </c>
      <c r="AM1459" t="s">
        <v>481</v>
      </c>
    </row>
    <row r="1460" spans="1:39" x14ac:dyDescent="0.25">
      <c r="A1460" t="s">
        <v>472</v>
      </c>
      <c r="B1460" t="s">
        <v>598</v>
      </c>
      <c r="C1460">
        <v>1</v>
      </c>
      <c r="D1460" t="s">
        <v>405</v>
      </c>
      <c r="E1460" t="s">
        <v>405</v>
      </c>
      <c r="F1460">
        <v>10001378</v>
      </c>
      <c r="G1460" t="s">
        <v>514</v>
      </c>
      <c r="H1460" t="s">
        <v>475</v>
      </c>
      <c r="I1460" t="s">
        <v>476</v>
      </c>
      <c r="J1460" t="s">
        <v>385</v>
      </c>
      <c r="K1460" t="s">
        <v>508</v>
      </c>
      <c r="L1460" t="s">
        <v>75</v>
      </c>
      <c r="M1460" t="s">
        <v>405</v>
      </c>
      <c r="N1460" t="s">
        <v>405</v>
      </c>
      <c r="O1460" t="s">
        <v>478</v>
      </c>
      <c r="P1460" t="s">
        <v>3</v>
      </c>
      <c r="Q1460">
        <v>10</v>
      </c>
      <c r="R1460">
        <v>10</v>
      </c>
      <c r="S1460">
        <v>10</v>
      </c>
      <c r="T1460" t="s">
        <v>487</v>
      </c>
      <c r="U1460">
        <v>9.1</v>
      </c>
      <c r="V1460">
        <v>81.8</v>
      </c>
      <c r="W1460">
        <v>90.9</v>
      </c>
      <c r="X1460">
        <v>90.9</v>
      </c>
      <c r="Y1460">
        <v>9.1</v>
      </c>
      <c r="Z1460" t="s">
        <v>487</v>
      </c>
      <c r="AA1460">
        <v>10</v>
      </c>
      <c r="AB1460" t="s">
        <v>479</v>
      </c>
      <c r="AC1460" t="s">
        <v>479</v>
      </c>
      <c r="AD1460" t="s">
        <v>479</v>
      </c>
      <c r="AE1460" t="s">
        <v>479</v>
      </c>
      <c r="AF1460" t="s">
        <v>479</v>
      </c>
      <c r="AG1460" t="s">
        <v>479</v>
      </c>
      <c r="AH1460" t="s">
        <v>479</v>
      </c>
      <c r="AI1460" t="s">
        <v>479</v>
      </c>
      <c r="AJ1460" t="s">
        <v>479</v>
      </c>
      <c r="AK1460" t="s">
        <v>479</v>
      </c>
      <c r="AL1460" t="s">
        <v>481</v>
      </c>
      <c r="AM1460" t="s">
        <v>481</v>
      </c>
    </row>
    <row r="1461" spans="1:39" x14ac:dyDescent="0.25">
      <c r="A1461" t="s">
        <v>472</v>
      </c>
      <c r="B1461" t="s">
        <v>598</v>
      </c>
      <c r="C1461">
        <v>1</v>
      </c>
      <c r="D1461" t="s">
        <v>405</v>
      </c>
      <c r="E1461" t="s">
        <v>405</v>
      </c>
      <c r="F1461">
        <v>10001465</v>
      </c>
      <c r="G1461" t="s">
        <v>516</v>
      </c>
      <c r="H1461" t="s">
        <v>475</v>
      </c>
      <c r="I1461" t="s">
        <v>476</v>
      </c>
      <c r="J1461" t="s">
        <v>385</v>
      </c>
      <c r="K1461" t="s">
        <v>491</v>
      </c>
      <c r="L1461" t="s">
        <v>61</v>
      </c>
      <c r="M1461" t="s">
        <v>405</v>
      </c>
      <c r="N1461" t="s">
        <v>405</v>
      </c>
      <c r="O1461" t="s">
        <v>478</v>
      </c>
      <c r="P1461" t="s">
        <v>3</v>
      </c>
      <c r="Q1461">
        <v>10</v>
      </c>
      <c r="R1461">
        <v>10</v>
      </c>
      <c r="S1461">
        <v>10</v>
      </c>
      <c r="T1461" t="s">
        <v>479</v>
      </c>
      <c r="U1461" t="s">
        <v>479</v>
      </c>
      <c r="V1461" t="s">
        <v>479</v>
      </c>
      <c r="W1461" t="s">
        <v>479</v>
      </c>
      <c r="X1461" t="s">
        <v>479</v>
      </c>
      <c r="Y1461" t="s">
        <v>479</v>
      </c>
      <c r="Z1461" t="s">
        <v>479</v>
      </c>
      <c r="AA1461">
        <v>5</v>
      </c>
      <c r="AB1461" t="s">
        <v>479</v>
      </c>
      <c r="AC1461" t="s">
        <v>479</v>
      </c>
      <c r="AD1461" t="s">
        <v>479</v>
      </c>
      <c r="AE1461" t="s">
        <v>479</v>
      </c>
      <c r="AF1461" t="s">
        <v>479</v>
      </c>
      <c r="AG1461" t="s">
        <v>479</v>
      </c>
      <c r="AH1461" t="s">
        <v>479</v>
      </c>
      <c r="AI1461" t="s">
        <v>479</v>
      </c>
      <c r="AJ1461" t="s">
        <v>479</v>
      </c>
      <c r="AK1461" t="s">
        <v>479</v>
      </c>
      <c r="AL1461" t="s">
        <v>481</v>
      </c>
      <c r="AM1461" t="s">
        <v>481</v>
      </c>
    </row>
    <row r="1462" spans="1:39" x14ac:dyDescent="0.25">
      <c r="A1462" t="s">
        <v>472</v>
      </c>
      <c r="B1462" t="s">
        <v>598</v>
      </c>
      <c r="C1462">
        <v>1</v>
      </c>
      <c r="D1462" t="s">
        <v>405</v>
      </c>
      <c r="E1462" t="s">
        <v>405</v>
      </c>
      <c r="F1462">
        <v>10001476</v>
      </c>
      <c r="G1462" t="s">
        <v>646</v>
      </c>
      <c r="H1462" t="s">
        <v>475</v>
      </c>
      <c r="I1462" t="s">
        <v>476</v>
      </c>
      <c r="J1462" t="s">
        <v>385</v>
      </c>
      <c r="K1462" t="s">
        <v>495</v>
      </c>
      <c r="L1462" t="s">
        <v>41</v>
      </c>
      <c r="M1462" t="s">
        <v>405</v>
      </c>
      <c r="N1462" t="s">
        <v>405</v>
      </c>
      <c r="O1462" t="s">
        <v>485</v>
      </c>
      <c r="P1462" t="s">
        <v>47</v>
      </c>
      <c r="Q1462" t="s">
        <v>480</v>
      </c>
      <c r="R1462" t="s">
        <v>480</v>
      </c>
      <c r="S1462" t="s">
        <v>480</v>
      </c>
      <c r="T1462" t="s">
        <v>479</v>
      </c>
      <c r="U1462" t="s">
        <v>479</v>
      </c>
      <c r="V1462" t="s">
        <v>479</v>
      </c>
      <c r="W1462" t="s">
        <v>479</v>
      </c>
      <c r="X1462" t="s">
        <v>479</v>
      </c>
      <c r="Y1462" t="s">
        <v>479</v>
      </c>
      <c r="Z1462" t="s">
        <v>479</v>
      </c>
      <c r="AA1462" t="s">
        <v>480</v>
      </c>
      <c r="AB1462" t="s">
        <v>479</v>
      </c>
      <c r="AC1462" t="s">
        <v>479</v>
      </c>
      <c r="AD1462" t="s">
        <v>479</v>
      </c>
      <c r="AE1462" t="s">
        <v>479</v>
      </c>
      <c r="AF1462" t="s">
        <v>479</v>
      </c>
      <c r="AG1462" t="s">
        <v>479</v>
      </c>
      <c r="AH1462" t="s">
        <v>479</v>
      </c>
      <c r="AI1462" t="s">
        <v>479</v>
      </c>
      <c r="AJ1462" t="s">
        <v>479</v>
      </c>
      <c r="AK1462" t="s">
        <v>479</v>
      </c>
      <c r="AL1462" t="s">
        <v>481</v>
      </c>
      <c r="AM1462" t="s">
        <v>481</v>
      </c>
    </row>
    <row r="1463" spans="1:39" x14ac:dyDescent="0.25">
      <c r="A1463" t="s">
        <v>472</v>
      </c>
      <c r="B1463" t="s">
        <v>598</v>
      </c>
      <c r="C1463">
        <v>1</v>
      </c>
      <c r="D1463" t="s">
        <v>405</v>
      </c>
      <c r="E1463" t="s">
        <v>405</v>
      </c>
      <c r="F1463">
        <v>10001478</v>
      </c>
      <c r="G1463" t="s">
        <v>517</v>
      </c>
      <c r="H1463" t="s">
        <v>482</v>
      </c>
      <c r="I1463" t="s">
        <v>476</v>
      </c>
      <c r="J1463" t="s">
        <v>385</v>
      </c>
      <c r="K1463" t="s">
        <v>495</v>
      </c>
      <c r="L1463" t="s">
        <v>41</v>
      </c>
      <c r="M1463" t="s">
        <v>405</v>
      </c>
      <c r="N1463" t="s">
        <v>405</v>
      </c>
      <c r="O1463" t="s">
        <v>486</v>
      </c>
      <c r="P1463" t="s">
        <v>44</v>
      </c>
      <c r="Q1463">
        <v>155</v>
      </c>
      <c r="R1463">
        <v>155</v>
      </c>
      <c r="S1463">
        <v>155</v>
      </c>
      <c r="T1463">
        <v>1.9</v>
      </c>
      <c r="U1463">
        <v>7</v>
      </c>
      <c r="V1463">
        <v>61.5</v>
      </c>
      <c r="W1463">
        <v>85.5</v>
      </c>
      <c r="X1463">
        <v>91</v>
      </c>
      <c r="Y1463">
        <v>29.5</v>
      </c>
      <c r="Z1463">
        <v>5.5</v>
      </c>
      <c r="AA1463">
        <v>90</v>
      </c>
      <c r="AB1463">
        <v>1500</v>
      </c>
      <c r="AC1463">
        <v>16400</v>
      </c>
      <c r="AD1463">
        <v>22600</v>
      </c>
      <c r="AE1463">
        <v>27400</v>
      </c>
      <c r="AF1463">
        <v>46700</v>
      </c>
      <c r="AG1463" t="s">
        <v>479</v>
      </c>
      <c r="AH1463" t="s">
        <v>479</v>
      </c>
      <c r="AI1463" t="s">
        <v>479</v>
      </c>
      <c r="AJ1463" t="s">
        <v>479</v>
      </c>
      <c r="AK1463" t="s">
        <v>479</v>
      </c>
      <c r="AL1463" t="s">
        <v>481</v>
      </c>
      <c r="AM1463" t="s">
        <v>481</v>
      </c>
    </row>
    <row r="1464" spans="1:39" x14ac:dyDescent="0.25">
      <c r="A1464" t="s">
        <v>472</v>
      </c>
      <c r="B1464" t="s">
        <v>598</v>
      </c>
      <c r="C1464">
        <v>1</v>
      </c>
      <c r="D1464" t="s">
        <v>405</v>
      </c>
      <c r="E1464" t="s">
        <v>405</v>
      </c>
      <c r="F1464">
        <v>10001478</v>
      </c>
      <c r="G1464" t="s">
        <v>517</v>
      </c>
      <c r="H1464" t="s">
        <v>482</v>
      </c>
      <c r="I1464" t="s">
        <v>476</v>
      </c>
      <c r="J1464" t="s">
        <v>385</v>
      </c>
      <c r="K1464" t="s">
        <v>495</v>
      </c>
      <c r="L1464" t="s">
        <v>41</v>
      </c>
      <c r="M1464" t="s">
        <v>405</v>
      </c>
      <c r="N1464" t="s">
        <v>405</v>
      </c>
      <c r="O1464" t="s">
        <v>478</v>
      </c>
      <c r="P1464" t="s">
        <v>3</v>
      </c>
      <c r="Q1464">
        <v>95</v>
      </c>
      <c r="R1464">
        <v>95</v>
      </c>
      <c r="S1464">
        <v>95</v>
      </c>
      <c r="T1464">
        <v>3.2</v>
      </c>
      <c r="U1464">
        <v>8.6</v>
      </c>
      <c r="V1464">
        <v>84.9</v>
      </c>
      <c r="W1464">
        <v>87.1</v>
      </c>
      <c r="X1464">
        <v>88.2</v>
      </c>
      <c r="Y1464">
        <v>3.2</v>
      </c>
      <c r="Z1464">
        <v>1.1000000000000001</v>
      </c>
      <c r="AA1464">
        <v>80</v>
      </c>
      <c r="AB1464">
        <v>4400</v>
      </c>
      <c r="AC1464">
        <v>24500</v>
      </c>
      <c r="AD1464">
        <v>30700</v>
      </c>
      <c r="AE1464">
        <v>37200</v>
      </c>
      <c r="AF1464">
        <v>64200</v>
      </c>
      <c r="AG1464" t="s">
        <v>479</v>
      </c>
      <c r="AH1464" t="s">
        <v>479</v>
      </c>
      <c r="AI1464" t="s">
        <v>479</v>
      </c>
      <c r="AJ1464" t="s">
        <v>479</v>
      </c>
      <c r="AK1464" t="s">
        <v>479</v>
      </c>
      <c r="AL1464" t="s">
        <v>481</v>
      </c>
      <c r="AM1464" t="s">
        <v>481</v>
      </c>
    </row>
    <row r="1465" spans="1:39" x14ac:dyDescent="0.25">
      <c r="A1465" t="s">
        <v>472</v>
      </c>
      <c r="B1465" t="s">
        <v>598</v>
      </c>
      <c r="C1465">
        <v>1</v>
      </c>
      <c r="D1465" t="s">
        <v>405</v>
      </c>
      <c r="E1465" t="s">
        <v>405</v>
      </c>
      <c r="F1465">
        <v>10001478</v>
      </c>
      <c r="G1465" t="s">
        <v>517</v>
      </c>
      <c r="H1465" t="s">
        <v>482</v>
      </c>
      <c r="I1465" t="s">
        <v>476</v>
      </c>
      <c r="J1465" t="s">
        <v>385</v>
      </c>
      <c r="K1465" t="s">
        <v>495</v>
      </c>
      <c r="L1465" t="s">
        <v>41</v>
      </c>
      <c r="M1465" t="s">
        <v>405</v>
      </c>
      <c r="N1465" t="s">
        <v>405</v>
      </c>
      <c r="O1465" t="s">
        <v>488</v>
      </c>
      <c r="P1465" t="s">
        <v>34</v>
      </c>
      <c r="Q1465">
        <v>260</v>
      </c>
      <c r="R1465">
        <v>260</v>
      </c>
      <c r="S1465">
        <v>260</v>
      </c>
      <c r="T1465">
        <v>4.3</v>
      </c>
      <c r="U1465">
        <v>4.3</v>
      </c>
      <c r="V1465">
        <v>32.6</v>
      </c>
      <c r="W1465">
        <v>80.2</v>
      </c>
      <c r="X1465">
        <v>91.5</v>
      </c>
      <c r="Y1465">
        <v>58.9</v>
      </c>
      <c r="Z1465">
        <v>11.2</v>
      </c>
      <c r="AA1465">
        <v>80</v>
      </c>
      <c r="AB1465">
        <v>2200</v>
      </c>
      <c r="AC1465">
        <v>16800</v>
      </c>
      <c r="AD1465">
        <v>24500</v>
      </c>
      <c r="AE1465">
        <v>29200</v>
      </c>
      <c r="AF1465">
        <v>62400</v>
      </c>
      <c r="AG1465" t="s">
        <v>479</v>
      </c>
      <c r="AH1465" t="s">
        <v>479</v>
      </c>
      <c r="AI1465" t="s">
        <v>479</v>
      </c>
      <c r="AJ1465" t="s">
        <v>479</v>
      </c>
      <c r="AK1465" t="s">
        <v>479</v>
      </c>
      <c r="AL1465" t="s">
        <v>481</v>
      </c>
      <c r="AM1465" t="s">
        <v>481</v>
      </c>
    </row>
    <row r="1466" spans="1:39" x14ac:dyDescent="0.25">
      <c r="A1466" t="s">
        <v>472</v>
      </c>
      <c r="B1466" t="s">
        <v>598</v>
      </c>
      <c r="C1466">
        <v>1</v>
      </c>
      <c r="D1466" t="s">
        <v>405</v>
      </c>
      <c r="E1466" t="s">
        <v>405</v>
      </c>
      <c r="F1466">
        <v>10001503</v>
      </c>
      <c r="G1466" t="s">
        <v>518</v>
      </c>
      <c r="H1466" t="s">
        <v>475</v>
      </c>
      <c r="I1466" t="s">
        <v>476</v>
      </c>
      <c r="J1466" t="s">
        <v>385</v>
      </c>
      <c r="K1466" t="s">
        <v>513</v>
      </c>
      <c r="L1466" t="s">
        <v>49</v>
      </c>
      <c r="M1466" t="s">
        <v>405</v>
      </c>
      <c r="N1466" t="s">
        <v>405</v>
      </c>
      <c r="O1466" t="s">
        <v>478</v>
      </c>
      <c r="P1466" t="s">
        <v>3</v>
      </c>
      <c r="Q1466">
        <v>20</v>
      </c>
      <c r="R1466">
        <v>20</v>
      </c>
      <c r="S1466">
        <v>20</v>
      </c>
      <c r="T1466" t="s">
        <v>487</v>
      </c>
      <c r="U1466">
        <v>26.3</v>
      </c>
      <c r="V1466">
        <v>63.2</v>
      </c>
      <c r="W1466">
        <v>73.7</v>
      </c>
      <c r="X1466">
        <v>73.7</v>
      </c>
      <c r="Y1466">
        <v>10.5</v>
      </c>
      <c r="Z1466" t="s">
        <v>487</v>
      </c>
      <c r="AA1466">
        <v>10</v>
      </c>
      <c r="AB1466">
        <v>8000</v>
      </c>
      <c r="AC1466">
        <v>12400</v>
      </c>
      <c r="AD1466">
        <v>16600</v>
      </c>
      <c r="AE1466">
        <v>19500</v>
      </c>
      <c r="AF1466">
        <v>32100</v>
      </c>
      <c r="AG1466" t="s">
        <v>479</v>
      </c>
      <c r="AH1466" t="s">
        <v>479</v>
      </c>
      <c r="AI1466" t="s">
        <v>479</v>
      </c>
      <c r="AJ1466" t="s">
        <v>479</v>
      </c>
      <c r="AK1466" t="s">
        <v>479</v>
      </c>
      <c r="AL1466" t="s">
        <v>481</v>
      </c>
      <c r="AM1466" t="s">
        <v>481</v>
      </c>
    </row>
    <row r="1467" spans="1:39" x14ac:dyDescent="0.25">
      <c r="A1467" t="s">
        <v>472</v>
      </c>
      <c r="B1467" t="s">
        <v>598</v>
      </c>
      <c r="C1467">
        <v>1</v>
      </c>
      <c r="D1467" t="s">
        <v>405</v>
      </c>
      <c r="E1467" t="s">
        <v>405</v>
      </c>
      <c r="F1467">
        <v>10001503</v>
      </c>
      <c r="G1467" t="s">
        <v>518</v>
      </c>
      <c r="H1467" t="s">
        <v>475</v>
      </c>
      <c r="I1467" t="s">
        <v>476</v>
      </c>
      <c r="J1467" t="s">
        <v>385</v>
      </c>
      <c r="K1467" t="s">
        <v>513</v>
      </c>
      <c r="L1467" t="s">
        <v>49</v>
      </c>
      <c r="M1467" t="s">
        <v>405</v>
      </c>
      <c r="N1467" t="s">
        <v>405</v>
      </c>
      <c r="O1467" t="s">
        <v>489</v>
      </c>
      <c r="P1467" t="s">
        <v>50</v>
      </c>
      <c r="Q1467">
        <v>130</v>
      </c>
      <c r="R1467">
        <v>130</v>
      </c>
      <c r="S1467">
        <v>130</v>
      </c>
      <c r="T1467">
        <v>5.2</v>
      </c>
      <c r="U1467">
        <v>14.8</v>
      </c>
      <c r="V1467">
        <v>68.8</v>
      </c>
      <c r="W1467">
        <v>79.2</v>
      </c>
      <c r="X1467">
        <v>80</v>
      </c>
      <c r="Y1467">
        <v>11.2</v>
      </c>
      <c r="Z1467">
        <v>0.8</v>
      </c>
      <c r="AA1467">
        <v>85</v>
      </c>
      <c r="AB1467">
        <v>2500</v>
      </c>
      <c r="AC1467">
        <v>13100</v>
      </c>
      <c r="AD1467">
        <v>16800</v>
      </c>
      <c r="AE1467">
        <v>19300</v>
      </c>
      <c r="AF1467">
        <v>45600</v>
      </c>
      <c r="AG1467" t="s">
        <v>479</v>
      </c>
      <c r="AH1467" t="s">
        <v>479</v>
      </c>
      <c r="AI1467" t="s">
        <v>479</v>
      </c>
      <c r="AJ1467" t="s">
        <v>479</v>
      </c>
      <c r="AK1467" t="s">
        <v>479</v>
      </c>
      <c r="AL1467" t="s">
        <v>481</v>
      </c>
      <c r="AM1467" t="s">
        <v>481</v>
      </c>
    </row>
    <row r="1468" spans="1:39" x14ac:dyDescent="0.25">
      <c r="A1468" t="s">
        <v>472</v>
      </c>
      <c r="B1468" t="s">
        <v>598</v>
      </c>
      <c r="C1468">
        <v>1</v>
      </c>
      <c r="D1468" t="s">
        <v>405</v>
      </c>
      <c r="E1468" t="s">
        <v>405</v>
      </c>
      <c r="F1468">
        <v>10001535</v>
      </c>
      <c r="G1468" t="s">
        <v>519</v>
      </c>
      <c r="H1468" t="s">
        <v>475</v>
      </c>
      <c r="I1468" t="s">
        <v>476</v>
      </c>
      <c r="J1468" t="s">
        <v>385</v>
      </c>
      <c r="K1468" t="s">
        <v>483</v>
      </c>
      <c r="L1468" t="s">
        <v>484</v>
      </c>
      <c r="M1468" t="s">
        <v>405</v>
      </c>
      <c r="N1468" t="s">
        <v>405</v>
      </c>
      <c r="O1468" t="s">
        <v>478</v>
      </c>
      <c r="P1468" t="s">
        <v>3</v>
      </c>
      <c r="Q1468">
        <v>20</v>
      </c>
      <c r="R1468">
        <v>20</v>
      </c>
      <c r="S1468">
        <v>20</v>
      </c>
      <c r="T1468">
        <v>4.8</v>
      </c>
      <c r="U1468">
        <v>14.3</v>
      </c>
      <c r="V1468">
        <v>66.7</v>
      </c>
      <c r="W1468">
        <v>71.400000000000006</v>
      </c>
      <c r="X1468">
        <v>81</v>
      </c>
      <c r="Y1468">
        <v>14.3</v>
      </c>
      <c r="Z1468">
        <v>9.5</v>
      </c>
      <c r="AA1468">
        <v>15</v>
      </c>
      <c r="AB1468">
        <v>4000</v>
      </c>
      <c r="AC1468">
        <v>15000</v>
      </c>
      <c r="AD1468">
        <v>19700</v>
      </c>
      <c r="AE1468">
        <v>22600</v>
      </c>
      <c r="AF1468">
        <v>27000</v>
      </c>
      <c r="AG1468" t="s">
        <v>479</v>
      </c>
      <c r="AH1468" t="s">
        <v>479</v>
      </c>
      <c r="AI1468" t="s">
        <v>479</v>
      </c>
      <c r="AJ1468" t="s">
        <v>479</v>
      </c>
      <c r="AK1468" t="s">
        <v>479</v>
      </c>
      <c r="AL1468" t="s">
        <v>481</v>
      </c>
      <c r="AM1468" t="s">
        <v>481</v>
      </c>
    </row>
    <row r="1469" spans="1:39" x14ac:dyDescent="0.25">
      <c r="A1469" t="s">
        <v>472</v>
      </c>
      <c r="B1469" t="s">
        <v>598</v>
      </c>
      <c r="C1469">
        <v>1</v>
      </c>
      <c r="D1469" t="s">
        <v>405</v>
      </c>
      <c r="E1469" t="s">
        <v>405</v>
      </c>
      <c r="F1469">
        <v>10001535</v>
      </c>
      <c r="G1469" t="s">
        <v>519</v>
      </c>
      <c r="H1469" t="s">
        <v>475</v>
      </c>
      <c r="I1469" t="s">
        <v>476</v>
      </c>
      <c r="J1469" t="s">
        <v>385</v>
      </c>
      <c r="K1469" t="s">
        <v>483</v>
      </c>
      <c r="L1469" t="s">
        <v>484</v>
      </c>
      <c r="M1469" t="s">
        <v>405</v>
      </c>
      <c r="N1469" t="s">
        <v>405</v>
      </c>
      <c r="O1469" t="s">
        <v>489</v>
      </c>
      <c r="P1469" t="s">
        <v>50</v>
      </c>
      <c r="Q1469">
        <v>25</v>
      </c>
      <c r="R1469">
        <v>25</v>
      </c>
      <c r="S1469">
        <v>25</v>
      </c>
      <c r="T1469">
        <v>8.6999999999999993</v>
      </c>
      <c r="U1469">
        <v>17.399999999999999</v>
      </c>
      <c r="V1469">
        <v>65.2</v>
      </c>
      <c r="W1469">
        <v>65.2</v>
      </c>
      <c r="X1469">
        <v>73.900000000000006</v>
      </c>
      <c r="Y1469">
        <v>8.6999999999999993</v>
      </c>
      <c r="Z1469">
        <v>8.6999999999999993</v>
      </c>
      <c r="AA1469">
        <v>15</v>
      </c>
      <c r="AB1469">
        <v>6600</v>
      </c>
      <c r="AC1469">
        <v>11300</v>
      </c>
      <c r="AD1469">
        <v>15000</v>
      </c>
      <c r="AE1469">
        <v>21900</v>
      </c>
      <c r="AF1469">
        <v>29900</v>
      </c>
      <c r="AG1469" t="s">
        <v>479</v>
      </c>
      <c r="AH1469" t="s">
        <v>479</v>
      </c>
      <c r="AI1469" t="s">
        <v>479</v>
      </c>
      <c r="AJ1469" t="s">
        <v>479</v>
      </c>
      <c r="AK1469" t="s">
        <v>479</v>
      </c>
      <c r="AL1469" t="s">
        <v>481</v>
      </c>
      <c r="AM1469" t="s">
        <v>481</v>
      </c>
    </row>
    <row r="1470" spans="1:39" x14ac:dyDescent="0.25">
      <c r="A1470" t="s">
        <v>472</v>
      </c>
      <c r="B1470" t="s">
        <v>598</v>
      </c>
      <c r="C1470">
        <v>1</v>
      </c>
      <c r="D1470" t="s">
        <v>405</v>
      </c>
      <c r="E1470" t="s">
        <v>405</v>
      </c>
      <c r="F1470">
        <v>10001696</v>
      </c>
      <c r="G1470" t="s">
        <v>520</v>
      </c>
      <c r="H1470" t="s">
        <v>475</v>
      </c>
      <c r="I1470" t="s">
        <v>476</v>
      </c>
      <c r="J1470" t="s">
        <v>385</v>
      </c>
      <c r="K1470" t="s">
        <v>491</v>
      </c>
      <c r="L1470" t="s">
        <v>61</v>
      </c>
      <c r="M1470" t="s">
        <v>405</v>
      </c>
      <c r="N1470" t="s">
        <v>405</v>
      </c>
      <c r="O1470" t="s">
        <v>485</v>
      </c>
      <c r="P1470" t="s">
        <v>47</v>
      </c>
      <c r="Q1470">
        <v>25</v>
      </c>
      <c r="R1470">
        <v>25</v>
      </c>
      <c r="S1470">
        <v>25</v>
      </c>
      <c r="T1470" t="s">
        <v>487</v>
      </c>
      <c r="U1470">
        <v>15.8</v>
      </c>
      <c r="V1470">
        <v>68.3</v>
      </c>
      <c r="W1470">
        <v>80.5</v>
      </c>
      <c r="X1470">
        <v>84.2</v>
      </c>
      <c r="Y1470">
        <v>15.8</v>
      </c>
      <c r="Z1470">
        <v>3.6</v>
      </c>
      <c r="AA1470">
        <v>15</v>
      </c>
      <c r="AB1470">
        <v>6600</v>
      </c>
      <c r="AC1470">
        <v>11300</v>
      </c>
      <c r="AD1470">
        <v>16600</v>
      </c>
      <c r="AE1470">
        <v>25900</v>
      </c>
      <c r="AF1470">
        <v>34300</v>
      </c>
      <c r="AG1470" t="s">
        <v>479</v>
      </c>
      <c r="AH1470" t="s">
        <v>479</v>
      </c>
      <c r="AI1470" t="s">
        <v>479</v>
      </c>
      <c r="AJ1470" t="s">
        <v>479</v>
      </c>
      <c r="AK1470" t="s">
        <v>479</v>
      </c>
      <c r="AL1470" t="s">
        <v>481</v>
      </c>
      <c r="AM1470" t="s">
        <v>481</v>
      </c>
    </row>
    <row r="1471" spans="1:39" x14ac:dyDescent="0.25">
      <c r="A1471" t="s">
        <v>472</v>
      </c>
      <c r="B1471" t="s">
        <v>598</v>
      </c>
      <c r="C1471">
        <v>1</v>
      </c>
      <c r="D1471" t="s">
        <v>405</v>
      </c>
      <c r="E1471" t="s">
        <v>405</v>
      </c>
      <c r="F1471">
        <v>10001696</v>
      </c>
      <c r="G1471" t="s">
        <v>520</v>
      </c>
      <c r="H1471" t="s">
        <v>475</v>
      </c>
      <c r="I1471" t="s">
        <v>476</v>
      </c>
      <c r="J1471" t="s">
        <v>385</v>
      </c>
      <c r="K1471" t="s">
        <v>491</v>
      </c>
      <c r="L1471" t="s">
        <v>61</v>
      </c>
      <c r="M1471" t="s">
        <v>405</v>
      </c>
      <c r="N1471" t="s">
        <v>405</v>
      </c>
      <c r="O1471" t="s">
        <v>478</v>
      </c>
      <c r="P1471" t="s">
        <v>3</v>
      </c>
      <c r="Q1471">
        <v>15</v>
      </c>
      <c r="R1471">
        <v>15</v>
      </c>
      <c r="S1471">
        <v>15</v>
      </c>
      <c r="T1471">
        <v>7.7</v>
      </c>
      <c r="U1471">
        <v>23.1</v>
      </c>
      <c r="V1471">
        <v>61.5</v>
      </c>
      <c r="W1471">
        <v>69.2</v>
      </c>
      <c r="X1471">
        <v>69.2</v>
      </c>
      <c r="Y1471">
        <v>7.7</v>
      </c>
      <c r="Z1471" t="s">
        <v>487</v>
      </c>
      <c r="AA1471">
        <v>10</v>
      </c>
      <c r="AB1471" t="s">
        <v>479</v>
      </c>
      <c r="AC1471" t="s">
        <v>479</v>
      </c>
      <c r="AD1471" t="s">
        <v>479</v>
      </c>
      <c r="AE1471" t="s">
        <v>479</v>
      </c>
      <c r="AF1471" t="s">
        <v>479</v>
      </c>
      <c r="AG1471" t="s">
        <v>479</v>
      </c>
      <c r="AH1471" t="s">
        <v>479</v>
      </c>
      <c r="AI1471" t="s">
        <v>479</v>
      </c>
      <c r="AJ1471" t="s">
        <v>479</v>
      </c>
      <c r="AK1471" t="s">
        <v>479</v>
      </c>
      <c r="AL1471" t="s">
        <v>481</v>
      </c>
      <c r="AM1471" t="s">
        <v>481</v>
      </c>
    </row>
    <row r="1472" spans="1:39" x14ac:dyDescent="0.25">
      <c r="A1472" t="s">
        <v>472</v>
      </c>
      <c r="B1472" t="s">
        <v>598</v>
      </c>
      <c r="C1472">
        <v>1</v>
      </c>
      <c r="D1472" t="s">
        <v>405</v>
      </c>
      <c r="E1472" t="s">
        <v>405</v>
      </c>
      <c r="F1472">
        <v>10001696</v>
      </c>
      <c r="G1472" t="s">
        <v>520</v>
      </c>
      <c r="H1472" t="s">
        <v>475</v>
      </c>
      <c r="I1472" t="s">
        <v>476</v>
      </c>
      <c r="J1472" t="s">
        <v>385</v>
      </c>
      <c r="K1472" t="s">
        <v>491</v>
      </c>
      <c r="L1472" t="s">
        <v>61</v>
      </c>
      <c r="M1472" t="s">
        <v>405</v>
      </c>
      <c r="N1472" t="s">
        <v>405</v>
      </c>
      <c r="O1472" t="s">
        <v>489</v>
      </c>
      <c r="P1472" t="s">
        <v>50</v>
      </c>
      <c r="Q1472">
        <v>5</v>
      </c>
      <c r="R1472">
        <v>5</v>
      </c>
      <c r="S1472">
        <v>5</v>
      </c>
      <c r="T1472" t="s">
        <v>479</v>
      </c>
      <c r="U1472" t="s">
        <v>479</v>
      </c>
      <c r="V1472" t="s">
        <v>479</v>
      </c>
      <c r="W1472" t="s">
        <v>479</v>
      </c>
      <c r="X1472" t="s">
        <v>479</v>
      </c>
      <c r="Y1472" t="s">
        <v>479</v>
      </c>
      <c r="Z1472" t="s">
        <v>479</v>
      </c>
      <c r="AA1472" t="s">
        <v>480</v>
      </c>
      <c r="AB1472" t="s">
        <v>479</v>
      </c>
      <c r="AC1472" t="s">
        <v>479</v>
      </c>
      <c r="AD1472" t="s">
        <v>479</v>
      </c>
      <c r="AE1472" t="s">
        <v>479</v>
      </c>
      <c r="AF1472" t="s">
        <v>479</v>
      </c>
      <c r="AG1472" t="s">
        <v>479</v>
      </c>
      <c r="AH1472" t="s">
        <v>479</v>
      </c>
      <c r="AI1472" t="s">
        <v>479</v>
      </c>
      <c r="AJ1472" t="s">
        <v>479</v>
      </c>
      <c r="AK1472" t="s">
        <v>479</v>
      </c>
      <c r="AL1472" t="s">
        <v>481</v>
      </c>
      <c r="AM1472" t="s">
        <v>481</v>
      </c>
    </row>
    <row r="1473" spans="1:39" x14ac:dyDescent="0.25">
      <c r="A1473" t="s">
        <v>472</v>
      </c>
      <c r="B1473" t="s">
        <v>598</v>
      </c>
      <c r="C1473">
        <v>1</v>
      </c>
      <c r="D1473" t="s">
        <v>405</v>
      </c>
      <c r="E1473" t="s">
        <v>405</v>
      </c>
      <c r="F1473">
        <v>10001726</v>
      </c>
      <c r="G1473" t="s">
        <v>145</v>
      </c>
      <c r="H1473" t="s">
        <v>482</v>
      </c>
      <c r="I1473" t="s">
        <v>476</v>
      </c>
      <c r="J1473" t="s">
        <v>385</v>
      </c>
      <c r="K1473" t="s">
        <v>521</v>
      </c>
      <c r="L1473" t="s">
        <v>58</v>
      </c>
      <c r="M1473" t="s">
        <v>405</v>
      </c>
      <c r="N1473" t="s">
        <v>405</v>
      </c>
      <c r="O1473" t="s">
        <v>485</v>
      </c>
      <c r="P1473" t="s">
        <v>47</v>
      </c>
      <c r="Q1473">
        <v>55</v>
      </c>
      <c r="R1473">
        <v>55</v>
      </c>
      <c r="S1473">
        <v>55</v>
      </c>
      <c r="T1473" t="s">
        <v>487</v>
      </c>
      <c r="U1473">
        <v>11</v>
      </c>
      <c r="V1473">
        <v>55.3</v>
      </c>
      <c r="W1473">
        <v>77.2</v>
      </c>
      <c r="X1473">
        <v>89</v>
      </c>
      <c r="Y1473">
        <v>33.799999999999997</v>
      </c>
      <c r="Z1473">
        <v>11.9</v>
      </c>
      <c r="AA1473">
        <v>30</v>
      </c>
      <c r="AB1473">
        <v>13500</v>
      </c>
      <c r="AC1473">
        <v>18200</v>
      </c>
      <c r="AD1473">
        <v>23400</v>
      </c>
      <c r="AE1473">
        <v>27400</v>
      </c>
      <c r="AF1473">
        <v>33600</v>
      </c>
      <c r="AG1473" t="s">
        <v>479</v>
      </c>
      <c r="AH1473" t="s">
        <v>479</v>
      </c>
      <c r="AI1473" t="s">
        <v>479</v>
      </c>
      <c r="AJ1473" t="s">
        <v>479</v>
      </c>
      <c r="AK1473" t="s">
        <v>479</v>
      </c>
      <c r="AL1473" t="s">
        <v>481</v>
      </c>
      <c r="AM1473" t="s">
        <v>481</v>
      </c>
    </row>
    <row r="1474" spans="1:39" x14ac:dyDescent="0.25">
      <c r="A1474" t="s">
        <v>472</v>
      </c>
      <c r="B1474" t="s">
        <v>598</v>
      </c>
      <c r="C1474">
        <v>1</v>
      </c>
      <c r="D1474" t="s">
        <v>405</v>
      </c>
      <c r="E1474" t="s">
        <v>405</v>
      </c>
      <c r="F1474">
        <v>10001726</v>
      </c>
      <c r="G1474" t="s">
        <v>145</v>
      </c>
      <c r="H1474" t="s">
        <v>482</v>
      </c>
      <c r="I1474" t="s">
        <v>476</v>
      </c>
      <c r="J1474" t="s">
        <v>385</v>
      </c>
      <c r="K1474" t="s">
        <v>521</v>
      </c>
      <c r="L1474" t="s">
        <v>58</v>
      </c>
      <c r="M1474" t="s">
        <v>405</v>
      </c>
      <c r="N1474" t="s">
        <v>405</v>
      </c>
      <c r="O1474" t="s">
        <v>486</v>
      </c>
      <c r="P1474" t="s">
        <v>44</v>
      </c>
      <c r="Q1474">
        <v>225</v>
      </c>
      <c r="R1474">
        <v>225</v>
      </c>
      <c r="S1474">
        <v>220</v>
      </c>
      <c r="T1474">
        <v>2.5</v>
      </c>
      <c r="U1474">
        <v>7.8</v>
      </c>
      <c r="V1474">
        <v>46.7</v>
      </c>
      <c r="W1474">
        <v>77.900000000000006</v>
      </c>
      <c r="X1474">
        <v>89.7</v>
      </c>
      <c r="Y1474">
        <v>43.1</v>
      </c>
      <c r="Z1474">
        <v>11.9</v>
      </c>
      <c r="AA1474">
        <v>100</v>
      </c>
      <c r="AB1474">
        <v>6600</v>
      </c>
      <c r="AC1474">
        <v>17500</v>
      </c>
      <c r="AD1474">
        <v>22600</v>
      </c>
      <c r="AE1474">
        <v>25900</v>
      </c>
      <c r="AF1474">
        <v>46000</v>
      </c>
      <c r="AG1474" t="s">
        <v>479</v>
      </c>
      <c r="AH1474" t="s">
        <v>479</v>
      </c>
      <c r="AI1474" t="s">
        <v>479</v>
      </c>
      <c r="AJ1474" t="s">
        <v>479</v>
      </c>
      <c r="AK1474" t="s">
        <v>479</v>
      </c>
      <c r="AL1474" t="s">
        <v>481</v>
      </c>
      <c r="AM1474" t="s">
        <v>481</v>
      </c>
    </row>
    <row r="1475" spans="1:39" x14ac:dyDescent="0.25">
      <c r="A1475" t="s">
        <v>472</v>
      </c>
      <c r="B1475" t="s">
        <v>598</v>
      </c>
      <c r="C1475">
        <v>1</v>
      </c>
      <c r="D1475" t="s">
        <v>405</v>
      </c>
      <c r="E1475" t="s">
        <v>405</v>
      </c>
      <c r="F1475">
        <v>10001726</v>
      </c>
      <c r="G1475" t="s">
        <v>145</v>
      </c>
      <c r="H1475" t="s">
        <v>482</v>
      </c>
      <c r="I1475" t="s">
        <v>476</v>
      </c>
      <c r="J1475" t="s">
        <v>385</v>
      </c>
      <c r="K1475" t="s">
        <v>521</v>
      </c>
      <c r="L1475" t="s">
        <v>58</v>
      </c>
      <c r="M1475" t="s">
        <v>405</v>
      </c>
      <c r="N1475" t="s">
        <v>405</v>
      </c>
      <c r="O1475" t="s">
        <v>478</v>
      </c>
      <c r="P1475" t="s">
        <v>3</v>
      </c>
      <c r="Q1475">
        <v>240</v>
      </c>
      <c r="R1475">
        <v>235</v>
      </c>
      <c r="S1475">
        <v>230</v>
      </c>
      <c r="T1475">
        <v>4.0999999999999996</v>
      </c>
      <c r="U1475">
        <v>8.9</v>
      </c>
      <c r="V1475">
        <v>75.2</v>
      </c>
      <c r="W1475">
        <v>81.7</v>
      </c>
      <c r="X1475">
        <v>86.9</v>
      </c>
      <c r="Y1475">
        <v>11.8</v>
      </c>
      <c r="Z1475">
        <v>5.2</v>
      </c>
      <c r="AA1475">
        <v>170</v>
      </c>
      <c r="AB1475">
        <v>4600</v>
      </c>
      <c r="AC1475">
        <v>24100</v>
      </c>
      <c r="AD1475">
        <v>29200</v>
      </c>
      <c r="AE1475">
        <v>35000</v>
      </c>
      <c r="AF1475">
        <v>71500</v>
      </c>
      <c r="AG1475" t="s">
        <v>479</v>
      </c>
      <c r="AH1475" t="s">
        <v>479</v>
      </c>
      <c r="AI1475" t="s">
        <v>479</v>
      </c>
      <c r="AJ1475" t="s">
        <v>479</v>
      </c>
      <c r="AK1475" t="s">
        <v>479</v>
      </c>
      <c r="AL1475" t="s">
        <v>481</v>
      </c>
      <c r="AM1475" t="s">
        <v>481</v>
      </c>
    </row>
    <row r="1476" spans="1:39" x14ac:dyDescent="0.25">
      <c r="A1476" t="s">
        <v>472</v>
      </c>
      <c r="B1476" t="s">
        <v>598</v>
      </c>
      <c r="C1476">
        <v>1</v>
      </c>
      <c r="D1476" t="s">
        <v>405</v>
      </c>
      <c r="E1476" t="s">
        <v>405</v>
      </c>
      <c r="F1476">
        <v>10001726</v>
      </c>
      <c r="G1476" t="s">
        <v>145</v>
      </c>
      <c r="H1476" t="s">
        <v>482</v>
      </c>
      <c r="I1476" t="s">
        <v>476</v>
      </c>
      <c r="J1476" t="s">
        <v>385</v>
      </c>
      <c r="K1476" t="s">
        <v>521</v>
      </c>
      <c r="L1476" t="s">
        <v>58</v>
      </c>
      <c r="M1476" t="s">
        <v>405</v>
      </c>
      <c r="N1476" t="s">
        <v>405</v>
      </c>
      <c r="O1476" t="s">
        <v>488</v>
      </c>
      <c r="P1476" t="s">
        <v>34</v>
      </c>
      <c r="Q1476">
        <v>320</v>
      </c>
      <c r="R1476">
        <v>315</v>
      </c>
      <c r="S1476">
        <v>315</v>
      </c>
      <c r="T1476">
        <v>2.2000000000000002</v>
      </c>
      <c r="U1476">
        <v>8.4</v>
      </c>
      <c r="V1476">
        <v>48.2</v>
      </c>
      <c r="W1476">
        <v>78.599999999999994</v>
      </c>
      <c r="X1476">
        <v>89.4</v>
      </c>
      <c r="Y1476">
        <v>41.2</v>
      </c>
      <c r="Z1476">
        <v>10.8</v>
      </c>
      <c r="AA1476">
        <v>150</v>
      </c>
      <c r="AB1476">
        <v>400</v>
      </c>
      <c r="AC1476">
        <v>16800</v>
      </c>
      <c r="AD1476">
        <v>21900</v>
      </c>
      <c r="AE1476">
        <v>26300</v>
      </c>
      <c r="AF1476">
        <v>68600</v>
      </c>
      <c r="AG1476" t="s">
        <v>479</v>
      </c>
      <c r="AH1476" t="s">
        <v>479</v>
      </c>
      <c r="AI1476" t="s">
        <v>479</v>
      </c>
      <c r="AJ1476" t="s">
        <v>479</v>
      </c>
      <c r="AK1476" t="s">
        <v>479</v>
      </c>
      <c r="AL1476" t="s">
        <v>481</v>
      </c>
      <c r="AM1476" t="s">
        <v>481</v>
      </c>
    </row>
    <row r="1477" spans="1:39" x14ac:dyDescent="0.25">
      <c r="A1477" t="s">
        <v>472</v>
      </c>
      <c r="B1477" t="s">
        <v>598</v>
      </c>
      <c r="C1477">
        <v>1</v>
      </c>
      <c r="D1477" t="s">
        <v>405</v>
      </c>
      <c r="E1477" t="s">
        <v>405</v>
      </c>
      <c r="F1477">
        <v>10001726</v>
      </c>
      <c r="G1477" t="s">
        <v>145</v>
      </c>
      <c r="H1477" t="s">
        <v>482</v>
      </c>
      <c r="I1477" t="s">
        <v>476</v>
      </c>
      <c r="J1477" t="s">
        <v>385</v>
      </c>
      <c r="K1477" t="s">
        <v>521</v>
      </c>
      <c r="L1477" t="s">
        <v>58</v>
      </c>
      <c r="M1477" t="s">
        <v>405</v>
      </c>
      <c r="N1477" t="s">
        <v>405</v>
      </c>
      <c r="O1477" t="s">
        <v>489</v>
      </c>
      <c r="P1477" t="s">
        <v>50</v>
      </c>
      <c r="Q1477">
        <v>230</v>
      </c>
      <c r="R1477">
        <v>230</v>
      </c>
      <c r="S1477">
        <v>225</v>
      </c>
      <c r="T1477">
        <v>3.9</v>
      </c>
      <c r="U1477">
        <v>10.9</v>
      </c>
      <c r="V1477">
        <v>71.400000000000006</v>
      </c>
      <c r="W1477">
        <v>80.3</v>
      </c>
      <c r="X1477">
        <v>85.3</v>
      </c>
      <c r="Y1477">
        <v>13.8</v>
      </c>
      <c r="Z1477">
        <v>5</v>
      </c>
      <c r="AA1477">
        <v>160</v>
      </c>
      <c r="AB1477">
        <v>2900</v>
      </c>
      <c r="AC1477">
        <v>15700</v>
      </c>
      <c r="AD1477">
        <v>20800</v>
      </c>
      <c r="AE1477">
        <v>25900</v>
      </c>
      <c r="AF1477">
        <v>73700</v>
      </c>
      <c r="AG1477" t="s">
        <v>479</v>
      </c>
      <c r="AH1477" t="s">
        <v>479</v>
      </c>
      <c r="AI1477" t="s">
        <v>479</v>
      </c>
      <c r="AJ1477" t="s">
        <v>479</v>
      </c>
      <c r="AK1477" t="s">
        <v>479</v>
      </c>
      <c r="AL1477" t="s">
        <v>481</v>
      </c>
      <c r="AM1477" t="s">
        <v>481</v>
      </c>
    </row>
    <row r="1478" spans="1:39" x14ac:dyDescent="0.25">
      <c r="A1478" t="s">
        <v>472</v>
      </c>
      <c r="B1478" t="s">
        <v>598</v>
      </c>
      <c r="C1478">
        <v>1</v>
      </c>
      <c r="D1478" t="s">
        <v>405</v>
      </c>
      <c r="E1478" t="s">
        <v>405</v>
      </c>
      <c r="F1478">
        <v>10001743</v>
      </c>
      <c r="G1478" t="s">
        <v>522</v>
      </c>
      <c r="H1478" t="s">
        <v>475</v>
      </c>
      <c r="I1478" t="s">
        <v>476</v>
      </c>
      <c r="J1478" t="s">
        <v>385</v>
      </c>
      <c r="K1478" t="s">
        <v>493</v>
      </c>
      <c r="L1478" t="s">
        <v>55</v>
      </c>
      <c r="M1478" t="s">
        <v>405</v>
      </c>
      <c r="N1478" t="s">
        <v>405</v>
      </c>
      <c r="O1478" t="s">
        <v>489</v>
      </c>
      <c r="P1478" t="s">
        <v>50</v>
      </c>
      <c r="Q1478">
        <v>5</v>
      </c>
      <c r="R1478">
        <v>5</v>
      </c>
      <c r="S1478">
        <v>5</v>
      </c>
      <c r="T1478" t="s">
        <v>479</v>
      </c>
      <c r="U1478" t="s">
        <v>479</v>
      </c>
      <c r="V1478" t="s">
        <v>479</v>
      </c>
      <c r="W1478" t="s">
        <v>479</v>
      </c>
      <c r="X1478" t="s">
        <v>479</v>
      </c>
      <c r="Y1478" t="s">
        <v>479</v>
      </c>
      <c r="Z1478" t="s">
        <v>479</v>
      </c>
      <c r="AA1478">
        <v>5</v>
      </c>
      <c r="AB1478" t="s">
        <v>479</v>
      </c>
      <c r="AC1478" t="s">
        <v>479</v>
      </c>
      <c r="AD1478" t="s">
        <v>479</v>
      </c>
      <c r="AE1478" t="s">
        <v>479</v>
      </c>
      <c r="AF1478" t="s">
        <v>479</v>
      </c>
      <c r="AG1478" t="s">
        <v>479</v>
      </c>
      <c r="AH1478" t="s">
        <v>479</v>
      </c>
      <c r="AI1478" t="s">
        <v>479</v>
      </c>
      <c r="AJ1478" t="s">
        <v>479</v>
      </c>
      <c r="AK1478" t="s">
        <v>479</v>
      </c>
      <c r="AL1478" t="s">
        <v>481</v>
      </c>
      <c r="AM1478" t="s">
        <v>481</v>
      </c>
    </row>
    <row r="1479" spans="1:39" x14ac:dyDescent="0.25">
      <c r="A1479" t="s">
        <v>472</v>
      </c>
      <c r="B1479" t="s">
        <v>598</v>
      </c>
      <c r="C1479">
        <v>1</v>
      </c>
      <c r="D1479" t="s">
        <v>405</v>
      </c>
      <c r="E1479" t="s">
        <v>405</v>
      </c>
      <c r="F1479">
        <v>10001883</v>
      </c>
      <c r="G1479" t="s">
        <v>116</v>
      </c>
      <c r="H1479" t="s">
        <v>482</v>
      </c>
      <c r="I1479" t="s">
        <v>476</v>
      </c>
      <c r="J1479" t="s">
        <v>385</v>
      </c>
      <c r="K1479" t="s">
        <v>508</v>
      </c>
      <c r="L1479" t="s">
        <v>75</v>
      </c>
      <c r="M1479" t="s">
        <v>405</v>
      </c>
      <c r="N1479" t="s">
        <v>405</v>
      </c>
      <c r="O1479" t="s">
        <v>486</v>
      </c>
      <c r="P1479" t="s">
        <v>44</v>
      </c>
      <c r="Q1479">
        <v>220</v>
      </c>
      <c r="R1479">
        <v>220</v>
      </c>
      <c r="S1479">
        <v>220</v>
      </c>
      <c r="T1479">
        <v>1.4</v>
      </c>
      <c r="U1479">
        <v>6.3</v>
      </c>
      <c r="V1479">
        <v>53.5</v>
      </c>
      <c r="W1479">
        <v>82.9</v>
      </c>
      <c r="X1479">
        <v>92.4</v>
      </c>
      <c r="Y1479">
        <v>38.9</v>
      </c>
      <c r="Z1479">
        <v>9.5</v>
      </c>
      <c r="AA1479">
        <v>115</v>
      </c>
      <c r="AB1479">
        <v>1500</v>
      </c>
      <c r="AC1479">
        <v>16400</v>
      </c>
      <c r="AD1479">
        <v>20400</v>
      </c>
      <c r="AE1479">
        <v>23400</v>
      </c>
      <c r="AF1479">
        <v>48500</v>
      </c>
      <c r="AG1479" t="s">
        <v>479</v>
      </c>
      <c r="AH1479" t="s">
        <v>479</v>
      </c>
      <c r="AI1479" t="s">
        <v>479</v>
      </c>
      <c r="AJ1479" t="s">
        <v>479</v>
      </c>
      <c r="AK1479" t="s">
        <v>479</v>
      </c>
      <c r="AL1479" t="s">
        <v>481</v>
      </c>
      <c r="AM1479" t="s">
        <v>481</v>
      </c>
    </row>
    <row r="1480" spans="1:39" x14ac:dyDescent="0.25">
      <c r="A1480" t="s">
        <v>472</v>
      </c>
      <c r="B1480" t="s">
        <v>598</v>
      </c>
      <c r="C1480">
        <v>1</v>
      </c>
      <c r="D1480" t="s">
        <v>405</v>
      </c>
      <c r="E1480" t="s">
        <v>405</v>
      </c>
      <c r="F1480">
        <v>10001883</v>
      </c>
      <c r="G1480" t="s">
        <v>116</v>
      </c>
      <c r="H1480" t="s">
        <v>482</v>
      </c>
      <c r="I1480" t="s">
        <v>476</v>
      </c>
      <c r="J1480" t="s">
        <v>385</v>
      </c>
      <c r="K1480" t="s">
        <v>508</v>
      </c>
      <c r="L1480" t="s">
        <v>75</v>
      </c>
      <c r="M1480" t="s">
        <v>405</v>
      </c>
      <c r="N1480" t="s">
        <v>405</v>
      </c>
      <c r="O1480" t="s">
        <v>478</v>
      </c>
      <c r="P1480" t="s">
        <v>3</v>
      </c>
      <c r="Q1480">
        <v>370</v>
      </c>
      <c r="R1480">
        <v>365</v>
      </c>
      <c r="S1480">
        <v>365</v>
      </c>
      <c r="T1480">
        <v>3.6</v>
      </c>
      <c r="U1480">
        <v>9.1</v>
      </c>
      <c r="V1480">
        <v>72.2</v>
      </c>
      <c r="W1480">
        <v>81.5</v>
      </c>
      <c r="X1480">
        <v>87.3</v>
      </c>
      <c r="Y1480">
        <v>15.2</v>
      </c>
      <c r="Z1480">
        <v>5.8</v>
      </c>
      <c r="AA1480">
        <v>260</v>
      </c>
      <c r="AB1480">
        <v>1800</v>
      </c>
      <c r="AC1480">
        <v>21500</v>
      </c>
      <c r="AD1480">
        <v>25600</v>
      </c>
      <c r="AE1480">
        <v>29900</v>
      </c>
      <c r="AF1480">
        <v>92300</v>
      </c>
      <c r="AG1480" t="s">
        <v>479</v>
      </c>
      <c r="AH1480" t="s">
        <v>479</v>
      </c>
      <c r="AI1480" t="s">
        <v>479</v>
      </c>
      <c r="AJ1480" t="s">
        <v>479</v>
      </c>
      <c r="AK1480" t="s">
        <v>479</v>
      </c>
      <c r="AL1480" t="s">
        <v>481</v>
      </c>
      <c r="AM1480" t="s">
        <v>481</v>
      </c>
    </row>
    <row r="1481" spans="1:39" x14ac:dyDescent="0.25">
      <c r="A1481" t="s">
        <v>472</v>
      </c>
      <c r="B1481" t="s">
        <v>598</v>
      </c>
      <c r="C1481">
        <v>1</v>
      </c>
      <c r="D1481" t="s">
        <v>405</v>
      </c>
      <c r="E1481" t="s">
        <v>405</v>
      </c>
      <c r="F1481">
        <v>10001883</v>
      </c>
      <c r="G1481" t="s">
        <v>116</v>
      </c>
      <c r="H1481" t="s">
        <v>482</v>
      </c>
      <c r="I1481" t="s">
        <v>476</v>
      </c>
      <c r="J1481" t="s">
        <v>385</v>
      </c>
      <c r="K1481" t="s">
        <v>508</v>
      </c>
      <c r="L1481" t="s">
        <v>75</v>
      </c>
      <c r="M1481" t="s">
        <v>405</v>
      </c>
      <c r="N1481" t="s">
        <v>405</v>
      </c>
      <c r="O1481" t="s">
        <v>488</v>
      </c>
      <c r="P1481" t="s">
        <v>34</v>
      </c>
      <c r="Q1481">
        <v>320</v>
      </c>
      <c r="R1481">
        <v>320</v>
      </c>
      <c r="S1481">
        <v>320</v>
      </c>
      <c r="T1481">
        <v>1.9</v>
      </c>
      <c r="U1481">
        <v>5</v>
      </c>
      <c r="V1481">
        <v>39.1</v>
      </c>
      <c r="W1481">
        <v>83.4</v>
      </c>
      <c r="X1481">
        <v>93.1</v>
      </c>
      <c r="Y1481">
        <v>54</v>
      </c>
      <c r="Z1481">
        <v>9.6999999999999993</v>
      </c>
      <c r="AA1481">
        <v>125</v>
      </c>
      <c r="AB1481">
        <v>3300</v>
      </c>
      <c r="AC1481">
        <v>18200</v>
      </c>
      <c r="AD1481">
        <v>21200</v>
      </c>
      <c r="AE1481">
        <v>25200</v>
      </c>
      <c r="AF1481">
        <v>62800</v>
      </c>
      <c r="AG1481" t="s">
        <v>479</v>
      </c>
      <c r="AH1481" t="s">
        <v>479</v>
      </c>
      <c r="AI1481" t="s">
        <v>479</v>
      </c>
      <c r="AJ1481" t="s">
        <v>479</v>
      </c>
      <c r="AK1481" t="s">
        <v>479</v>
      </c>
      <c r="AL1481" t="s">
        <v>481</v>
      </c>
      <c r="AM1481" t="s">
        <v>481</v>
      </c>
    </row>
    <row r="1482" spans="1:39" x14ac:dyDescent="0.25">
      <c r="A1482" t="s">
        <v>472</v>
      </c>
      <c r="B1482" t="s">
        <v>598</v>
      </c>
      <c r="C1482">
        <v>1</v>
      </c>
      <c r="D1482" t="s">
        <v>405</v>
      </c>
      <c r="E1482" t="s">
        <v>405</v>
      </c>
      <c r="F1482">
        <v>10001883</v>
      </c>
      <c r="G1482" t="s">
        <v>116</v>
      </c>
      <c r="H1482" t="s">
        <v>482</v>
      </c>
      <c r="I1482" t="s">
        <v>476</v>
      </c>
      <c r="J1482" t="s">
        <v>385</v>
      </c>
      <c r="K1482" t="s">
        <v>508</v>
      </c>
      <c r="L1482" t="s">
        <v>75</v>
      </c>
      <c r="M1482" t="s">
        <v>405</v>
      </c>
      <c r="N1482" t="s">
        <v>405</v>
      </c>
      <c r="O1482" t="s">
        <v>489</v>
      </c>
      <c r="P1482" t="s">
        <v>50</v>
      </c>
      <c r="Q1482">
        <v>665</v>
      </c>
      <c r="R1482">
        <v>660</v>
      </c>
      <c r="S1482">
        <v>655</v>
      </c>
      <c r="T1482">
        <v>3.9</v>
      </c>
      <c r="U1482">
        <v>9.6</v>
      </c>
      <c r="V1482">
        <v>73.900000000000006</v>
      </c>
      <c r="W1482">
        <v>84.1</v>
      </c>
      <c r="X1482">
        <v>86.5</v>
      </c>
      <c r="Y1482">
        <v>12.7</v>
      </c>
      <c r="Z1482">
        <v>2.4</v>
      </c>
      <c r="AA1482">
        <v>470</v>
      </c>
      <c r="AB1482">
        <v>1100</v>
      </c>
      <c r="AC1482">
        <v>16100</v>
      </c>
      <c r="AD1482">
        <v>21500</v>
      </c>
      <c r="AE1482">
        <v>24800</v>
      </c>
      <c r="AF1482">
        <v>56900</v>
      </c>
      <c r="AG1482" t="s">
        <v>479</v>
      </c>
      <c r="AH1482" t="s">
        <v>479</v>
      </c>
      <c r="AI1482" t="s">
        <v>479</v>
      </c>
      <c r="AJ1482" t="s">
        <v>479</v>
      </c>
      <c r="AK1482" t="s">
        <v>479</v>
      </c>
      <c r="AL1482" t="s">
        <v>481</v>
      </c>
      <c r="AM1482" t="s">
        <v>481</v>
      </c>
    </row>
    <row r="1483" spans="1:39" x14ac:dyDescent="0.25">
      <c r="A1483" t="s">
        <v>472</v>
      </c>
      <c r="B1483" t="s">
        <v>598</v>
      </c>
      <c r="C1483">
        <v>1</v>
      </c>
      <c r="D1483" t="s">
        <v>405</v>
      </c>
      <c r="E1483" t="s">
        <v>405</v>
      </c>
      <c r="F1483">
        <v>10002130</v>
      </c>
      <c r="G1483" t="s">
        <v>647</v>
      </c>
      <c r="H1483" t="s">
        <v>475</v>
      </c>
      <c r="I1483" t="s">
        <v>476</v>
      </c>
      <c r="J1483" t="s">
        <v>385</v>
      </c>
      <c r="K1483" t="s">
        <v>499</v>
      </c>
      <c r="L1483" t="s">
        <v>43</v>
      </c>
      <c r="M1483" t="s">
        <v>405</v>
      </c>
      <c r="N1483" t="s">
        <v>405</v>
      </c>
      <c r="O1483" t="s">
        <v>489</v>
      </c>
      <c r="P1483" t="s">
        <v>50</v>
      </c>
      <c r="Q1483">
        <v>5</v>
      </c>
      <c r="R1483">
        <v>5</v>
      </c>
      <c r="S1483">
        <v>5</v>
      </c>
      <c r="T1483" t="s">
        <v>479</v>
      </c>
      <c r="U1483" t="s">
        <v>479</v>
      </c>
      <c r="V1483" t="s">
        <v>479</v>
      </c>
      <c r="W1483" t="s">
        <v>479</v>
      </c>
      <c r="X1483" t="s">
        <v>479</v>
      </c>
      <c r="Y1483" t="s">
        <v>479</v>
      </c>
      <c r="Z1483" t="s">
        <v>479</v>
      </c>
      <c r="AA1483">
        <v>5</v>
      </c>
      <c r="AB1483" t="s">
        <v>479</v>
      </c>
      <c r="AC1483" t="s">
        <v>479</v>
      </c>
      <c r="AD1483" t="s">
        <v>479</v>
      </c>
      <c r="AE1483" t="s">
        <v>479</v>
      </c>
      <c r="AF1483" t="s">
        <v>479</v>
      </c>
      <c r="AG1483" t="s">
        <v>479</v>
      </c>
      <c r="AH1483" t="s">
        <v>479</v>
      </c>
      <c r="AI1483" t="s">
        <v>479</v>
      </c>
      <c r="AJ1483" t="s">
        <v>479</v>
      </c>
      <c r="AK1483" t="s">
        <v>479</v>
      </c>
      <c r="AL1483" t="s">
        <v>481</v>
      </c>
      <c r="AM1483" t="s">
        <v>481</v>
      </c>
    </row>
    <row r="1484" spans="1:39" x14ac:dyDescent="0.25">
      <c r="A1484" t="s">
        <v>472</v>
      </c>
      <c r="B1484" t="s">
        <v>598</v>
      </c>
      <c r="C1484">
        <v>1</v>
      </c>
      <c r="D1484" t="s">
        <v>405</v>
      </c>
      <c r="E1484" t="s">
        <v>405</v>
      </c>
      <c r="F1484">
        <v>10002412</v>
      </c>
      <c r="G1484" t="s">
        <v>526</v>
      </c>
      <c r="H1484" t="s">
        <v>475</v>
      </c>
      <c r="I1484" t="s">
        <v>476</v>
      </c>
      <c r="J1484" t="s">
        <v>385</v>
      </c>
      <c r="K1484" t="s">
        <v>499</v>
      </c>
      <c r="L1484" t="s">
        <v>43</v>
      </c>
      <c r="M1484" t="s">
        <v>405</v>
      </c>
      <c r="N1484" t="s">
        <v>405</v>
      </c>
      <c r="O1484" t="s">
        <v>486</v>
      </c>
      <c r="P1484" t="s">
        <v>44</v>
      </c>
      <c r="Q1484">
        <v>15</v>
      </c>
      <c r="R1484">
        <v>15</v>
      </c>
      <c r="S1484">
        <v>10</v>
      </c>
      <c r="T1484" t="s">
        <v>487</v>
      </c>
      <c r="U1484" t="s">
        <v>487</v>
      </c>
      <c r="V1484">
        <v>48</v>
      </c>
      <c r="W1484">
        <v>100</v>
      </c>
      <c r="X1484">
        <v>100</v>
      </c>
      <c r="Y1484">
        <v>52</v>
      </c>
      <c r="Z1484" t="s">
        <v>487</v>
      </c>
      <c r="AA1484">
        <v>5</v>
      </c>
      <c r="AB1484" t="s">
        <v>479</v>
      </c>
      <c r="AC1484" t="s">
        <v>479</v>
      </c>
      <c r="AD1484" t="s">
        <v>479</v>
      </c>
      <c r="AE1484" t="s">
        <v>479</v>
      </c>
      <c r="AF1484" t="s">
        <v>479</v>
      </c>
      <c r="AG1484" t="s">
        <v>479</v>
      </c>
      <c r="AH1484" t="s">
        <v>479</v>
      </c>
      <c r="AI1484" t="s">
        <v>479</v>
      </c>
      <c r="AJ1484" t="s">
        <v>479</v>
      </c>
      <c r="AK1484" t="s">
        <v>479</v>
      </c>
      <c r="AL1484" t="s">
        <v>481</v>
      </c>
      <c r="AM1484" t="s">
        <v>481</v>
      </c>
    </row>
    <row r="1485" spans="1:39" x14ac:dyDescent="0.25">
      <c r="A1485" t="s">
        <v>472</v>
      </c>
      <c r="B1485" t="s">
        <v>598</v>
      </c>
      <c r="C1485">
        <v>1</v>
      </c>
      <c r="D1485" t="s">
        <v>405</v>
      </c>
      <c r="E1485" t="s">
        <v>405</v>
      </c>
      <c r="F1485">
        <v>10002412</v>
      </c>
      <c r="G1485" t="s">
        <v>526</v>
      </c>
      <c r="H1485" t="s">
        <v>475</v>
      </c>
      <c r="I1485" t="s">
        <v>476</v>
      </c>
      <c r="J1485" t="s">
        <v>385</v>
      </c>
      <c r="K1485" t="s">
        <v>499</v>
      </c>
      <c r="L1485" t="s">
        <v>43</v>
      </c>
      <c r="M1485" t="s">
        <v>405</v>
      </c>
      <c r="N1485" t="s">
        <v>405</v>
      </c>
      <c r="O1485" t="s">
        <v>478</v>
      </c>
      <c r="P1485" t="s">
        <v>3</v>
      </c>
      <c r="Q1485">
        <v>15</v>
      </c>
      <c r="R1485">
        <v>15</v>
      </c>
      <c r="S1485">
        <v>10</v>
      </c>
      <c r="T1485">
        <v>8.3000000000000007</v>
      </c>
      <c r="U1485">
        <v>25</v>
      </c>
      <c r="V1485">
        <v>66.7</v>
      </c>
      <c r="W1485">
        <v>66.7</v>
      </c>
      <c r="X1485">
        <v>66.7</v>
      </c>
      <c r="Y1485" t="s">
        <v>487</v>
      </c>
      <c r="Z1485" t="s">
        <v>487</v>
      </c>
      <c r="AA1485">
        <v>10</v>
      </c>
      <c r="AB1485" t="s">
        <v>479</v>
      </c>
      <c r="AC1485" t="s">
        <v>479</v>
      </c>
      <c r="AD1485" t="s">
        <v>479</v>
      </c>
      <c r="AE1485" t="s">
        <v>479</v>
      </c>
      <c r="AF1485" t="s">
        <v>479</v>
      </c>
      <c r="AG1485" t="s">
        <v>479</v>
      </c>
      <c r="AH1485" t="s">
        <v>479</v>
      </c>
      <c r="AI1485" t="s">
        <v>479</v>
      </c>
      <c r="AJ1485" t="s">
        <v>479</v>
      </c>
      <c r="AK1485" t="s">
        <v>479</v>
      </c>
      <c r="AL1485" t="s">
        <v>481</v>
      </c>
      <c r="AM1485" t="s">
        <v>481</v>
      </c>
    </row>
    <row r="1486" spans="1:39" x14ac:dyDescent="0.25">
      <c r="A1486" t="s">
        <v>472</v>
      </c>
      <c r="B1486" t="s">
        <v>598</v>
      </c>
      <c r="C1486">
        <v>1</v>
      </c>
      <c r="D1486" t="s">
        <v>405</v>
      </c>
      <c r="E1486" t="s">
        <v>405</v>
      </c>
      <c r="F1486">
        <v>10002412</v>
      </c>
      <c r="G1486" t="s">
        <v>526</v>
      </c>
      <c r="H1486" t="s">
        <v>475</v>
      </c>
      <c r="I1486" t="s">
        <v>476</v>
      </c>
      <c r="J1486" t="s">
        <v>385</v>
      </c>
      <c r="K1486" t="s">
        <v>499</v>
      </c>
      <c r="L1486" t="s">
        <v>43</v>
      </c>
      <c r="M1486" t="s">
        <v>405</v>
      </c>
      <c r="N1486" t="s">
        <v>405</v>
      </c>
      <c r="O1486" t="s">
        <v>489</v>
      </c>
      <c r="P1486" t="s">
        <v>50</v>
      </c>
      <c r="Q1486">
        <v>30</v>
      </c>
      <c r="R1486">
        <v>30</v>
      </c>
      <c r="S1486">
        <v>30</v>
      </c>
      <c r="T1486">
        <v>6.5</v>
      </c>
      <c r="U1486">
        <v>9.6999999999999993</v>
      </c>
      <c r="V1486">
        <v>74.2</v>
      </c>
      <c r="W1486">
        <v>80.599999999999994</v>
      </c>
      <c r="X1486">
        <v>83.9</v>
      </c>
      <c r="Y1486">
        <v>9.6999999999999993</v>
      </c>
      <c r="Z1486">
        <v>3.2</v>
      </c>
      <c r="AA1486">
        <v>20</v>
      </c>
      <c r="AB1486">
        <v>1100</v>
      </c>
      <c r="AC1486">
        <v>11600</v>
      </c>
      <c r="AD1486">
        <v>23400</v>
      </c>
      <c r="AE1486">
        <v>24800</v>
      </c>
      <c r="AF1486">
        <v>29600</v>
      </c>
      <c r="AG1486" t="s">
        <v>479</v>
      </c>
      <c r="AH1486" t="s">
        <v>479</v>
      </c>
      <c r="AI1486" t="s">
        <v>479</v>
      </c>
      <c r="AJ1486" t="s">
        <v>479</v>
      </c>
      <c r="AK1486" t="s">
        <v>479</v>
      </c>
      <c r="AL1486" t="s">
        <v>481</v>
      </c>
      <c r="AM1486" t="s">
        <v>481</v>
      </c>
    </row>
    <row r="1487" spans="1:39" x14ac:dyDescent="0.25">
      <c r="A1487" t="s">
        <v>472</v>
      </c>
      <c r="B1487" t="s">
        <v>598</v>
      </c>
      <c r="C1487">
        <v>1</v>
      </c>
      <c r="D1487" t="s">
        <v>405</v>
      </c>
      <c r="E1487" t="s">
        <v>405</v>
      </c>
      <c r="F1487">
        <v>10002681</v>
      </c>
      <c r="G1487" t="s">
        <v>528</v>
      </c>
      <c r="H1487" t="s">
        <v>482</v>
      </c>
      <c r="I1487" t="s">
        <v>529</v>
      </c>
      <c r="J1487" t="s">
        <v>53</v>
      </c>
      <c r="K1487" t="s">
        <v>530</v>
      </c>
      <c r="L1487" t="s">
        <v>405</v>
      </c>
      <c r="M1487" t="s">
        <v>405</v>
      </c>
      <c r="N1487" t="s">
        <v>405</v>
      </c>
      <c r="O1487" t="s">
        <v>478</v>
      </c>
      <c r="P1487" t="s">
        <v>3</v>
      </c>
      <c r="Q1487" t="s">
        <v>480</v>
      </c>
      <c r="R1487" t="s">
        <v>480</v>
      </c>
      <c r="S1487" t="s">
        <v>480</v>
      </c>
      <c r="T1487" t="s">
        <v>479</v>
      </c>
      <c r="U1487" t="s">
        <v>479</v>
      </c>
      <c r="V1487" t="s">
        <v>479</v>
      </c>
      <c r="W1487" t="s">
        <v>479</v>
      </c>
      <c r="X1487" t="s">
        <v>479</v>
      </c>
      <c r="Y1487" t="s">
        <v>479</v>
      </c>
      <c r="Z1487" t="s">
        <v>479</v>
      </c>
      <c r="AA1487" t="s">
        <v>480</v>
      </c>
      <c r="AB1487" t="s">
        <v>479</v>
      </c>
      <c r="AC1487" t="s">
        <v>479</v>
      </c>
      <c r="AD1487" t="s">
        <v>479</v>
      </c>
      <c r="AE1487" t="s">
        <v>479</v>
      </c>
      <c r="AF1487" t="s">
        <v>479</v>
      </c>
      <c r="AG1487" t="s">
        <v>479</v>
      </c>
      <c r="AH1487" t="s">
        <v>479</v>
      </c>
      <c r="AI1487" t="s">
        <v>479</v>
      </c>
      <c r="AJ1487" t="s">
        <v>479</v>
      </c>
      <c r="AK1487" t="s">
        <v>479</v>
      </c>
      <c r="AL1487" t="s">
        <v>481</v>
      </c>
      <c r="AM1487" t="s">
        <v>481</v>
      </c>
    </row>
    <row r="1488" spans="1:39" x14ac:dyDescent="0.25">
      <c r="A1488" t="s">
        <v>472</v>
      </c>
      <c r="B1488" t="s">
        <v>598</v>
      </c>
      <c r="C1488">
        <v>1</v>
      </c>
      <c r="D1488" t="s">
        <v>405</v>
      </c>
      <c r="E1488" t="s">
        <v>405</v>
      </c>
      <c r="F1488">
        <v>10002681</v>
      </c>
      <c r="G1488" t="s">
        <v>528</v>
      </c>
      <c r="H1488" t="s">
        <v>482</v>
      </c>
      <c r="I1488" t="s">
        <v>529</v>
      </c>
      <c r="J1488" t="s">
        <v>53</v>
      </c>
      <c r="K1488" t="s">
        <v>530</v>
      </c>
      <c r="L1488" t="s">
        <v>405</v>
      </c>
      <c r="M1488" t="s">
        <v>405</v>
      </c>
      <c r="N1488" t="s">
        <v>405</v>
      </c>
      <c r="O1488" t="s">
        <v>489</v>
      </c>
      <c r="P1488" t="s">
        <v>50</v>
      </c>
      <c r="Q1488">
        <v>185</v>
      </c>
      <c r="R1488">
        <v>185</v>
      </c>
      <c r="S1488">
        <v>180</v>
      </c>
      <c r="T1488">
        <v>4.4000000000000004</v>
      </c>
      <c r="U1488">
        <v>14</v>
      </c>
      <c r="V1488">
        <v>65.8</v>
      </c>
      <c r="W1488">
        <v>73.3</v>
      </c>
      <c r="X1488">
        <v>81.599999999999994</v>
      </c>
      <c r="Y1488">
        <v>15.8</v>
      </c>
      <c r="Z1488">
        <v>8.3000000000000007</v>
      </c>
      <c r="AA1488">
        <v>110</v>
      </c>
      <c r="AB1488">
        <v>1100</v>
      </c>
      <c r="AC1488">
        <v>12400</v>
      </c>
      <c r="AD1488">
        <v>17900</v>
      </c>
      <c r="AE1488">
        <v>23000</v>
      </c>
      <c r="AF1488">
        <v>37200</v>
      </c>
      <c r="AG1488" t="s">
        <v>479</v>
      </c>
      <c r="AH1488" t="s">
        <v>479</v>
      </c>
      <c r="AI1488" t="s">
        <v>479</v>
      </c>
      <c r="AJ1488" t="s">
        <v>479</v>
      </c>
      <c r="AK1488" t="s">
        <v>479</v>
      </c>
      <c r="AL1488" t="s">
        <v>481</v>
      </c>
      <c r="AM1488" t="s">
        <v>481</v>
      </c>
    </row>
    <row r="1489" spans="1:39" x14ac:dyDescent="0.25">
      <c r="A1489" t="s">
        <v>472</v>
      </c>
      <c r="B1489" t="s">
        <v>598</v>
      </c>
      <c r="C1489">
        <v>1</v>
      </c>
      <c r="D1489" t="s">
        <v>405</v>
      </c>
      <c r="E1489" t="s">
        <v>405</v>
      </c>
      <c r="F1489">
        <v>10002696</v>
      </c>
      <c r="G1489" t="s">
        <v>531</v>
      </c>
      <c r="H1489" t="s">
        <v>475</v>
      </c>
      <c r="I1489" t="s">
        <v>476</v>
      </c>
      <c r="J1489" t="s">
        <v>385</v>
      </c>
      <c r="K1489" t="s">
        <v>491</v>
      </c>
      <c r="L1489" t="s">
        <v>61</v>
      </c>
      <c r="M1489" t="s">
        <v>405</v>
      </c>
      <c r="N1489" t="s">
        <v>405</v>
      </c>
      <c r="O1489" t="s">
        <v>489</v>
      </c>
      <c r="P1489" t="s">
        <v>50</v>
      </c>
      <c r="Q1489">
        <v>5</v>
      </c>
      <c r="R1489">
        <v>5</v>
      </c>
      <c r="S1489">
        <v>5</v>
      </c>
      <c r="T1489" t="s">
        <v>479</v>
      </c>
      <c r="U1489" t="s">
        <v>479</v>
      </c>
      <c r="V1489" t="s">
        <v>479</v>
      </c>
      <c r="W1489" t="s">
        <v>479</v>
      </c>
      <c r="X1489" t="s">
        <v>479</v>
      </c>
      <c r="Y1489" t="s">
        <v>479</v>
      </c>
      <c r="Z1489" t="s">
        <v>479</v>
      </c>
      <c r="AA1489">
        <v>5</v>
      </c>
      <c r="AB1489" t="s">
        <v>479</v>
      </c>
      <c r="AC1489" t="s">
        <v>479</v>
      </c>
      <c r="AD1489" t="s">
        <v>479</v>
      </c>
      <c r="AE1489" t="s">
        <v>479</v>
      </c>
      <c r="AF1489" t="s">
        <v>479</v>
      </c>
      <c r="AG1489" t="s">
        <v>479</v>
      </c>
      <c r="AH1489" t="s">
        <v>479</v>
      </c>
      <c r="AI1489" t="s">
        <v>479</v>
      </c>
      <c r="AJ1489" t="s">
        <v>479</v>
      </c>
      <c r="AK1489" t="s">
        <v>479</v>
      </c>
      <c r="AL1489" t="s">
        <v>481</v>
      </c>
      <c r="AM1489" t="s">
        <v>481</v>
      </c>
    </row>
    <row r="1490" spans="1:39" x14ac:dyDescent="0.25">
      <c r="A1490" t="s">
        <v>472</v>
      </c>
      <c r="B1490" t="s">
        <v>598</v>
      </c>
      <c r="C1490">
        <v>1</v>
      </c>
      <c r="D1490" t="s">
        <v>405</v>
      </c>
      <c r="E1490" t="s">
        <v>405</v>
      </c>
      <c r="F1490">
        <v>10002718</v>
      </c>
      <c r="G1490" t="s">
        <v>126</v>
      </c>
      <c r="H1490" t="s">
        <v>482</v>
      </c>
      <c r="I1490" t="s">
        <v>476</v>
      </c>
      <c r="J1490" t="s">
        <v>385</v>
      </c>
      <c r="K1490" t="s">
        <v>495</v>
      </c>
      <c r="L1490" t="s">
        <v>41</v>
      </c>
      <c r="M1490" t="s">
        <v>405</v>
      </c>
      <c r="N1490" t="s">
        <v>405</v>
      </c>
      <c r="O1490" t="s">
        <v>486</v>
      </c>
      <c r="P1490" t="s">
        <v>44</v>
      </c>
      <c r="Q1490">
        <v>110</v>
      </c>
      <c r="R1490">
        <v>110</v>
      </c>
      <c r="S1490">
        <v>110</v>
      </c>
      <c r="T1490">
        <v>5.4</v>
      </c>
      <c r="U1490">
        <v>6.1</v>
      </c>
      <c r="V1490">
        <v>55.1</v>
      </c>
      <c r="W1490">
        <v>81.3</v>
      </c>
      <c r="X1490">
        <v>88.5</v>
      </c>
      <c r="Y1490">
        <v>33.4</v>
      </c>
      <c r="Z1490">
        <v>7.2</v>
      </c>
      <c r="AA1490">
        <v>60</v>
      </c>
      <c r="AB1490">
        <v>1800</v>
      </c>
      <c r="AC1490">
        <v>17200</v>
      </c>
      <c r="AD1490">
        <v>20800</v>
      </c>
      <c r="AE1490">
        <v>25600</v>
      </c>
      <c r="AF1490">
        <v>60200</v>
      </c>
      <c r="AG1490" t="s">
        <v>479</v>
      </c>
      <c r="AH1490" t="s">
        <v>479</v>
      </c>
      <c r="AI1490" t="s">
        <v>479</v>
      </c>
      <c r="AJ1490" t="s">
        <v>479</v>
      </c>
      <c r="AK1490" t="s">
        <v>479</v>
      </c>
      <c r="AL1490" t="s">
        <v>481</v>
      </c>
      <c r="AM1490" t="s">
        <v>481</v>
      </c>
    </row>
    <row r="1491" spans="1:39" x14ac:dyDescent="0.25">
      <c r="A1491" t="s">
        <v>472</v>
      </c>
      <c r="B1491" t="s">
        <v>598</v>
      </c>
      <c r="C1491">
        <v>1</v>
      </c>
      <c r="D1491" t="s">
        <v>405</v>
      </c>
      <c r="E1491" t="s">
        <v>405</v>
      </c>
      <c r="F1491">
        <v>10002718</v>
      </c>
      <c r="G1491" t="s">
        <v>126</v>
      </c>
      <c r="H1491" t="s">
        <v>482</v>
      </c>
      <c r="I1491" t="s">
        <v>476</v>
      </c>
      <c r="J1491" t="s">
        <v>385</v>
      </c>
      <c r="K1491" t="s">
        <v>495</v>
      </c>
      <c r="L1491" t="s">
        <v>41</v>
      </c>
      <c r="M1491" t="s">
        <v>405</v>
      </c>
      <c r="N1491" t="s">
        <v>405</v>
      </c>
      <c r="O1491" t="s">
        <v>478</v>
      </c>
      <c r="P1491" t="s">
        <v>3</v>
      </c>
      <c r="Q1491">
        <v>155</v>
      </c>
      <c r="R1491">
        <v>155</v>
      </c>
      <c r="S1491">
        <v>150</v>
      </c>
      <c r="T1491">
        <v>6.8</v>
      </c>
      <c r="U1491">
        <v>13</v>
      </c>
      <c r="V1491">
        <v>68.400000000000006</v>
      </c>
      <c r="W1491">
        <v>76.599999999999994</v>
      </c>
      <c r="X1491">
        <v>80.2</v>
      </c>
      <c r="Y1491">
        <v>11.8</v>
      </c>
      <c r="Z1491">
        <v>3.7</v>
      </c>
      <c r="AA1491">
        <v>100</v>
      </c>
      <c r="AB1491">
        <v>400</v>
      </c>
      <c r="AC1491">
        <v>21500</v>
      </c>
      <c r="AD1491">
        <v>27000</v>
      </c>
      <c r="AE1491">
        <v>32600</v>
      </c>
      <c r="AF1491">
        <v>103300</v>
      </c>
      <c r="AG1491" t="s">
        <v>479</v>
      </c>
      <c r="AH1491" t="s">
        <v>479</v>
      </c>
      <c r="AI1491" t="s">
        <v>479</v>
      </c>
      <c r="AJ1491" t="s">
        <v>479</v>
      </c>
      <c r="AK1491" t="s">
        <v>479</v>
      </c>
      <c r="AL1491" t="s">
        <v>481</v>
      </c>
      <c r="AM1491" t="s">
        <v>481</v>
      </c>
    </row>
    <row r="1492" spans="1:39" x14ac:dyDescent="0.25">
      <c r="A1492" t="s">
        <v>472</v>
      </c>
      <c r="B1492" t="s">
        <v>598</v>
      </c>
      <c r="C1492">
        <v>1</v>
      </c>
      <c r="D1492" t="s">
        <v>405</v>
      </c>
      <c r="E1492" t="s">
        <v>405</v>
      </c>
      <c r="F1492">
        <v>10002718</v>
      </c>
      <c r="G1492" t="s">
        <v>126</v>
      </c>
      <c r="H1492" t="s">
        <v>482</v>
      </c>
      <c r="I1492" t="s">
        <v>476</v>
      </c>
      <c r="J1492" t="s">
        <v>385</v>
      </c>
      <c r="K1492" t="s">
        <v>495</v>
      </c>
      <c r="L1492" t="s">
        <v>41</v>
      </c>
      <c r="M1492" t="s">
        <v>405</v>
      </c>
      <c r="N1492" t="s">
        <v>405</v>
      </c>
      <c r="O1492" t="s">
        <v>489</v>
      </c>
      <c r="P1492" t="s">
        <v>50</v>
      </c>
      <c r="Q1492">
        <v>105</v>
      </c>
      <c r="R1492">
        <v>100</v>
      </c>
      <c r="S1492">
        <v>100</v>
      </c>
      <c r="T1492">
        <v>4</v>
      </c>
      <c r="U1492">
        <v>15.1</v>
      </c>
      <c r="V1492">
        <v>72.900000000000006</v>
      </c>
      <c r="W1492">
        <v>77.900000000000006</v>
      </c>
      <c r="X1492">
        <v>80.900000000000006</v>
      </c>
      <c r="Y1492">
        <v>8</v>
      </c>
      <c r="Z1492">
        <v>3</v>
      </c>
      <c r="AA1492">
        <v>65</v>
      </c>
      <c r="AB1492">
        <v>3300</v>
      </c>
      <c r="AC1492">
        <v>11700</v>
      </c>
      <c r="AD1492">
        <v>20100</v>
      </c>
      <c r="AE1492">
        <v>25300</v>
      </c>
      <c r="AF1492">
        <v>35400</v>
      </c>
      <c r="AG1492" t="s">
        <v>479</v>
      </c>
      <c r="AH1492" t="s">
        <v>479</v>
      </c>
      <c r="AI1492" t="s">
        <v>479</v>
      </c>
      <c r="AJ1492" t="s">
        <v>479</v>
      </c>
      <c r="AK1492" t="s">
        <v>479</v>
      </c>
      <c r="AL1492" t="s">
        <v>481</v>
      </c>
      <c r="AM1492" t="s">
        <v>481</v>
      </c>
    </row>
    <row r="1493" spans="1:39" x14ac:dyDescent="0.25">
      <c r="A1493" t="s">
        <v>472</v>
      </c>
      <c r="B1493" t="s">
        <v>598</v>
      </c>
      <c r="C1493">
        <v>1</v>
      </c>
      <c r="D1493" t="s">
        <v>405</v>
      </c>
      <c r="E1493" t="s">
        <v>405</v>
      </c>
      <c r="F1493">
        <v>10002863</v>
      </c>
      <c r="G1493" t="s">
        <v>648</v>
      </c>
      <c r="H1493" t="s">
        <v>475</v>
      </c>
      <c r="I1493" t="s">
        <v>476</v>
      </c>
      <c r="J1493" t="s">
        <v>385</v>
      </c>
      <c r="K1493" t="s">
        <v>477</v>
      </c>
      <c r="L1493" t="s">
        <v>65</v>
      </c>
      <c r="M1493" t="s">
        <v>405</v>
      </c>
      <c r="N1493" t="s">
        <v>405</v>
      </c>
      <c r="O1493" t="s">
        <v>478</v>
      </c>
      <c r="P1493" t="s">
        <v>3</v>
      </c>
      <c r="Q1493">
        <v>10</v>
      </c>
      <c r="R1493">
        <v>10</v>
      </c>
      <c r="S1493">
        <v>10</v>
      </c>
      <c r="T1493" t="s">
        <v>479</v>
      </c>
      <c r="U1493" t="s">
        <v>479</v>
      </c>
      <c r="V1493" t="s">
        <v>479</v>
      </c>
      <c r="W1493" t="s">
        <v>479</v>
      </c>
      <c r="X1493" t="s">
        <v>479</v>
      </c>
      <c r="Y1493" t="s">
        <v>479</v>
      </c>
      <c r="Z1493" t="s">
        <v>479</v>
      </c>
      <c r="AA1493">
        <v>5</v>
      </c>
      <c r="AB1493" t="s">
        <v>479</v>
      </c>
      <c r="AC1493" t="s">
        <v>479</v>
      </c>
      <c r="AD1493" t="s">
        <v>479</v>
      </c>
      <c r="AE1493" t="s">
        <v>479</v>
      </c>
      <c r="AF1493" t="s">
        <v>479</v>
      </c>
      <c r="AG1493" t="s">
        <v>479</v>
      </c>
      <c r="AH1493" t="s">
        <v>479</v>
      </c>
      <c r="AI1493" t="s">
        <v>479</v>
      </c>
      <c r="AJ1493" t="s">
        <v>479</v>
      </c>
      <c r="AK1493" t="s">
        <v>479</v>
      </c>
      <c r="AL1493" t="s">
        <v>481</v>
      </c>
      <c r="AM1493" t="s">
        <v>481</v>
      </c>
    </row>
    <row r="1494" spans="1:39" x14ac:dyDescent="0.25">
      <c r="A1494" t="s">
        <v>472</v>
      </c>
      <c r="B1494" t="s">
        <v>598</v>
      </c>
      <c r="C1494">
        <v>1</v>
      </c>
      <c r="D1494" t="s">
        <v>405</v>
      </c>
      <c r="E1494" t="s">
        <v>405</v>
      </c>
      <c r="F1494">
        <v>10002923</v>
      </c>
      <c r="G1494" t="s">
        <v>627</v>
      </c>
      <c r="H1494" t="s">
        <v>475</v>
      </c>
      <c r="I1494" t="s">
        <v>476</v>
      </c>
      <c r="J1494" t="s">
        <v>385</v>
      </c>
      <c r="K1494" t="s">
        <v>499</v>
      </c>
      <c r="L1494" t="s">
        <v>43</v>
      </c>
      <c r="M1494" t="s">
        <v>405</v>
      </c>
      <c r="N1494" t="s">
        <v>405</v>
      </c>
      <c r="O1494" t="s">
        <v>478</v>
      </c>
      <c r="P1494" t="s">
        <v>3</v>
      </c>
      <c r="Q1494">
        <v>20</v>
      </c>
      <c r="R1494">
        <v>20</v>
      </c>
      <c r="S1494">
        <v>20</v>
      </c>
      <c r="T1494">
        <v>25</v>
      </c>
      <c r="U1494">
        <v>10</v>
      </c>
      <c r="V1494">
        <v>55</v>
      </c>
      <c r="W1494">
        <v>60</v>
      </c>
      <c r="X1494">
        <v>65</v>
      </c>
      <c r="Y1494">
        <v>10</v>
      </c>
      <c r="Z1494">
        <v>5</v>
      </c>
      <c r="AA1494">
        <v>10</v>
      </c>
      <c r="AB1494" t="s">
        <v>479</v>
      </c>
      <c r="AC1494" t="s">
        <v>479</v>
      </c>
      <c r="AD1494" t="s">
        <v>479</v>
      </c>
      <c r="AE1494" t="s">
        <v>479</v>
      </c>
      <c r="AF1494" t="s">
        <v>479</v>
      </c>
      <c r="AG1494" t="s">
        <v>479</v>
      </c>
      <c r="AH1494" t="s">
        <v>479</v>
      </c>
      <c r="AI1494" t="s">
        <v>479</v>
      </c>
      <c r="AJ1494" t="s">
        <v>479</v>
      </c>
      <c r="AK1494" t="s">
        <v>479</v>
      </c>
      <c r="AL1494" t="s">
        <v>481</v>
      </c>
      <c r="AM1494" t="s">
        <v>481</v>
      </c>
    </row>
    <row r="1495" spans="1:39" x14ac:dyDescent="0.25">
      <c r="A1495" t="s">
        <v>472</v>
      </c>
      <c r="B1495" t="s">
        <v>598</v>
      </c>
      <c r="C1495">
        <v>1</v>
      </c>
      <c r="D1495" t="s">
        <v>405</v>
      </c>
      <c r="E1495" t="s">
        <v>405</v>
      </c>
      <c r="F1495">
        <v>10002923</v>
      </c>
      <c r="G1495" t="s">
        <v>627</v>
      </c>
      <c r="H1495" t="s">
        <v>475</v>
      </c>
      <c r="I1495" t="s">
        <v>476</v>
      </c>
      <c r="J1495" t="s">
        <v>385</v>
      </c>
      <c r="K1495" t="s">
        <v>499</v>
      </c>
      <c r="L1495" t="s">
        <v>43</v>
      </c>
      <c r="M1495" t="s">
        <v>405</v>
      </c>
      <c r="N1495" t="s">
        <v>405</v>
      </c>
      <c r="O1495" t="s">
        <v>489</v>
      </c>
      <c r="P1495" t="s">
        <v>50</v>
      </c>
      <c r="Q1495">
        <v>25</v>
      </c>
      <c r="R1495">
        <v>25</v>
      </c>
      <c r="S1495">
        <v>25</v>
      </c>
      <c r="T1495">
        <v>12</v>
      </c>
      <c r="U1495">
        <v>18</v>
      </c>
      <c r="V1495">
        <v>44</v>
      </c>
      <c r="W1495">
        <v>56</v>
      </c>
      <c r="X1495">
        <v>70</v>
      </c>
      <c r="Y1495">
        <v>26</v>
      </c>
      <c r="Z1495">
        <v>14</v>
      </c>
      <c r="AA1495">
        <v>10</v>
      </c>
      <c r="AB1495" t="s">
        <v>479</v>
      </c>
      <c r="AC1495" t="s">
        <v>479</v>
      </c>
      <c r="AD1495" t="s">
        <v>479</v>
      </c>
      <c r="AE1495" t="s">
        <v>479</v>
      </c>
      <c r="AF1495" t="s">
        <v>479</v>
      </c>
      <c r="AG1495" t="s">
        <v>479</v>
      </c>
      <c r="AH1495" t="s">
        <v>479</v>
      </c>
      <c r="AI1495" t="s">
        <v>479</v>
      </c>
      <c r="AJ1495" t="s">
        <v>479</v>
      </c>
      <c r="AK1495" t="s">
        <v>479</v>
      </c>
      <c r="AL1495" t="s">
        <v>481</v>
      </c>
      <c r="AM1495" t="s">
        <v>481</v>
      </c>
    </row>
    <row r="1496" spans="1:39" x14ac:dyDescent="0.25">
      <c r="A1496" t="s">
        <v>472</v>
      </c>
      <c r="B1496" t="s">
        <v>598</v>
      </c>
      <c r="C1496">
        <v>1</v>
      </c>
      <c r="D1496" t="s">
        <v>405</v>
      </c>
      <c r="E1496" t="s">
        <v>405</v>
      </c>
      <c r="F1496">
        <v>10003022</v>
      </c>
      <c r="G1496" t="s">
        <v>535</v>
      </c>
      <c r="H1496" t="s">
        <v>475</v>
      </c>
      <c r="I1496" t="s">
        <v>476</v>
      </c>
      <c r="J1496" t="s">
        <v>385</v>
      </c>
      <c r="K1496" t="s">
        <v>521</v>
      </c>
      <c r="L1496" t="s">
        <v>58</v>
      </c>
      <c r="M1496" t="s">
        <v>405</v>
      </c>
      <c r="N1496" t="s">
        <v>405</v>
      </c>
      <c r="O1496" t="s">
        <v>489</v>
      </c>
      <c r="P1496" t="s">
        <v>50</v>
      </c>
      <c r="Q1496">
        <v>85</v>
      </c>
      <c r="R1496">
        <v>85</v>
      </c>
      <c r="S1496">
        <v>85</v>
      </c>
      <c r="T1496">
        <v>8.4</v>
      </c>
      <c r="U1496">
        <v>10.8</v>
      </c>
      <c r="V1496">
        <v>67.5</v>
      </c>
      <c r="W1496">
        <v>77.099999999999994</v>
      </c>
      <c r="X1496">
        <v>80.7</v>
      </c>
      <c r="Y1496">
        <v>13.3</v>
      </c>
      <c r="Z1496">
        <v>3.6</v>
      </c>
      <c r="AA1496">
        <v>55</v>
      </c>
      <c r="AB1496">
        <v>1400</v>
      </c>
      <c r="AC1496">
        <v>10200</v>
      </c>
      <c r="AD1496">
        <v>17000</v>
      </c>
      <c r="AE1496">
        <v>20800</v>
      </c>
      <c r="AF1496">
        <v>38300</v>
      </c>
      <c r="AG1496" t="s">
        <v>479</v>
      </c>
      <c r="AH1496" t="s">
        <v>479</v>
      </c>
      <c r="AI1496" t="s">
        <v>479</v>
      </c>
      <c r="AJ1496" t="s">
        <v>479</v>
      </c>
      <c r="AK1496" t="s">
        <v>479</v>
      </c>
      <c r="AL1496" t="s">
        <v>481</v>
      </c>
      <c r="AM1496" t="s">
        <v>481</v>
      </c>
    </row>
    <row r="1497" spans="1:39" x14ac:dyDescent="0.25">
      <c r="A1497" t="s">
        <v>472</v>
      </c>
      <c r="B1497" t="s">
        <v>598</v>
      </c>
      <c r="C1497">
        <v>1</v>
      </c>
      <c r="D1497" t="s">
        <v>405</v>
      </c>
      <c r="E1497" t="s">
        <v>405</v>
      </c>
      <c r="F1497">
        <v>10003193</v>
      </c>
      <c r="G1497" t="s">
        <v>538</v>
      </c>
      <c r="H1497" t="s">
        <v>475</v>
      </c>
      <c r="I1497" t="s">
        <v>476</v>
      </c>
      <c r="J1497" t="s">
        <v>385</v>
      </c>
      <c r="K1497" t="s">
        <v>477</v>
      </c>
      <c r="L1497" t="s">
        <v>65</v>
      </c>
      <c r="M1497" t="s">
        <v>405</v>
      </c>
      <c r="N1497" t="s">
        <v>405</v>
      </c>
      <c r="O1497" t="s">
        <v>489</v>
      </c>
      <c r="P1497" t="s">
        <v>50</v>
      </c>
      <c r="Q1497">
        <v>30</v>
      </c>
      <c r="R1497">
        <v>30</v>
      </c>
      <c r="S1497">
        <v>30</v>
      </c>
      <c r="T1497" t="s">
        <v>487</v>
      </c>
      <c r="U1497">
        <v>9.4</v>
      </c>
      <c r="V1497">
        <v>68.8</v>
      </c>
      <c r="W1497">
        <v>87.5</v>
      </c>
      <c r="X1497">
        <v>90.6</v>
      </c>
      <c r="Y1497">
        <v>21.9</v>
      </c>
      <c r="Z1497">
        <v>3.1</v>
      </c>
      <c r="AA1497">
        <v>20</v>
      </c>
      <c r="AB1497">
        <v>700</v>
      </c>
      <c r="AC1497">
        <v>12400</v>
      </c>
      <c r="AD1497">
        <v>14600</v>
      </c>
      <c r="AE1497">
        <v>18200</v>
      </c>
      <c r="AF1497">
        <v>23000</v>
      </c>
      <c r="AG1497" t="s">
        <v>479</v>
      </c>
      <c r="AH1497" t="s">
        <v>479</v>
      </c>
      <c r="AI1497" t="s">
        <v>479</v>
      </c>
      <c r="AJ1497" t="s">
        <v>479</v>
      </c>
      <c r="AK1497" t="s">
        <v>479</v>
      </c>
      <c r="AL1497" t="s">
        <v>481</v>
      </c>
      <c r="AM1497" t="s">
        <v>481</v>
      </c>
    </row>
    <row r="1498" spans="1:39" x14ac:dyDescent="0.25">
      <c r="A1498" t="s">
        <v>472</v>
      </c>
      <c r="B1498" t="s">
        <v>598</v>
      </c>
      <c r="C1498">
        <v>1</v>
      </c>
      <c r="D1498" t="s">
        <v>405</v>
      </c>
      <c r="E1498" t="s">
        <v>405</v>
      </c>
      <c r="F1498">
        <v>10003200</v>
      </c>
      <c r="G1498" t="s">
        <v>539</v>
      </c>
      <c r="H1498" t="s">
        <v>475</v>
      </c>
      <c r="I1498" t="s">
        <v>476</v>
      </c>
      <c r="J1498" t="s">
        <v>385</v>
      </c>
      <c r="K1498" t="s">
        <v>493</v>
      </c>
      <c r="L1498" t="s">
        <v>55</v>
      </c>
      <c r="M1498" t="s">
        <v>405</v>
      </c>
      <c r="N1498" t="s">
        <v>405</v>
      </c>
      <c r="O1498" t="s">
        <v>489</v>
      </c>
      <c r="P1498" t="s">
        <v>50</v>
      </c>
      <c r="Q1498">
        <v>25</v>
      </c>
      <c r="R1498">
        <v>25</v>
      </c>
      <c r="S1498">
        <v>25</v>
      </c>
      <c r="T1498" t="s">
        <v>487</v>
      </c>
      <c r="U1498">
        <v>17.399999999999999</v>
      </c>
      <c r="V1498">
        <v>56.5</v>
      </c>
      <c r="W1498">
        <v>69.599999999999994</v>
      </c>
      <c r="X1498">
        <v>82.6</v>
      </c>
      <c r="Y1498">
        <v>26.1</v>
      </c>
      <c r="Z1498">
        <v>13</v>
      </c>
      <c r="AA1498">
        <v>10</v>
      </c>
      <c r="AB1498">
        <v>3300</v>
      </c>
      <c r="AC1498">
        <v>17100</v>
      </c>
      <c r="AD1498">
        <v>18100</v>
      </c>
      <c r="AE1498">
        <v>22800</v>
      </c>
      <c r="AF1498">
        <v>31400</v>
      </c>
      <c r="AG1498" t="s">
        <v>479</v>
      </c>
      <c r="AH1498" t="s">
        <v>479</v>
      </c>
      <c r="AI1498" t="s">
        <v>479</v>
      </c>
      <c r="AJ1498" t="s">
        <v>479</v>
      </c>
      <c r="AK1498" t="s">
        <v>479</v>
      </c>
      <c r="AL1498" t="s">
        <v>481</v>
      </c>
      <c r="AM1498" t="s">
        <v>481</v>
      </c>
    </row>
    <row r="1499" spans="1:39" x14ac:dyDescent="0.25">
      <c r="A1499" t="s">
        <v>472</v>
      </c>
      <c r="B1499" t="s">
        <v>598</v>
      </c>
      <c r="C1499">
        <v>1</v>
      </c>
      <c r="D1499" t="s">
        <v>405</v>
      </c>
      <c r="E1499" t="s">
        <v>405</v>
      </c>
      <c r="F1499">
        <v>10003270</v>
      </c>
      <c r="G1499" t="s">
        <v>5</v>
      </c>
      <c r="H1499" t="s">
        <v>482</v>
      </c>
      <c r="I1499" t="s">
        <v>476</v>
      </c>
      <c r="J1499" t="s">
        <v>385</v>
      </c>
      <c r="K1499" t="s">
        <v>495</v>
      </c>
      <c r="L1499" t="s">
        <v>41</v>
      </c>
      <c r="M1499" t="s">
        <v>405</v>
      </c>
      <c r="N1499" t="s">
        <v>405</v>
      </c>
      <c r="O1499" t="s">
        <v>485</v>
      </c>
      <c r="P1499" t="s">
        <v>47</v>
      </c>
      <c r="Q1499">
        <v>110</v>
      </c>
      <c r="R1499">
        <v>105</v>
      </c>
      <c r="S1499">
        <v>105</v>
      </c>
      <c r="T1499">
        <v>5.8</v>
      </c>
      <c r="U1499">
        <v>4.9000000000000004</v>
      </c>
      <c r="V1499">
        <v>32.799999999999997</v>
      </c>
      <c r="W1499">
        <v>69.900000000000006</v>
      </c>
      <c r="X1499">
        <v>89.3</v>
      </c>
      <c r="Y1499">
        <v>56.6</v>
      </c>
      <c r="Z1499">
        <v>19.399999999999999</v>
      </c>
      <c r="AA1499">
        <v>35</v>
      </c>
      <c r="AB1499">
        <v>5100</v>
      </c>
      <c r="AC1499">
        <v>23000</v>
      </c>
      <c r="AD1499">
        <v>29600</v>
      </c>
      <c r="AE1499">
        <v>33600</v>
      </c>
      <c r="AF1499">
        <v>105500</v>
      </c>
      <c r="AG1499" t="s">
        <v>479</v>
      </c>
      <c r="AH1499" t="s">
        <v>479</v>
      </c>
      <c r="AI1499" t="s">
        <v>479</v>
      </c>
      <c r="AJ1499" t="s">
        <v>479</v>
      </c>
      <c r="AK1499" t="s">
        <v>479</v>
      </c>
      <c r="AL1499" t="s">
        <v>481</v>
      </c>
      <c r="AM1499" t="s">
        <v>481</v>
      </c>
    </row>
    <row r="1500" spans="1:39" x14ac:dyDescent="0.25">
      <c r="A1500" t="s">
        <v>472</v>
      </c>
      <c r="B1500" t="s">
        <v>473</v>
      </c>
      <c r="C1500">
        <v>5</v>
      </c>
      <c r="D1500" t="s">
        <v>405</v>
      </c>
      <c r="E1500" t="s">
        <v>405</v>
      </c>
      <c r="F1500">
        <v>10007157</v>
      </c>
      <c r="G1500" t="s">
        <v>120</v>
      </c>
      <c r="H1500" t="s">
        <v>482</v>
      </c>
      <c r="I1500" t="s">
        <v>476</v>
      </c>
      <c r="J1500" t="s">
        <v>385</v>
      </c>
      <c r="K1500" t="s">
        <v>493</v>
      </c>
      <c r="L1500" t="s">
        <v>55</v>
      </c>
      <c r="M1500" t="s">
        <v>405</v>
      </c>
      <c r="N1500" t="s">
        <v>405</v>
      </c>
      <c r="O1500" t="s">
        <v>486</v>
      </c>
      <c r="P1500" t="s">
        <v>44</v>
      </c>
      <c r="Q1500">
        <v>170</v>
      </c>
      <c r="R1500">
        <v>170</v>
      </c>
      <c r="S1500">
        <v>170</v>
      </c>
      <c r="T1500">
        <v>3.5</v>
      </c>
      <c r="U1500">
        <v>2.9</v>
      </c>
      <c r="V1500">
        <v>68.2</v>
      </c>
      <c r="W1500">
        <v>90</v>
      </c>
      <c r="X1500">
        <v>93.5</v>
      </c>
      <c r="Y1500">
        <v>25.3</v>
      </c>
      <c r="Z1500">
        <v>3.5</v>
      </c>
      <c r="AA1500">
        <v>110</v>
      </c>
      <c r="AB1500">
        <v>8000</v>
      </c>
      <c r="AC1500">
        <v>25900</v>
      </c>
      <c r="AD1500">
        <v>29600</v>
      </c>
      <c r="AE1500">
        <v>36500</v>
      </c>
      <c r="AF1500">
        <v>127400</v>
      </c>
      <c r="AG1500" t="s">
        <v>479</v>
      </c>
      <c r="AH1500" t="s">
        <v>479</v>
      </c>
      <c r="AI1500" t="s">
        <v>479</v>
      </c>
      <c r="AJ1500" t="s">
        <v>479</v>
      </c>
      <c r="AK1500" t="s">
        <v>479</v>
      </c>
      <c r="AL1500" t="s">
        <v>481</v>
      </c>
      <c r="AM1500" t="s">
        <v>481</v>
      </c>
    </row>
    <row r="1501" spans="1:39" x14ac:dyDescent="0.25">
      <c r="A1501" t="s">
        <v>472</v>
      </c>
      <c r="B1501" t="s">
        <v>473</v>
      </c>
      <c r="C1501">
        <v>5</v>
      </c>
      <c r="D1501" t="s">
        <v>405</v>
      </c>
      <c r="E1501" t="s">
        <v>405</v>
      </c>
      <c r="F1501">
        <v>10007158</v>
      </c>
      <c r="G1501" t="s">
        <v>68</v>
      </c>
      <c r="H1501" t="s">
        <v>482</v>
      </c>
      <c r="I1501" t="s">
        <v>476</v>
      </c>
      <c r="J1501" t="s">
        <v>385</v>
      </c>
      <c r="K1501" t="s">
        <v>499</v>
      </c>
      <c r="L1501" t="s">
        <v>43</v>
      </c>
      <c r="M1501" t="s">
        <v>405</v>
      </c>
      <c r="N1501" t="s">
        <v>405</v>
      </c>
      <c r="O1501" t="s">
        <v>486</v>
      </c>
      <c r="P1501" t="s">
        <v>44</v>
      </c>
      <c r="Q1501">
        <v>155</v>
      </c>
      <c r="R1501">
        <v>155</v>
      </c>
      <c r="S1501">
        <v>155</v>
      </c>
      <c r="T1501">
        <v>3.2</v>
      </c>
      <c r="U1501">
        <v>2.6</v>
      </c>
      <c r="V1501">
        <v>65</v>
      </c>
      <c r="W1501">
        <v>90.7</v>
      </c>
      <c r="X1501">
        <v>94.2</v>
      </c>
      <c r="Y1501">
        <v>29.3</v>
      </c>
      <c r="Z1501">
        <v>3.5</v>
      </c>
      <c r="AA1501">
        <v>100</v>
      </c>
      <c r="AB1501">
        <v>9900</v>
      </c>
      <c r="AC1501">
        <v>27000</v>
      </c>
      <c r="AD1501">
        <v>34300</v>
      </c>
      <c r="AE1501">
        <v>42300</v>
      </c>
      <c r="AF1501">
        <v>82900</v>
      </c>
      <c r="AG1501" t="s">
        <v>479</v>
      </c>
      <c r="AH1501" t="s">
        <v>479</v>
      </c>
      <c r="AI1501" t="s">
        <v>479</v>
      </c>
      <c r="AJ1501" t="s">
        <v>479</v>
      </c>
      <c r="AK1501" t="s">
        <v>479</v>
      </c>
      <c r="AL1501" t="s">
        <v>481</v>
      </c>
      <c r="AM1501" t="s">
        <v>481</v>
      </c>
    </row>
    <row r="1502" spans="1:39" x14ac:dyDescent="0.25">
      <c r="A1502" t="s">
        <v>472</v>
      </c>
      <c r="B1502" t="s">
        <v>598</v>
      </c>
      <c r="C1502">
        <v>1</v>
      </c>
      <c r="D1502" t="s">
        <v>405</v>
      </c>
      <c r="E1502" t="s">
        <v>405</v>
      </c>
      <c r="F1502">
        <v>10003375</v>
      </c>
      <c r="G1502" t="s">
        <v>628</v>
      </c>
      <c r="H1502" t="s">
        <v>475</v>
      </c>
      <c r="I1502" t="s">
        <v>476</v>
      </c>
      <c r="J1502" t="s">
        <v>385</v>
      </c>
      <c r="K1502" t="s">
        <v>495</v>
      </c>
      <c r="L1502" t="s">
        <v>41</v>
      </c>
      <c r="M1502" t="s">
        <v>405</v>
      </c>
      <c r="N1502" t="s">
        <v>405</v>
      </c>
      <c r="O1502" t="s">
        <v>478</v>
      </c>
      <c r="P1502" t="s">
        <v>3</v>
      </c>
      <c r="Q1502">
        <v>135</v>
      </c>
      <c r="R1502">
        <v>135</v>
      </c>
      <c r="S1502">
        <v>135</v>
      </c>
      <c r="T1502">
        <v>10.4</v>
      </c>
      <c r="U1502">
        <v>2.2000000000000002</v>
      </c>
      <c r="V1502">
        <v>82.1</v>
      </c>
      <c r="W1502">
        <v>86.6</v>
      </c>
      <c r="X1502">
        <v>87.3</v>
      </c>
      <c r="Y1502">
        <v>5.2</v>
      </c>
      <c r="Z1502">
        <v>0.7</v>
      </c>
      <c r="AA1502">
        <v>105</v>
      </c>
      <c r="AB1502">
        <v>9100</v>
      </c>
      <c r="AC1502">
        <v>38000</v>
      </c>
      <c r="AD1502">
        <v>47100</v>
      </c>
      <c r="AE1502">
        <v>60200</v>
      </c>
      <c r="AF1502">
        <v>125600</v>
      </c>
      <c r="AG1502" t="s">
        <v>479</v>
      </c>
      <c r="AH1502" t="s">
        <v>479</v>
      </c>
      <c r="AI1502" t="s">
        <v>479</v>
      </c>
      <c r="AJ1502" t="s">
        <v>479</v>
      </c>
      <c r="AK1502" t="s">
        <v>479</v>
      </c>
      <c r="AL1502" t="s">
        <v>481</v>
      </c>
      <c r="AM1502" t="s">
        <v>481</v>
      </c>
    </row>
    <row r="1503" spans="1:39" x14ac:dyDescent="0.25">
      <c r="A1503" t="s">
        <v>472</v>
      </c>
      <c r="B1503" t="s">
        <v>598</v>
      </c>
      <c r="C1503">
        <v>1</v>
      </c>
      <c r="D1503" t="s">
        <v>405</v>
      </c>
      <c r="E1503" t="s">
        <v>405</v>
      </c>
      <c r="F1503">
        <v>10003566</v>
      </c>
      <c r="G1503" t="s">
        <v>629</v>
      </c>
      <c r="H1503" t="s">
        <v>506</v>
      </c>
      <c r="I1503" t="s">
        <v>476</v>
      </c>
      <c r="J1503" t="s">
        <v>385</v>
      </c>
      <c r="K1503" t="s">
        <v>495</v>
      </c>
      <c r="L1503" t="s">
        <v>41</v>
      </c>
      <c r="M1503" t="s">
        <v>405</v>
      </c>
      <c r="N1503" t="s">
        <v>405</v>
      </c>
      <c r="O1503" t="s">
        <v>488</v>
      </c>
      <c r="P1503" t="s">
        <v>34</v>
      </c>
      <c r="Q1503">
        <v>5</v>
      </c>
      <c r="R1503">
        <v>5</v>
      </c>
      <c r="S1503">
        <v>5</v>
      </c>
      <c r="T1503" t="s">
        <v>479</v>
      </c>
      <c r="U1503" t="s">
        <v>479</v>
      </c>
      <c r="V1503" t="s">
        <v>479</v>
      </c>
      <c r="W1503" t="s">
        <v>479</v>
      </c>
      <c r="X1503" t="s">
        <v>479</v>
      </c>
      <c r="Y1503" t="s">
        <v>479</v>
      </c>
      <c r="Z1503" t="s">
        <v>479</v>
      </c>
      <c r="AA1503">
        <v>5</v>
      </c>
      <c r="AB1503" t="s">
        <v>479</v>
      </c>
      <c r="AC1503" t="s">
        <v>479</v>
      </c>
      <c r="AD1503" t="s">
        <v>479</v>
      </c>
      <c r="AE1503" t="s">
        <v>479</v>
      </c>
      <c r="AF1503" t="s">
        <v>479</v>
      </c>
      <c r="AG1503" t="s">
        <v>479</v>
      </c>
      <c r="AH1503" t="s">
        <v>479</v>
      </c>
      <c r="AI1503" t="s">
        <v>479</v>
      </c>
      <c r="AJ1503" t="s">
        <v>479</v>
      </c>
      <c r="AK1503" t="s">
        <v>479</v>
      </c>
      <c r="AL1503" t="s">
        <v>481</v>
      </c>
      <c r="AM1503" t="s">
        <v>481</v>
      </c>
    </row>
    <row r="1504" spans="1:39" x14ac:dyDescent="0.25">
      <c r="A1504" t="s">
        <v>472</v>
      </c>
      <c r="B1504" t="s">
        <v>598</v>
      </c>
      <c r="C1504">
        <v>1</v>
      </c>
      <c r="D1504" t="s">
        <v>405</v>
      </c>
      <c r="E1504" t="s">
        <v>405</v>
      </c>
      <c r="F1504">
        <v>10003614</v>
      </c>
      <c r="G1504" t="s">
        <v>82</v>
      </c>
      <c r="H1504" t="s">
        <v>482</v>
      </c>
      <c r="I1504" t="s">
        <v>476</v>
      </c>
      <c r="J1504" t="s">
        <v>385</v>
      </c>
      <c r="K1504" t="s">
        <v>499</v>
      </c>
      <c r="L1504" t="s">
        <v>43</v>
      </c>
      <c r="M1504" t="s">
        <v>405</v>
      </c>
      <c r="N1504" t="s">
        <v>405</v>
      </c>
      <c r="O1504" t="s">
        <v>486</v>
      </c>
      <c r="P1504" t="s">
        <v>44</v>
      </c>
      <c r="Q1504">
        <v>165</v>
      </c>
      <c r="R1504">
        <v>160</v>
      </c>
      <c r="S1504">
        <v>160</v>
      </c>
      <c r="T1504" t="s">
        <v>487</v>
      </c>
      <c r="U1504">
        <v>5.8</v>
      </c>
      <c r="V1504">
        <v>49.8</v>
      </c>
      <c r="W1504">
        <v>82.8</v>
      </c>
      <c r="X1504">
        <v>94.2</v>
      </c>
      <c r="Y1504">
        <v>44.3</v>
      </c>
      <c r="Z1504">
        <v>11.4</v>
      </c>
      <c r="AA1504">
        <v>80</v>
      </c>
      <c r="AB1504">
        <v>6600</v>
      </c>
      <c r="AC1504">
        <v>16800</v>
      </c>
      <c r="AD1504">
        <v>20400</v>
      </c>
      <c r="AE1504">
        <v>25200</v>
      </c>
      <c r="AF1504">
        <v>50400</v>
      </c>
      <c r="AG1504" t="s">
        <v>479</v>
      </c>
      <c r="AH1504" t="s">
        <v>479</v>
      </c>
      <c r="AI1504" t="s">
        <v>479</v>
      </c>
      <c r="AJ1504" t="s">
        <v>479</v>
      </c>
      <c r="AK1504" t="s">
        <v>479</v>
      </c>
      <c r="AL1504" t="s">
        <v>481</v>
      </c>
      <c r="AM1504" t="s">
        <v>481</v>
      </c>
    </row>
    <row r="1505" spans="1:39" x14ac:dyDescent="0.25">
      <c r="A1505" t="s">
        <v>472</v>
      </c>
      <c r="B1505" t="s">
        <v>598</v>
      </c>
      <c r="C1505">
        <v>1</v>
      </c>
      <c r="D1505" t="s">
        <v>405</v>
      </c>
      <c r="E1505" t="s">
        <v>405</v>
      </c>
      <c r="F1505">
        <v>10003614</v>
      </c>
      <c r="G1505" t="s">
        <v>82</v>
      </c>
      <c r="H1505" t="s">
        <v>482</v>
      </c>
      <c r="I1505" t="s">
        <v>476</v>
      </c>
      <c r="J1505" t="s">
        <v>385</v>
      </c>
      <c r="K1505" t="s">
        <v>499</v>
      </c>
      <c r="L1505" t="s">
        <v>43</v>
      </c>
      <c r="M1505" t="s">
        <v>405</v>
      </c>
      <c r="N1505" t="s">
        <v>405</v>
      </c>
      <c r="O1505" t="s">
        <v>478</v>
      </c>
      <c r="P1505" t="s">
        <v>3</v>
      </c>
      <c r="Q1505">
        <v>25</v>
      </c>
      <c r="R1505">
        <v>25</v>
      </c>
      <c r="S1505">
        <v>25</v>
      </c>
      <c r="T1505" t="s">
        <v>487</v>
      </c>
      <c r="U1505">
        <v>17.399999999999999</v>
      </c>
      <c r="V1505">
        <v>78.7</v>
      </c>
      <c r="W1505">
        <v>82.6</v>
      </c>
      <c r="X1505">
        <v>82.6</v>
      </c>
      <c r="Y1505">
        <v>3.9</v>
      </c>
      <c r="Z1505" t="s">
        <v>487</v>
      </c>
      <c r="AA1505">
        <v>20</v>
      </c>
      <c r="AB1505">
        <v>9500</v>
      </c>
      <c r="AC1505">
        <v>32100</v>
      </c>
      <c r="AD1505">
        <v>38300</v>
      </c>
      <c r="AE1505">
        <v>43800</v>
      </c>
      <c r="AF1505">
        <v>70100</v>
      </c>
      <c r="AG1505" t="s">
        <v>479</v>
      </c>
      <c r="AH1505" t="s">
        <v>479</v>
      </c>
      <c r="AI1505" t="s">
        <v>479</v>
      </c>
      <c r="AJ1505" t="s">
        <v>479</v>
      </c>
      <c r="AK1505" t="s">
        <v>479</v>
      </c>
      <c r="AL1505" t="s">
        <v>481</v>
      </c>
      <c r="AM1505" t="s">
        <v>481</v>
      </c>
    </row>
    <row r="1506" spans="1:39" x14ac:dyDescent="0.25">
      <c r="A1506" t="s">
        <v>472</v>
      </c>
      <c r="B1506" t="s">
        <v>598</v>
      </c>
      <c r="C1506">
        <v>1</v>
      </c>
      <c r="D1506" t="s">
        <v>405</v>
      </c>
      <c r="E1506" t="s">
        <v>405</v>
      </c>
      <c r="F1506">
        <v>10003614</v>
      </c>
      <c r="G1506" t="s">
        <v>82</v>
      </c>
      <c r="H1506" t="s">
        <v>482</v>
      </c>
      <c r="I1506" t="s">
        <v>476</v>
      </c>
      <c r="J1506" t="s">
        <v>385</v>
      </c>
      <c r="K1506" t="s">
        <v>499</v>
      </c>
      <c r="L1506" t="s">
        <v>43</v>
      </c>
      <c r="M1506" t="s">
        <v>405</v>
      </c>
      <c r="N1506" t="s">
        <v>405</v>
      </c>
      <c r="O1506" t="s">
        <v>488</v>
      </c>
      <c r="P1506" t="s">
        <v>34</v>
      </c>
      <c r="Q1506">
        <v>80</v>
      </c>
      <c r="R1506">
        <v>80</v>
      </c>
      <c r="S1506">
        <v>80</v>
      </c>
      <c r="T1506" t="s">
        <v>487</v>
      </c>
      <c r="U1506">
        <v>1.3</v>
      </c>
      <c r="V1506">
        <v>52.9</v>
      </c>
      <c r="W1506">
        <v>93.6</v>
      </c>
      <c r="X1506">
        <v>98.7</v>
      </c>
      <c r="Y1506">
        <v>45.9</v>
      </c>
      <c r="Z1506">
        <v>5.0999999999999996</v>
      </c>
      <c r="AA1506">
        <v>40</v>
      </c>
      <c r="AB1506">
        <v>11700</v>
      </c>
      <c r="AC1506">
        <v>20400</v>
      </c>
      <c r="AD1506">
        <v>23000</v>
      </c>
      <c r="AE1506">
        <v>26300</v>
      </c>
      <c r="AF1506">
        <v>45300</v>
      </c>
      <c r="AG1506" t="s">
        <v>479</v>
      </c>
      <c r="AH1506" t="s">
        <v>479</v>
      </c>
      <c r="AI1506" t="s">
        <v>479</v>
      </c>
      <c r="AJ1506" t="s">
        <v>479</v>
      </c>
      <c r="AK1506" t="s">
        <v>479</v>
      </c>
      <c r="AL1506" t="s">
        <v>481</v>
      </c>
      <c r="AM1506" t="s">
        <v>481</v>
      </c>
    </row>
    <row r="1507" spans="1:39" x14ac:dyDescent="0.25">
      <c r="A1507" t="s">
        <v>472</v>
      </c>
      <c r="B1507" t="s">
        <v>598</v>
      </c>
      <c r="C1507">
        <v>1</v>
      </c>
      <c r="D1507" t="s">
        <v>405</v>
      </c>
      <c r="E1507" t="s">
        <v>405</v>
      </c>
      <c r="F1507">
        <v>10003614</v>
      </c>
      <c r="G1507" t="s">
        <v>82</v>
      </c>
      <c r="H1507" t="s">
        <v>482</v>
      </c>
      <c r="I1507" t="s">
        <v>476</v>
      </c>
      <c r="J1507" t="s">
        <v>385</v>
      </c>
      <c r="K1507" t="s">
        <v>499</v>
      </c>
      <c r="L1507" t="s">
        <v>43</v>
      </c>
      <c r="M1507" t="s">
        <v>405</v>
      </c>
      <c r="N1507" t="s">
        <v>405</v>
      </c>
      <c r="O1507" t="s">
        <v>489</v>
      </c>
      <c r="P1507" t="s">
        <v>50</v>
      </c>
      <c r="Q1507">
        <v>65</v>
      </c>
      <c r="R1507">
        <v>65</v>
      </c>
      <c r="S1507">
        <v>65</v>
      </c>
      <c r="T1507">
        <v>1.6</v>
      </c>
      <c r="U1507">
        <v>7.8</v>
      </c>
      <c r="V1507">
        <v>70.3</v>
      </c>
      <c r="W1507">
        <v>86.7</v>
      </c>
      <c r="X1507">
        <v>90.6</v>
      </c>
      <c r="Y1507">
        <v>20.3</v>
      </c>
      <c r="Z1507">
        <v>3.9</v>
      </c>
      <c r="AA1507">
        <v>45</v>
      </c>
      <c r="AB1507">
        <v>4400</v>
      </c>
      <c r="AC1507">
        <v>16400</v>
      </c>
      <c r="AD1507">
        <v>21500</v>
      </c>
      <c r="AE1507">
        <v>24500</v>
      </c>
      <c r="AF1507">
        <v>55100</v>
      </c>
      <c r="AG1507" t="s">
        <v>479</v>
      </c>
      <c r="AH1507" t="s">
        <v>479</v>
      </c>
      <c r="AI1507" t="s">
        <v>479</v>
      </c>
      <c r="AJ1507" t="s">
        <v>479</v>
      </c>
      <c r="AK1507" t="s">
        <v>479</v>
      </c>
      <c r="AL1507" t="s">
        <v>481</v>
      </c>
      <c r="AM1507" t="s">
        <v>481</v>
      </c>
    </row>
    <row r="1508" spans="1:39" x14ac:dyDescent="0.25">
      <c r="A1508" t="s">
        <v>472</v>
      </c>
      <c r="B1508" t="s">
        <v>598</v>
      </c>
      <c r="C1508">
        <v>1</v>
      </c>
      <c r="D1508" t="s">
        <v>405</v>
      </c>
      <c r="E1508" t="s">
        <v>405</v>
      </c>
      <c r="F1508">
        <v>10003645</v>
      </c>
      <c r="G1508" t="s">
        <v>51</v>
      </c>
      <c r="H1508" t="s">
        <v>482</v>
      </c>
      <c r="I1508" t="s">
        <v>476</v>
      </c>
      <c r="J1508" t="s">
        <v>385</v>
      </c>
      <c r="K1508" t="s">
        <v>495</v>
      </c>
      <c r="L1508" t="s">
        <v>41</v>
      </c>
      <c r="M1508" t="s">
        <v>405</v>
      </c>
      <c r="N1508" t="s">
        <v>405</v>
      </c>
      <c r="O1508" t="s">
        <v>485</v>
      </c>
      <c r="P1508" t="s">
        <v>47</v>
      </c>
      <c r="Q1508">
        <v>75</v>
      </c>
      <c r="R1508">
        <v>75</v>
      </c>
      <c r="S1508">
        <v>75</v>
      </c>
      <c r="T1508">
        <v>1.3</v>
      </c>
      <c r="U1508">
        <v>8.6999999999999993</v>
      </c>
      <c r="V1508">
        <v>30.2</v>
      </c>
      <c r="W1508">
        <v>57.7</v>
      </c>
      <c r="X1508">
        <v>89.9</v>
      </c>
      <c r="Y1508">
        <v>59.7</v>
      </c>
      <c r="Z1508">
        <v>32.200000000000003</v>
      </c>
      <c r="AA1508">
        <v>20</v>
      </c>
      <c r="AB1508">
        <v>2600</v>
      </c>
      <c r="AC1508">
        <v>21200</v>
      </c>
      <c r="AD1508">
        <v>26600</v>
      </c>
      <c r="AE1508">
        <v>28100</v>
      </c>
      <c r="AF1508">
        <v>35000</v>
      </c>
      <c r="AG1508" t="s">
        <v>479</v>
      </c>
      <c r="AH1508" t="s">
        <v>479</v>
      </c>
      <c r="AI1508" t="s">
        <v>479</v>
      </c>
      <c r="AJ1508" t="s">
        <v>479</v>
      </c>
      <c r="AK1508" t="s">
        <v>479</v>
      </c>
      <c r="AL1508" t="s">
        <v>481</v>
      </c>
      <c r="AM1508" t="s">
        <v>481</v>
      </c>
    </row>
    <row r="1509" spans="1:39" x14ac:dyDescent="0.25">
      <c r="A1509" t="s">
        <v>472</v>
      </c>
      <c r="B1509" t="s">
        <v>598</v>
      </c>
      <c r="C1509">
        <v>1</v>
      </c>
      <c r="D1509" t="s">
        <v>405</v>
      </c>
      <c r="E1509" t="s">
        <v>405</v>
      </c>
      <c r="F1509">
        <v>10003645</v>
      </c>
      <c r="G1509" t="s">
        <v>51</v>
      </c>
      <c r="H1509" t="s">
        <v>482</v>
      </c>
      <c r="I1509" t="s">
        <v>476</v>
      </c>
      <c r="J1509" t="s">
        <v>385</v>
      </c>
      <c r="K1509" t="s">
        <v>495</v>
      </c>
      <c r="L1509" t="s">
        <v>41</v>
      </c>
      <c r="M1509" t="s">
        <v>405</v>
      </c>
      <c r="N1509" t="s">
        <v>405</v>
      </c>
      <c r="O1509" t="s">
        <v>486</v>
      </c>
      <c r="P1509" t="s">
        <v>44</v>
      </c>
      <c r="Q1509">
        <v>75</v>
      </c>
      <c r="R1509">
        <v>75</v>
      </c>
      <c r="S1509">
        <v>75</v>
      </c>
      <c r="T1509">
        <v>2.7</v>
      </c>
      <c r="U1509">
        <v>5.5</v>
      </c>
      <c r="V1509">
        <v>34.200000000000003</v>
      </c>
      <c r="W1509">
        <v>68.5</v>
      </c>
      <c r="X1509">
        <v>91.8</v>
      </c>
      <c r="Y1509">
        <v>57.5</v>
      </c>
      <c r="Z1509">
        <v>23.3</v>
      </c>
      <c r="AA1509">
        <v>25</v>
      </c>
      <c r="AB1509">
        <v>4400</v>
      </c>
      <c r="AC1509">
        <v>22200</v>
      </c>
      <c r="AD1509">
        <v>25700</v>
      </c>
      <c r="AE1509">
        <v>32100</v>
      </c>
      <c r="AF1509">
        <v>56900</v>
      </c>
      <c r="AG1509" t="s">
        <v>479</v>
      </c>
      <c r="AH1509" t="s">
        <v>479</v>
      </c>
      <c r="AI1509" t="s">
        <v>479</v>
      </c>
      <c r="AJ1509" t="s">
        <v>479</v>
      </c>
      <c r="AK1509" t="s">
        <v>479</v>
      </c>
      <c r="AL1509" t="s">
        <v>481</v>
      </c>
      <c r="AM1509" t="s">
        <v>481</v>
      </c>
    </row>
    <row r="1510" spans="1:39" x14ac:dyDescent="0.25">
      <c r="A1510" t="s">
        <v>472</v>
      </c>
      <c r="B1510" t="s">
        <v>598</v>
      </c>
      <c r="C1510">
        <v>1</v>
      </c>
      <c r="D1510" t="s">
        <v>405</v>
      </c>
      <c r="E1510" t="s">
        <v>405</v>
      </c>
      <c r="F1510">
        <v>10003645</v>
      </c>
      <c r="G1510" t="s">
        <v>51</v>
      </c>
      <c r="H1510" t="s">
        <v>482</v>
      </c>
      <c r="I1510" t="s">
        <v>476</v>
      </c>
      <c r="J1510" t="s">
        <v>385</v>
      </c>
      <c r="K1510" t="s">
        <v>495</v>
      </c>
      <c r="L1510" t="s">
        <v>41</v>
      </c>
      <c r="M1510" t="s">
        <v>405</v>
      </c>
      <c r="N1510" t="s">
        <v>405</v>
      </c>
      <c r="O1510" t="s">
        <v>478</v>
      </c>
      <c r="P1510" t="s">
        <v>3</v>
      </c>
      <c r="Q1510">
        <v>90</v>
      </c>
      <c r="R1510">
        <v>90</v>
      </c>
      <c r="S1510">
        <v>90</v>
      </c>
      <c r="T1510">
        <v>9.6999999999999993</v>
      </c>
      <c r="U1510">
        <v>7.7</v>
      </c>
      <c r="V1510">
        <v>69.599999999999994</v>
      </c>
      <c r="W1510">
        <v>78.2</v>
      </c>
      <c r="X1510">
        <v>82.6</v>
      </c>
      <c r="Y1510">
        <v>13</v>
      </c>
      <c r="Z1510">
        <v>4.4000000000000004</v>
      </c>
      <c r="AA1510">
        <v>65</v>
      </c>
      <c r="AB1510">
        <v>9100</v>
      </c>
      <c r="AC1510">
        <v>36500</v>
      </c>
      <c r="AD1510">
        <v>43300</v>
      </c>
      <c r="AE1510">
        <v>51800</v>
      </c>
      <c r="AF1510">
        <v>107300</v>
      </c>
      <c r="AG1510" t="s">
        <v>479</v>
      </c>
      <c r="AH1510" t="s">
        <v>479</v>
      </c>
      <c r="AI1510" t="s">
        <v>479</v>
      </c>
      <c r="AJ1510" t="s">
        <v>479</v>
      </c>
      <c r="AK1510" t="s">
        <v>479</v>
      </c>
      <c r="AL1510" t="s">
        <v>481</v>
      </c>
      <c r="AM1510" t="s">
        <v>481</v>
      </c>
    </row>
    <row r="1511" spans="1:39" x14ac:dyDescent="0.25">
      <c r="A1511" t="s">
        <v>472</v>
      </c>
      <c r="B1511" t="s">
        <v>598</v>
      </c>
      <c r="C1511">
        <v>1</v>
      </c>
      <c r="D1511" t="s">
        <v>405</v>
      </c>
      <c r="E1511" t="s">
        <v>405</v>
      </c>
      <c r="F1511">
        <v>10003645</v>
      </c>
      <c r="G1511" t="s">
        <v>51</v>
      </c>
      <c r="H1511" t="s">
        <v>482</v>
      </c>
      <c r="I1511" t="s">
        <v>476</v>
      </c>
      <c r="J1511" t="s">
        <v>385</v>
      </c>
      <c r="K1511" t="s">
        <v>495</v>
      </c>
      <c r="L1511" t="s">
        <v>41</v>
      </c>
      <c r="M1511" t="s">
        <v>405</v>
      </c>
      <c r="N1511" t="s">
        <v>405</v>
      </c>
      <c r="O1511" t="s">
        <v>488</v>
      </c>
      <c r="P1511" t="s">
        <v>34</v>
      </c>
      <c r="Q1511">
        <v>75</v>
      </c>
      <c r="R1511">
        <v>70</v>
      </c>
      <c r="S1511">
        <v>70</v>
      </c>
      <c r="T1511">
        <v>9.6999999999999993</v>
      </c>
      <c r="U1511">
        <v>2.8</v>
      </c>
      <c r="V1511">
        <v>47.2</v>
      </c>
      <c r="W1511">
        <v>73.599999999999994</v>
      </c>
      <c r="X1511">
        <v>87.5</v>
      </c>
      <c r="Y1511">
        <v>40.299999999999997</v>
      </c>
      <c r="Z1511">
        <v>13.9</v>
      </c>
      <c r="AA1511">
        <v>35</v>
      </c>
      <c r="AB1511">
        <v>2900</v>
      </c>
      <c r="AC1511">
        <v>23700</v>
      </c>
      <c r="AD1511">
        <v>28300</v>
      </c>
      <c r="AE1511">
        <v>32500</v>
      </c>
      <c r="AF1511">
        <v>57300</v>
      </c>
      <c r="AG1511" t="s">
        <v>479</v>
      </c>
      <c r="AH1511" t="s">
        <v>479</v>
      </c>
      <c r="AI1511" t="s">
        <v>479</v>
      </c>
      <c r="AJ1511" t="s">
        <v>479</v>
      </c>
      <c r="AK1511" t="s">
        <v>479</v>
      </c>
      <c r="AL1511" t="s">
        <v>481</v>
      </c>
      <c r="AM1511" t="s">
        <v>481</v>
      </c>
    </row>
    <row r="1512" spans="1:39" x14ac:dyDescent="0.25">
      <c r="A1512" t="s">
        <v>472</v>
      </c>
      <c r="B1512" t="s">
        <v>598</v>
      </c>
      <c r="C1512">
        <v>1</v>
      </c>
      <c r="D1512" t="s">
        <v>405</v>
      </c>
      <c r="E1512" t="s">
        <v>405</v>
      </c>
      <c r="F1512">
        <v>10003674</v>
      </c>
      <c r="G1512" t="s">
        <v>542</v>
      </c>
      <c r="H1512" t="s">
        <v>475</v>
      </c>
      <c r="I1512" t="s">
        <v>476</v>
      </c>
      <c r="J1512" t="s">
        <v>385</v>
      </c>
      <c r="K1512" t="s">
        <v>495</v>
      </c>
      <c r="L1512" t="s">
        <v>41</v>
      </c>
      <c r="M1512" t="s">
        <v>405</v>
      </c>
      <c r="N1512" t="s">
        <v>405</v>
      </c>
      <c r="O1512" t="s">
        <v>489</v>
      </c>
      <c r="P1512" t="s">
        <v>50</v>
      </c>
      <c r="Q1512">
        <v>10</v>
      </c>
      <c r="R1512">
        <v>10</v>
      </c>
      <c r="S1512">
        <v>10</v>
      </c>
      <c r="T1512" t="s">
        <v>479</v>
      </c>
      <c r="U1512" t="s">
        <v>479</v>
      </c>
      <c r="V1512" t="s">
        <v>479</v>
      </c>
      <c r="W1512" t="s">
        <v>479</v>
      </c>
      <c r="X1512" t="s">
        <v>479</v>
      </c>
      <c r="Y1512" t="s">
        <v>479</v>
      </c>
      <c r="Z1512" t="s">
        <v>479</v>
      </c>
      <c r="AA1512">
        <v>5</v>
      </c>
      <c r="AB1512" t="s">
        <v>479</v>
      </c>
      <c r="AC1512" t="s">
        <v>479</v>
      </c>
      <c r="AD1512" t="s">
        <v>479</v>
      </c>
      <c r="AE1512" t="s">
        <v>479</v>
      </c>
      <c r="AF1512" t="s">
        <v>479</v>
      </c>
      <c r="AG1512" t="s">
        <v>479</v>
      </c>
      <c r="AH1512" t="s">
        <v>479</v>
      </c>
      <c r="AI1512" t="s">
        <v>479</v>
      </c>
      <c r="AJ1512" t="s">
        <v>479</v>
      </c>
      <c r="AK1512" t="s">
        <v>479</v>
      </c>
      <c r="AL1512" t="s">
        <v>481</v>
      </c>
      <c r="AM1512" t="s">
        <v>481</v>
      </c>
    </row>
    <row r="1513" spans="1:39" x14ac:dyDescent="0.25">
      <c r="A1513" t="s">
        <v>472</v>
      </c>
      <c r="B1513" t="s">
        <v>598</v>
      </c>
      <c r="C1513">
        <v>1</v>
      </c>
      <c r="D1513" t="s">
        <v>405</v>
      </c>
      <c r="E1513" t="s">
        <v>405</v>
      </c>
      <c r="F1513">
        <v>10003676</v>
      </c>
      <c r="G1513" t="s">
        <v>543</v>
      </c>
      <c r="H1513" t="s">
        <v>475</v>
      </c>
      <c r="I1513" t="s">
        <v>476</v>
      </c>
      <c r="J1513" t="s">
        <v>385</v>
      </c>
      <c r="K1513" t="s">
        <v>491</v>
      </c>
      <c r="L1513" t="s">
        <v>61</v>
      </c>
      <c r="M1513" t="s">
        <v>405</v>
      </c>
      <c r="N1513" t="s">
        <v>405</v>
      </c>
      <c r="O1513" t="s">
        <v>485</v>
      </c>
      <c r="P1513" t="s">
        <v>47</v>
      </c>
      <c r="Q1513">
        <v>15</v>
      </c>
      <c r="R1513">
        <v>15</v>
      </c>
      <c r="S1513">
        <v>15</v>
      </c>
      <c r="T1513" t="s">
        <v>487</v>
      </c>
      <c r="U1513">
        <v>7.7</v>
      </c>
      <c r="V1513">
        <v>76.900000000000006</v>
      </c>
      <c r="W1513">
        <v>92.3</v>
      </c>
      <c r="X1513">
        <v>92.3</v>
      </c>
      <c r="Y1513">
        <v>15.4</v>
      </c>
      <c r="Z1513" t="s">
        <v>487</v>
      </c>
      <c r="AA1513">
        <v>10</v>
      </c>
      <c r="AB1513" t="s">
        <v>479</v>
      </c>
      <c r="AC1513" t="s">
        <v>479</v>
      </c>
      <c r="AD1513" t="s">
        <v>479</v>
      </c>
      <c r="AE1513" t="s">
        <v>479</v>
      </c>
      <c r="AF1513" t="s">
        <v>479</v>
      </c>
      <c r="AG1513" t="s">
        <v>479</v>
      </c>
      <c r="AH1513" t="s">
        <v>479</v>
      </c>
      <c r="AI1513" t="s">
        <v>479</v>
      </c>
      <c r="AJ1513" t="s">
        <v>479</v>
      </c>
      <c r="AK1513" t="s">
        <v>479</v>
      </c>
      <c r="AL1513" t="s">
        <v>481</v>
      </c>
      <c r="AM1513" t="s">
        <v>481</v>
      </c>
    </row>
    <row r="1514" spans="1:39" x14ac:dyDescent="0.25">
      <c r="A1514" t="s">
        <v>472</v>
      </c>
      <c r="B1514" t="s">
        <v>598</v>
      </c>
      <c r="C1514">
        <v>1</v>
      </c>
      <c r="D1514" t="s">
        <v>405</v>
      </c>
      <c r="E1514" t="s">
        <v>405</v>
      </c>
      <c r="F1514">
        <v>10003678</v>
      </c>
      <c r="G1514" t="s">
        <v>111</v>
      </c>
      <c r="H1514" t="s">
        <v>482</v>
      </c>
      <c r="I1514" t="s">
        <v>476</v>
      </c>
      <c r="J1514" t="s">
        <v>385</v>
      </c>
      <c r="K1514" t="s">
        <v>495</v>
      </c>
      <c r="L1514" t="s">
        <v>41</v>
      </c>
      <c r="M1514" t="s">
        <v>405</v>
      </c>
      <c r="N1514" t="s">
        <v>405</v>
      </c>
      <c r="O1514" t="s">
        <v>485</v>
      </c>
      <c r="P1514" t="s">
        <v>47</v>
      </c>
      <c r="Q1514">
        <v>45</v>
      </c>
      <c r="R1514">
        <v>45</v>
      </c>
      <c r="S1514">
        <v>45</v>
      </c>
      <c r="T1514">
        <v>13.6</v>
      </c>
      <c r="U1514">
        <v>6.8</v>
      </c>
      <c r="V1514">
        <v>54.5</v>
      </c>
      <c r="W1514">
        <v>68.2</v>
      </c>
      <c r="X1514">
        <v>79.5</v>
      </c>
      <c r="Y1514">
        <v>25</v>
      </c>
      <c r="Z1514">
        <v>11.4</v>
      </c>
      <c r="AA1514">
        <v>25</v>
      </c>
      <c r="AB1514">
        <v>7300</v>
      </c>
      <c r="AC1514">
        <v>22600</v>
      </c>
      <c r="AD1514">
        <v>24800</v>
      </c>
      <c r="AE1514">
        <v>29900</v>
      </c>
      <c r="AF1514">
        <v>47100</v>
      </c>
      <c r="AG1514" t="s">
        <v>479</v>
      </c>
      <c r="AH1514" t="s">
        <v>479</v>
      </c>
      <c r="AI1514" t="s">
        <v>479</v>
      </c>
      <c r="AJ1514" t="s">
        <v>479</v>
      </c>
      <c r="AK1514" t="s">
        <v>479</v>
      </c>
      <c r="AL1514" t="s">
        <v>481</v>
      </c>
      <c r="AM1514" t="s">
        <v>481</v>
      </c>
    </row>
    <row r="1515" spans="1:39" x14ac:dyDescent="0.25">
      <c r="A1515" t="s">
        <v>472</v>
      </c>
      <c r="B1515" t="s">
        <v>598</v>
      </c>
      <c r="C1515">
        <v>1</v>
      </c>
      <c r="D1515" t="s">
        <v>405</v>
      </c>
      <c r="E1515" t="s">
        <v>405</v>
      </c>
      <c r="F1515">
        <v>10003678</v>
      </c>
      <c r="G1515" t="s">
        <v>111</v>
      </c>
      <c r="H1515" t="s">
        <v>482</v>
      </c>
      <c r="I1515" t="s">
        <v>476</v>
      </c>
      <c r="J1515" t="s">
        <v>385</v>
      </c>
      <c r="K1515" t="s">
        <v>495</v>
      </c>
      <c r="L1515" t="s">
        <v>41</v>
      </c>
      <c r="M1515" t="s">
        <v>405</v>
      </c>
      <c r="N1515" t="s">
        <v>405</v>
      </c>
      <c r="O1515" t="s">
        <v>486</v>
      </c>
      <c r="P1515" t="s">
        <v>44</v>
      </c>
      <c r="Q1515">
        <v>105</v>
      </c>
      <c r="R1515">
        <v>105</v>
      </c>
      <c r="S1515">
        <v>105</v>
      </c>
      <c r="T1515">
        <v>5.8</v>
      </c>
      <c r="U1515">
        <v>8.1</v>
      </c>
      <c r="V1515">
        <v>41.1</v>
      </c>
      <c r="W1515">
        <v>74.400000000000006</v>
      </c>
      <c r="X1515">
        <v>86</v>
      </c>
      <c r="Y1515">
        <v>45</v>
      </c>
      <c r="Z1515">
        <v>11.7</v>
      </c>
      <c r="AA1515">
        <v>40</v>
      </c>
      <c r="AB1515">
        <v>7700</v>
      </c>
      <c r="AC1515">
        <v>17500</v>
      </c>
      <c r="AD1515">
        <v>21200</v>
      </c>
      <c r="AE1515">
        <v>27000</v>
      </c>
      <c r="AF1515">
        <v>42700</v>
      </c>
      <c r="AG1515" t="s">
        <v>479</v>
      </c>
      <c r="AH1515" t="s">
        <v>479</v>
      </c>
      <c r="AI1515" t="s">
        <v>479</v>
      </c>
      <c r="AJ1515" t="s">
        <v>479</v>
      </c>
      <c r="AK1515" t="s">
        <v>479</v>
      </c>
      <c r="AL1515" t="s">
        <v>481</v>
      </c>
      <c r="AM1515" t="s">
        <v>481</v>
      </c>
    </row>
    <row r="1516" spans="1:39" x14ac:dyDescent="0.25">
      <c r="A1516" t="s">
        <v>472</v>
      </c>
      <c r="B1516" t="s">
        <v>598</v>
      </c>
      <c r="C1516">
        <v>1</v>
      </c>
      <c r="D1516" t="s">
        <v>405</v>
      </c>
      <c r="E1516" t="s">
        <v>405</v>
      </c>
      <c r="F1516">
        <v>10003678</v>
      </c>
      <c r="G1516" t="s">
        <v>111</v>
      </c>
      <c r="H1516" t="s">
        <v>482</v>
      </c>
      <c r="I1516" t="s">
        <v>476</v>
      </c>
      <c r="J1516" t="s">
        <v>385</v>
      </c>
      <c r="K1516" t="s">
        <v>495</v>
      </c>
      <c r="L1516" t="s">
        <v>41</v>
      </c>
      <c r="M1516" t="s">
        <v>405</v>
      </c>
      <c r="N1516" t="s">
        <v>405</v>
      </c>
      <c r="O1516" t="s">
        <v>478</v>
      </c>
      <c r="P1516" t="s">
        <v>3</v>
      </c>
      <c r="Q1516">
        <v>125</v>
      </c>
      <c r="R1516">
        <v>125</v>
      </c>
      <c r="S1516">
        <v>125</v>
      </c>
      <c r="T1516">
        <v>4.0999999999999996</v>
      </c>
      <c r="U1516">
        <v>12.2</v>
      </c>
      <c r="V1516">
        <v>69.099999999999994</v>
      </c>
      <c r="W1516">
        <v>76.400000000000006</v>
      </c>
      <c r="X1516">
        <v>83.7</v>
      </c>
      <c r="Y1516">
        <v>14.6</v>
      </c>
      <c r="Z1516">
        <v>7.3</v>
      </c>
      <c r="AA1516">
        <v>85</v>
      </c>
      <c r="AB1516">
        <v>3600</v>
      </c>
      <c r="AC1516">
        <v>20400</v>
      </c>
      <c r="AD1516">
        <v>27200</v>
      </c>
      <c r="AE1516">
        <v>30700</v>
      </c>
      <c r="AF1516">
        <v>89200</v>
      </c>
      <c r="AG1516" t="s">
        <v>479</v>
      </c>
      <c r="AH1516" t="s">
        <v>479</v>
      </c>
      <c r="AI1516" t="s">
        <v>479</v>
      </c>
      <c r="AJ1516" t="s">
        <v>479</v>
      </c>
      <c r="AK1516" t="s">
        <v>479</v>
      </c>
      <c r="AL1516" t="s">
        <v>481</v>
      </c>
      <c r="AM1516" t="s">
        <v>481</v>
      </c>
    </row>
    <row r="1517" spans="1:39" x14ac:dyDescent="0.25">
      <c r="A1517" t="s">
        <v>472</v>
      </c>
      <c r="B1517" t="s">
        <v>598</v>
      </c>
      <c r="C1517">
        <v>1</v>
      </c>
      <c r="D1517" t="s">
        <v>405</v>
      </c>
      <c r="E1517" t="s">
        <v>405</v>
      </c>
      <c r="F1517">
        <v>10003678</v>
      </c>
      <c r="G1517" t="s">
        <v>111</v>
      </c>
      <c r="H1517" t="s">
        <v>482</v>
      </c>
      <c r="I1517" t="s">
        <v>476</v>
      </c>
      <c r="J1517" t="s">
        <v>385</v>
      </c>
      <c r="K1517" t="s">
        <v>495</v>
      </c>
      <c r="L1517" t="s">
        <v>41</v>
      </c>
      <c r="M1517" t="s">
        <v>405</v>
      </c>
      <c r="N1517" t="s">
        <v>405</v>
      </c>
      <c r="O1517" t="s">
        <v>488</v>
      </c>
      <c r="P1517" t="s">
        <v>34</v>
      </c>
      <c r="Q1517">
        <v>60</v>
      </c>
      <c r="R1517">
        <v>60</v>
      </c>
      <c r="S1517">
        <v>60</v>
      </c>
      <c r="T1517">
        <v>5.2</v>
      </c>
      <c r="U1517">
        <v>3.4</v>
      </c>
      <c r="V1517">
        <v>39.700000000000003</v>
      </c>
      <c r="W1517">
        <v>74.099999999999994</v>
      </c>
      <c r="X1517">
        <v>91.4</v>
      </c>
      <c r="Y1517">
        <v>51.7</v>
      </c>
      <c r="Z1517">
        <v>17.2</v>
      </c>
      <c r="AA1517">
        <v>25</v>
      </c>
      <c r="AB1517">
        <v>10200</v>
      </c>
      <c r="AC1517">
        <v>17900</v>
      </c>
      <c r="AD1517">
        <v>20800</v>
      </c>
      <c r="AE1517">
        <v>25600</v>
      </c>
      <c r="AF1517">
        <v>35000</v>
      </c>
      <c r="AG1517" t="s">
        <v>479</v>
      </c>
      <c r="AH1517" t="s">
        <v>479</v>
      </c>
      <c r="AI1517" t="s">
        <v>479</v>
      </c>
      <c r="AJ1517" t="s">
        <v>479</v>
      </c>
      <c r="AK1517" t="s">
        <v>479</v>
      </c>
      <c r="AL1517" t="s">
        <v>481</v>
      </c>
      <c r="AM1517" t="s">
        <v>481</v>
      </c>
    </row>
    <row r="1518" spans="1:39" x14ac:dyDescent="0.25">
      <c r="A1518" t="s">
        <v>472</v>
      </c>
      <c r="B1518" t="s">
        <v>598</v>
      </c>
      <c r="C1518">
        <v>1</v>
      </c>
      <c r="D1518" t="s">
        <v>405</v>
      </c>
      <c r="E1518" t="s">
        <v>405</v>
      </c>
      <c r="F1518">
        <v>10003678</v>
      </c>
      <c r="G1518" t="s">
        <v>111</v>
      </c>
      <c r="H1518" t="s">
        <v>482</v>
      </c>
      <c r="I1518" t="s">
        <v>476</v>
      </c>
      <c r="J1518" t="s">
        <v>385</v>
      </c>
      <c r="K1518" t="s">
        <v>495</v>
      </c>
      <c r="L1518" t="s">
        <v>41</v>
      </c>
      <c r="M1518" t="s">
        <v>405</v>
      </c>
      <c r="N1518" t="s">
        <v>405</v>
      </c>
      <c r="O1518" t="s">
        <v>489</v>
      </c>
      <c r="P1518" t="s">
        <v>50</v>
      </c>
      <c r="Q1518">
        <v>300</v>
      </c>
      <c r="R1518">
        <v>290</v>
      </c>
      <c r="S1518">
        <v>290</v>
      </c>
      <c r="T1518">
        <v>5</v>
      </c>
      <c r="U1518">
        <v>13.1</v>
      </c>
      <c r="V1518">
        <v>74.900000000000006</v>
      </c>
      <c r="W1518">
        <v>79.2</v>
      </c>
      <c r="X1518">
        <v>81.900000000000006</v>
      </c>
      <c r="Y1518">
        <v>7.1</v>
      </c>
      <c r="Z1518">
        <v>2.8</v>
      </c>
      <c r="AA1518">
        <v>200</v>
      </c>
      <c r="AB1518" t="s">
        <v>480</v>
      </c>
      <c r="AC1518">
        <v>16100</v>
      </c>
      <c r="AD1518">
        <v>21200</v>
      </c>
      <c r="AE1518">
        <v>24500</v>
      </c>
      <c r="AF1518">
        <v>51800</v>
      </c>
      <c r="AG1518" t="s">
        <v>479</v>
      </c>
      <c r="AH1518" t="s">
        <v>479</v>
      </c>
      <c r="AI1518" t="s">
        <v>479</v>
      </c>
      <c r="AJ1518" t="s">
        <v>479</v>
      </c>
      <c r="AK1518" t="s">
        <v>479</v>
      </c>
      <c r="AL1518" t="s">
        <v>481</v>
      </c>
      <c r="AM1518" t="s">
        <v>481</v>
      </c>
    </row>
    <row r="1519" spans="1:39" x14ac:dyDescent="0.25">
      <c r="A1519" t="s">
        <v>472</v>
      </c>
      <c r="B1519" t="s">
        <v>598</v>
      </c>
      <c r="C1519">
        <v>1</v>
      </c>
      <c r="D1519" t="s">
        <v>405</v>
      </c>
      <c r="E1519" t="s">
        <v>405</v>
      </c>
      <c r="F1519">
        <v>10003854</v>
      </c>
      <c r="G1519" t="s">
        <v>544</v>
      </c>
      <c r="H1519" t="s">
        <v>482</v>
      </c>
      <c r="I1519" t="s">
        <v>476</v>
      </c>
      <c r="J1519" t="s">
        <v>385</v>
      </c>
      <c r="K1519" t="s">
        <v>493</v>
      </c>
      <c r="L1519" t="s">
        <v>55</v>
      </c>
      <c r="M1519" t="s">
        <v>405</v>
      </c>
      <c r="N1519" t="s">
        <v>405</v>
      </c>
      <c r="O1519" t="s">
        <v>489</v>
      </c>
      <c r="P1519" t="s">
        <v>50</v>
      </c>
      <c r="Q1519">
        <v>575</v>
      </c>
      <c r="R1519">
        <v>565</v>
      </c>
      <c r="S1519">
        <v>560</v>
      </c>
      <c r="T1519">
        <v>3.2</v>
      </c>
      <c r="U1519">
        <v>10.199999999999999</v>
      </c>
      <c r="V1519">
        <v>74.7</v>
      </c>
      <c r="W1519">
        <v>84.1</v>
      </c>
      <c r="X1519">
        <v>86.6</v>
      </c>
      <c r="Y1519">
        <v>11.9</v>
      </c>
      <c r="Z1519">
        <v>2.5</v>
      </c>
      <c r="AA1519">
        <v>405</v>
      </c>
      <c r="AB1519">
        <v>400</v>
      </c>
      <c r="AC1519">
        <v>14200</v>
      </c>
      <c r="AD1519">
        <v>19300</v>
      </c>
      <c r="AE1519">
        <v>22300</v>
      </c>
      <c r="AF1519">
        <v>37600</v>
      </c>
      <c r="AG1519" t="s">
        <v>479</v>
      </c>
      <c r="AH1519" t="s">
        <v>479</v>
      </c>
      <c r="AI1519" t="s">
        <v>479</v>
      </c>
      <c r="AJ1519" t="s">
        <v>479</v>
      </c>
      <c r="AK1519" t="s">
        <v>479</v>
      </c>
      <c r="AL1519" t="s">
        <v>481</v>
      </c>
      <c r="AM1519" t="s">
        <v>481</v>
      </c>
    </row>
    <row r="1520" spans="1:39" x14ac:dyDescent="0.25">
      <c r="A1520" t="s">
        <v>472</v>
      </c>
      <c r="B1520" t="s">
        <v>598</v>
      </c>
      <c r="C1520">
        <v>1</v>
      </c>
      <c r="D1520" t="s">
        <v>405</v>
      </c>
      <c r="E1520" t="s">
        <v>405</v>
      </c>
      <c r="F1520">
        <v>10003861</v>
      </c>
      <c r="G1520" t="s">
        <v>88</v>
      </c>
      <c r="H1520" t="s">
        <v>482</v>
      </c>
      <c r="I1520" t="s">
        <v>476</v>
      </c>
      <c r="J1520" t="s">
        <v>385</v>
      </c>
      <c r="K1520" t="s">
        <v>493</v>
      </c>
      <c r="L1520" t="s">
        <v>55</v>
      </c>
      <c r="M1520" t="s">
        <v>405</v>
      </c>
      <c r="N1520" t="s">
        <v>405</v>
      </c>
      <c r="O1520" t="s">
        <v>485</v>
      </c>
      <c r="P1520" t="s">
        <v>47</v>
      </c>
      <c r="Q1520">
        <v>5</v>
      </c>
      <c r="R1520">
        <v>5</v>
      </c>
      <c r="S1520">
        <v>5</v>
      </c>
      <c r="T1520" t="s">
        <v>479</v>
      </c>
      <c r="U1520" t="s">
        <v>479</v>
      </c>
      <c r="V1520" t="s">
        <v>479</v>
      </c>
      <c r="W1520" t="s">
        <v>479</v>
      </c>
      <c r="X1520" t="s">
        <v>479</v>
      </c>
      <c r="Y1520" t="s">
        <v>479</v>
      </c>
      <c r="Z1520" t="s">
        <v>479</v>
      </c>
      <c r="AA1520" t="s">
        <v>480</v>
      </c>
      <c r="AB1520" t="s">
        <v>479</v>
      </c>
      <c r="AC1520" t="s">
        <v>479</v>
      </c>
      <c r="AD1520" t="s">
        <v>479</v>
      </c>
      <c r="AE1520" t="s">
        <v>479</v>
      </c>
      <c r="AF1520" t="s">
        <v>479</v>
      </c>
      <c r="AG1520" t="s">
        <v>479</v>
      </c>
      <c r="AH1520" t="s">
        <v>479</v>
      </c>
      <c r="AI1520" t="s">
        <v>479</v>
      </c>
      <c r="AJ1520" t="s">
        <v>479</v>
      </c>
      <c r="AK1520" t="s">
        <v>479</v>
      </c>
      <c r="AL1520" t="s">
        <v>481</v>
      </c>
      <c r="AM1520" t="s">
        <v>481</v>
      </c>
    </row>
    <row r="1521" spans="1:39" x14ac:dyDescent="0.25">
      <c r="A1521" t="s">
        <v>472</v>
      </c>
      <c r="B1521" t="s">
        <v>598</v>
      </c>
      <c r="C1521">
        <v>1</v>
      </c>
      <c r="D1521" t="s">
        <v>405</v>
      </c>
      <c r="E1521" t="s">
        <v>405</v>
      </c>
      <c r="F1521">
        <v>10003861</v>
      </c>
      <c r="G1521" t="s">
        <v>88</v>
      </c>
      <c r="H1521" t="s">
        <v>482</v>
      </c>
      <c r="I1521" t="s">
        <v>476</v>
      </c>
      <c r="J1521" t="s">
        <v>385</v>
      </c>
      <c r="K1521" t="s">
        <v>493</v>
      </c>
      <c r="L1521" t="s">
        <v>55</v>
      </c>
      <c r="M1521" t="s">
        <v>405</v>
      </c>
      <c r="N1521" t="s">
        <v>405</v>
      </c>
      <c r="O1521" t="s">
        <v>486</v>
      </c>
      <c r="P1521" t="s">
        <v>44</v>
      </c>
      <c r="Q1521">
        <v>200</v>
      </c>
      <c r="R1521">
        <v>200</v>
      </c>
      <c r="S1521">
        <v>195</v>
      </c>
      <c r="T1521">
        <v>2.4</v>
      </c>
      <c r="U1521">
        <v>3.8</v>
      </c>
      <c r="V1521">
        <v>63.9</v>
      </c>
      <c r="W1521">
        <v>89.8</v>
      </c>
      <c r="X1521">
        <v>93.8</v>
      </c>
      <c r="Y1521">
        <v>29.9</v>
      </c>
      <c r="Z1521">
        <v>3.9</v>
      </c>
      <c r="AA1521">
        <v>125</v>
      </c>
      <c r="AB1521">
        <v>4000</v>
      </c>
      <c r="AC1521">
        <v>17200</v>
      </c>
      <c r="AD1521">
        <v>20800</v>
      </c>
      <c r="AE1521">
        <v>23400</v>
      </c>
      <c r="AF1521">
        <v>60600</v>
      </c>
      <c r="AG1521" t="s">
        <v>479</v>
      </c>
      <c r="AH1521" t="s">
        <v>479</v>
      </c>
      <c r="AI1521" t="s">
        <v>479</v>
      </c>
      <c r="AJ1521" t="s">
        <v>479</v>
      </c>
      <c r="AK1521" t="s">
        <v>479</v>
      </c>
      <c r="AL1521" t="s">
        <v>481</v>
      </c>
      <c r="AM1521" t="s">
        <v>481</v>
      </c>
    </row>
    <row r="1522" spans="1:39" x14ac:dyDescent="0.25">
      <c r="A1522" t="s">
        <v>472</v>
      </c>
      <c r="B1522" t="s">
        <v>598</v>
      </c>
      <c r="C1522">
        <v>1</v>
      </c>
      <c r="D1522" t="s">
        <v>405</v>
      </c>
      <c r="E1522" t="s">
        <v>405</v>
      </c>
      <c r="F1522">
        <v>10003861</v>
      </c>
      <c r="G1522" t="s">
        <v>88</v>
      </c>
      <c r="H1522" t="s">
        <v>482</v>
      </c>
      <c r="I1522" t="s">
        <v>476</v>
      </c>
      <c r="J1522" t="s">
        <v>385</v>
      </c>
      <c r="K1522" t="s">
        <v>493</v>
      </c>
      <c r="L1522" t="s">
        <v>55</v>
      </c>
      <c r="M1522" t="s">
        <v>405</v>
      </c>
      <c r="N1522" t="s">
        <v>405</v>
      </c>
      <c r="O1522" t="s">
        <v>478</v>
      </c>
      <c r="P1522" t="s">
        <v>3</v>
      </c>
      <c r="Q1522">
        <v>205</v>
      </c>
      <c r="R1522">
        <v>205</v>
      </c>
      <c r="S1522">
        <v>205</v>
      </c>
      <c r="T1522">
        <v>0.5</v>
      </c>
      <c r="U1522">
        <v>8.9</v>
      </c>
      <c r="V1522">
        <v>82.3</v>
      </c>
      <c r="W1522">
        <v>88.2</v>
      </c>
      <c r="X1522">
        <v>90.6</v>
      </c>
      <c r="Y1522">
        <v>8.4</v>
      </c>
      <c r="Z1522">
        <v>2.5</v>
      </c>
      <c r="AA1522">
        <v>165</v>
      </c>
      <c r="AB1522">
        <v>400</v>
      </c>
      <c r="AC1522">
        <v>19700</v>
      </c>
      <c r="AD1522">
        <v>23700</v>
      </c>
      <c r="AE1522">
        <v>27700</v>
      </c>
      <c r="AF1522">
        <v>58000</v>
      </c>
      <c r="AG1522" t="s">
        <v>479</v>
      </c>
      <c r="AH1522" t="s">
        <v>479</v>
      </c>
      <c r="AI1522" t="s">
        <v>479</v>
      </c>
      <c r="AJ1522" t="s">
        <v>479</v>
      </c>
      <c r="AK1522" t="s">
        <v>479</v>
      </c>
      <c r="AL1522" t="s">
        <v>481</v>
      </c>
      <c r="AM1522" t="s">
        <v>481</v>
      </c>
    </row>
    <row r="1523" spans="1:39" x14ac:dyDescent="0.25">
      <c r="A1523" t="s">
        <v>472</v>
      </c>
      <c r="B1523" t="s">
        <v>598</v>
      </c>
      <c r="C1523">
        <v>1</v>
      </c>
      <c r="D1523" t="s">
        <v>405</v>
      </c>
      <c r="E1523" t="s">
        <v>405</v>
      </c>
      <c r="F1523">
        <v>10003861</v>
      </c>
      <c r="G1523" t="s">
        <v>88</v>
      </c>
      <c r="H1523" t="s">
        <v>482</v>
      </c>
      <c r="I1523" t="s">
        <v>476</v>
      </c>
      <c r="J1523" t="s">
        <v>385</v>
      </c>
      <c r="K1523" t="s">
        <v>493</v>
      </c>
      <c r="L1523" t="s">
        <v>55</v>
      </c>
      <c r="M1523" t="s">
        <v>405</v>
      </c>
      <c r="N1523" t="s">
        <v>405</v>
      </c>
      <c r="O1523" t="s">
        <v>488</v>
      </c>
      <c r="P1523" t="s">
        <v>34</v>
      </c>
      <c r="Q1523">
        <v>160</v>
      </c>
      <c r="R1523">
        <v>160</v>
      </c>
      <c r="S1523">
        <v>160</v>
      </c>
      <c r="T1523">
        <v>2.4</v>
      </c>
      <c r="U1523">
        <v>6.3</v>
      </c>
      <c r="V1523">
        <v>48.7</v>
      </c>
      <c r="W1523">
        <v>84.8</v>
      </c>
      <c r="X1523">
        <v>91.4</v>
      </c>
      <c r="Y1523">
        <v>42.6</v>
      </c>
      <c r="Z1523">
        <v>6.6</v>
      </c>
      <c r="AA1523">
        <v>75</v>
      </c>
      <c r="AB1523">
        <v>5500</v>
      </c>
      <c r="AC1523">
        <v>17200</v>
      </c>
      <c r="AD1523">
        <v>20400</v>
      </c>
      <c r="AE1523">
        <v>24100</v>
      </c>
      <c r="AF1523">
        <v>39100</v>
      </c>
      <c r="AG1523" t="s">
        <v>479</v>
      </c>
      <c r="AH1523" t="s">
        <v>479</v>
      </c>
      <c r="AI1523" t="s">
        <v>479</v>
      </c>
      <c r="AJ1523" t="s">
        <v>479</v>
      </c>
      <c r="AK1523" t="s">
        <v>479</v>
      </c>
      <c r="AL1523" t="s">
        <v>481</v>
      </c>
      <c r="AM1523" t="s">
        <v>481</v>
      </c>
    </row>
    <row r="1524" spans="1:39" x14ac:dyDescent="0.25">
      <c r="A1524" t="s">
        <v>472</v>
      </c>
      <c r="B1524" t="s">
        <v>598</v>
      </c>
      <c r="C1524">
        <v>1</v>
      </c>
      <c r="D1524" t="s">
        <v>405</v>
      </c>
      <c r="E1524" t="s">
        <v>405</v>
      </c>
      <c r="F1524">
        <v>10003861</v>
      </c>
      <c r="G1524" t="s">
        <v>88</v>
      </c>
      <c r="H1524" t="s">
        <v>482</v>
      </c>
      <c r="I1524" t="s">
        <v>476</v>
      </c>
      <c r="J1524" t="s">
        <v>385</v>
      </c>
      <c r="K1524" t="s">
        <v>493</v>
      </c>
      <c r="L1524" t="s">
        <v>55</v>
      </c>
      <c r="M1524" t="s">
        <v>405</v>
      </c>
      <c r="N1524" t="s">
        <v>405</v>
      </c>
      <c r="O1524" t="s">
        <v>489</v>
      </c>
      <c r="P1524" t="s">
        <v>50</v>
      </c>
      <c r="Q1524">
        <v>385</v>
      </c>
      <c r="R1524">
        <v>380</v>
      </c>
      <c r="S1524">
        <v>380</v>
      </c>
      <c r="T1524">
        <v>3.4</v>
      </c>
      <c r="U1524">
        <v>9</v>
      </c>
      <c r="V1524">
        <v>77</v>
      </c>
      <c r="W1524">
        <v>83.1</v>
      </c>
      <c r="X1524">
        <v>87.6</v>
      </c>
      <c r="Y1524">
        <v>10.6</v>
      </c>
      <c r="Z1524">
        <v>4.5</v>
      </c>
      <c r="AA1524">
        <v>280</v>
      </c>
      <c r="AB1524">
        <v>400</v>
      </c>
      <c r="AC1524">
        <v>17500</v>
      </c>
      <c r="AD1524">
        <v>20100</v>
      </c>
      <c r="AE1524">
        <v>23700</v>
      </c>
      <c r="AF1524">
        <v>198300</v>
      </c>
      <c r="AG1524">
        <v>400</v>
      </c>
      <c r="AH1524">
        <v>17900</v>
      </c>
      <c r="AI1524">
        <v>20400</v>
      </c>
      <c r="AJ1524">
        <v>24800</v>
      </c>
      <c r="AK1524">
        <v>198300</v>
      </c>
      <c r="AL1524" t="s">
        <v>481</v>
      </c>
      <c r="AM1524" t="s">
        <v>481</v>
      </c>
    </row>
    <row r="1525" spans="1:39" x14ac:dyDescent="0.25">
      <c r="A1525" t="s">
        <v>472</v>
      </c>
      <c r="B1525" t="s">
        <v>598</v>
      </c>
      <c r="C1525">
        <v>1</v>
      </c>
      <c r="D1525" t="s">
        <v>405</v>
      </c>
      <c r="E1525" t="s">
        <v>405</v>
      </c>
      <c r="F1525">
        <v>10003863</v>
      </c>
      <c r="G1525" t="s">
        <v>54</v>
      </c>
      <c r="H1525" t="s">
        <v>482</v>
      </c>
      <c r="I1525" t="s">
        <v>476</v>
      </c>
      <c r="J1525" t="s">
        <v>385</v>
      </c>
      <c r="K1525" t="s">
        <v>493</v>
      </c>
      <c r="L1525" t="s">
        <v>55</v>
      </c>
      <c r="M1525" t="s">
        <v>405</v>
      </c>
      <c r="N1525" t="s">
        <v>405</v>
      </c>
      <c r="O1525" t="s">
        <v>486</v>
      </c>
      <c r="P1525" t="s">
        <v>44</v>
      </c>
      <c r="Q1525">
        <v>125</v>
      </c>
      <c r="R1525">
        <v>125</v>
      </c>
      <c r="S1525">
        <v>125</v>
      </c>
      <c r="T1525">
        <v>0.8</v>
      </c>
      <c r="U1525">
        <v>5.6</v>
      </c>
      <c r="V1525">
        <v>60.3</v>
      </c>
      <c r="W1525">
        <v>87.3</v>
      </c>
      <c r="X1525">
        <v>93.7</v>
      </c>
      <c r="Y1525">
        <v>33.299999999999997</v>
      </c>
      <c r="Z1525">
        <v>6.3</v>
      </c>
      <c r="AA1525">
        <v>75</v>
      </c>
      <c r="AB1525">
        <v>5500</v>
      </c>
      <c r="AC1525">
        <v>15700</v>
      </c>
      <c r="AD1525">
        <v>20100</v>
      </c>
      <c r="AE1525">
        <v>23700</v>
      </c>
      <c r="AF1525">
        <v>37200</v>
      </c>
      <c r="AG1525" t="s">
        <v>479</v>
      </c>
      <c r="AH1525" t="s">
        <v>479</v>
      </c>
      <c r="AI1525" t="s">
        <v>479</v>
      </c>
      <c r="AJ1525" t="s">
        <v>479</v>
      </c>
      <c r="AK1525" t="s">
        <v>479</v>
      </c>
      <c r="AL1525" t="s">
        <v>481</v>
      </c>
      <c r="AM1525" t="s">
        <v>481</v>
      </c>
    </row>
    <row r="1526" spans="1:39" x14ac:dyDescent="0.25">
      <c r="A1526" t="s">
        <v>472</v>
      </c>
      <c r="B1526" t="s">
        <v>598</v>
      </c>
      <c r="C1526">
        <v>1</v>
      </c>
      <c r="D1526" t="s">
        <v>405</v>
      </c>
      <c r="E1526" t="s">
        <v>405</v>
      </c>
      <c r="F1526">
        <v>10003863</v>
      </c>
      <c r="G1526" t="s">
        <v>54</v>
      </c>
      <c r="H1526" t="s">
        <v>482</v>
      </c>
      <c r="I1526" t="s">
        <v>476</v>
      </c>
      <c r="J1526" t="s">
        <v>385</v>
      </c>
      <c r="K1526" t="s">
        <v>493</v>
      </c>
      <c r="L1526" t="s">
        <v>55</v>
      </c>
      <c r="M1526" t="s">
        <v>405</v>
      </c>
      <c r="N1526" t="s">
        <v>405</v>
      </c>
      <c r="O1526" t="s">
        <v>478</v>
      </c>
      <c r="P1526" t="s">
        <v>3</v>
      </c>
      <c r="Q1526">
        <v>5</v>
      </c>
      <c r="R1526">
        <v>5</v>
      </c>
      <c r="S1526">
        <v>5</v>
      </c>
      <c r="T1526" t="s">
        <v>479</v>
      </c>
      <c r="U1526" t="s">
        <v>479</v>
      </c>
      <c r="V1526" t="s">
        <v>479</v>
      </c>
      <c r="W1526" t="s">
        <v>479</v>
      </c>
      <c r="X1526" t="s">
        <v>479</v>
      </c>
      <c r="Y1526" t="s">
        <v>479</v>
      </c>
      <c r="Z1526" t="s">
        <v>479</v>
      </c>
      <c r="AA1526" t="s">
        <v>480</v>
      </c>
      <c r="AB1526" t="s">
        <v>479</v>
      </c>
      <c r="AC1526" t="s">
        <v>479</v>
      </c>
      <c r="AD1526" t="s">
        <v>479</v>
      </c>
      <c r="AE1526" t="s">
        <v>479</v>
      </c>
      <c r="AF1526" t="s">
        <v>479</v>
      </c>
      <c r="AG1526" t="s">
        <v>479</v>
      </c>
      <c r="AH1526" t="s">
        <v>479</v>
      </c>
      <c r="AI1526" t="s">
        <v>479</v>
      </c>
      <c r="AJ1526" t="s">
        <v>479</v>
      </c>
      <c r="AK1526" t="s">
        <v>479</v>
      </c>
      <c r="AL1526" t="s">
        <v>481</v>
      </c>
      <c r="AM1526" t="s">
        <v>481</v>
      </c>
    </row>
    <row r="1527" spans="1:39" x14ac:dyDescent="0.25">
      <c r="A1527" t="s">
        <v>472</v>
      </c>
      <c r="B1527" t="s">
        <v>598</v>
      </c>
      <c r="C1527">
        <v>1</v>
      </c>
      <c r="D1527" t="s">
        <v>405</v>
      </c>
      <c r="E1527" t="s">
        <v>405</v>
      </c>
      <c r="F1527">
        <v>10003863</v>
      </c>
      <c r="G1527" t="s">
        <v>54</v>
      </c>
      <c r="H1527" t="s">
        <v>482</v>
      </c>
      <c r="I1527" t="s">
        <v>476</v>
      </c>
      <c r="J1527" t="s">
        <v>385</v>
      </c>
      <c r="K1527" t="s">
        <v>493</v>
      </c>
      <c r="L1527" t="s">
        <v>55</v>
      </c>
      <c r="M1527" t="s">
        <v>405</v>
      </c>
      <c r="N1527" t="s">
        <v>405</v>
      </c>
      <c r="O1527" t="s">
        <v>488</v>
      </c>
      <c r="P1527" t="s">
        <v>34</v>
      </c>
      <c r="Q1527">
        <v>15</v>
      </c>
      <c r="R1527">
        <v>15</v>
      </c>
      <c r="S1527">
        <v>15</v>
      </c>
      <c r="T1527" t="s">
        <v>487</v>
      </c>
      <c r="U1527" t="s">
        <v>487</v>
      </c>
      <c r="V1527">
        <v>41.8</v>
      </c>
      <c r="W1527">
        <v>100</v>
      </c>
      <c r="X1527">
        <v>100</v>
      </c>
      <c r="Y1527">
        <v>58.2</v>
      </c>
      <c r="Z1527" t="s">
        <v>487</v>
      </c>
      <c r="AA1527">
        <v>5</v>
      </c>
      <c r="AB1527" t="s">
        <v>479</v>
      </c>
      <c r="AC1527" t="s">
        <v>479</v>
      </c>
      <c r="AD1527" t="s">
        <v>479</v>
      </c>
      <c r="AE1527" t="s">
        <v>479</v>
      </c>
      <c r="AF1527" t="s">
        <v>479</v>
      </c>
      <c r="AG1527" t="s">
        <v>479</v>
      </c>
      <c r="AH1527" t="s">
        <v>479</v>
      </c>
      <c r="AI1527" t="s">
        <v>479</v>
      </c>
      <c r="AJ1527" t="s">
        <v>479</v>
      </c>
      <c r="AK1527" t="s">
        <v>479</v>
      </c>
      <c r="AL1527" t="s">
        <v>481</v>
      </c>
      <c r="AM1527" t="s">
        <v>481</v>
      </c>
    </row>
    <row r="1528" spans="1:39" x14ac:dyDescent="0.25">
      <c r="A1528" t="s">
        <v>472</v>
      </c>
      <c r="B1528" t="s">
        <v>598</v>
      </c>
      <c r="C1528">
        <v>1</v>
      </c>
      <c r="D1528" t="s">
        <v>405</v>
      </c>
      <c r="E1528" t="s">
        <v>405</v>
      </c>
      <c r="F1528">
        <v>10003863</v>
      </c>
      <c r="G1528" t="s">
        <v>54</v>
      </c>
      <c r="H1528" t="s">
        <v>482</v>
      </c>
      <c r="I1528" t="s">
        <v>476</v>
      </c>
      <c r="J1528" t="s">
        <v>385</v>
      </c>
      <c r="K1528" t="s">
        <v>493</v>
      </c>
      <c r="L1528" t="s">
        <v>55</v>
      </c>
      <c r="M1528" t="s">
        <v>405</v>
      </c>
      <c r="N1528" t="s">
        <v>405</v>
      </c>
      <c r="O1528" t="s">
        <v>489</v>
      </c>
      <c r="P1528" t="s">
        <v>50</v>
      </c>
      <c r="Q1528">
        <v>25</v>
      </c>
      <c r="R1528">
        <v>25</v>
      </c>
      <c r="S1528">
        <v>25</v>
      </c>
      <c r="T1528" t="s">
        <v>487</v>
      </c>
      <c r="U1528">
        <v>8.3000000000000007</v>
      </c>
      <c r="V1528">
        <v>79.2</v>
      </c>
      <c r="W1528">
        <v>87.5</v>
      </c>
      <c r="X1528">
        <v>91.7</v>
      </c>
      <c r="Y1528">
        <v>12.5</v>
      </c>
      <c r="Z1528">
        <v>4.2</v>
      </c>
      <c r="AA1528">
        <v>20</v>
      </c>
      <c r="AB1528">
        <v>2200</v>
      </c>
      <c r="AC1528">
        <v>12000</v>
      </c>
      <c r="AD1528">
        <v>19300</v>
      </c>
      <c r="AE1528">
        <v>22300</v>
      </c>
      <c r="AF1528">
        <v>28800</v>
      </c>
      <c r="AG1528" t="s">
        <v>479</v>
      </c>
      <c r="AH1528" t="s">
        <v>479</v>
      </c>
      <c r="AI1528" t="s">
        <v>479</v>
      </c>
      <c r="AJ1528" t="s">
        <v>479</v>
      </c>
      <c r="AK1528" t="s">
        <v>479</v>
      </c>
      <c r="AL1528" t="s">
        <v>481</v>
      </c>
      <c r="AM1528" t="s">
        <v>481</v>
      </c>
    </row>
    <row r="1529" spans="1:39" x14ac:dyDescent="0.25">
      <c r="A1529" t="s">
        <v>472</v>
      </c>
      <c r="B1529" t="s">
        <v>598</v>
      </c>
      <c r="C1529">
        <v>1</v>
      </c>
      <c r="D1529" t="s">
        <v>405</v>
      </c>
      <c r="E1529" t="s">
        <v>405</v>
      </c>
      <c r="F1529">
        <v>10003928</v>
      </c>
      <c r="G1529" t="s">
        <v>545</v>
      </c>
      <c r="H1529" t="s">
        <v>475</v>
      </c>
      <c r="I1529" t="s">
        <v>476</v>
      </c>
      <c r="J1529" t="s">
        <v>385</v>
      </c>
      <c r="K1529" t="s">
        <v>508</v>
      </c>
      <c r="L1529" t="s">
        <v>75</v>
      </c>
      <c r="M1529" t="s">
        <v>405</v>
      </c>
      <c r="N1529" t="s">
        <v>405</v>
      </c>
      <c r="O1529" t="s">
        <v>478</v>
      </c>
      <c r="P1529" t="s">
        <v>3</v>
      </c>
      <c r="Q1529" t="s">
        <v>480</v>
      </c>
      <c r="R1529" t="s">
        <v>480</v>
      </c>
      <c r="S1529" t="s">
        <v>480</v>
      </c>
      <c r="T1529" t="s">
        <v>479</v>
      </c>
      <c r="U1529" t="s">
        <v>479</v>
      </c>
      <c r="V1529" t="s">
        <v>479</v>
      </c>
      <c r="W1529" t="s">
        <v>479</v>
      </c>
      <c r="X1529" t="s">
        <v>479</v>
      </c>
      <c r="Y1529" t="s">
        <v>479</v>
      </c>
      <c r="Z1529" t="s">
        <v>479</v>
      </c>
      <c r="AA1529" t="s">
        <v>480</v>
      </c>
      <c r="AB1529" t="s">
        <v>479</v>
      </c>
      <c r="AC1529" t="s">
        <v>479</v>
      </c>
      <c r="AD1529" t="s">
        <v>479</v>
      </c>
      <c r="AE1529" t="s">
        <v>479</v>
      </c>
      <c r="AF1529" t="s">
        <v>479</v>
      </c>
      <c r="AG1529" t="s">
        <v>479</v>
      </c>
      <c r="AH1529" t="s">
        <v>479</v>
      </c>
      <c r="AI1529" t="s">
        <v>479</v>
      </c>
      <c r="AJ1529" t="s">
        <v>479</v>
      </c>
      <c r="AK1529" t="s">
        <v>479</v>
      </c>
      <c r="AL1529" t="s">
        <v>481</v>
      </c>
      <c r="AM1529" t="s">
        <v>481</v>
      </c>
    </row>
    <row r="1530" spans="1:39" x14ac:dyDescent="0.25">
      <c r="A1530" t="s">
        <v>472</v>
      </c>
      <c r="B1530" t="s">
        <v>598</v>
      </c>
      <c r="C1530">
        <v>1</v>
      </c>
      <c r="D1530" t="s">
        <v>405</v>
      </c>
      <c r="E1530" t="s">
        <v>405</v>
      </c>
      <c r="F1530">
        <v>10003928</v>
      </c>
      <c r="G1530" t="s">
        <v>545</v>
      </c>
      <c r="H1530" t="s">
        <v>475</v>
      </c>
      <c r="I1530" t="s">
        <v>476</v>
      </c>
      <c r="J1530" t="s">
        <v>385</v>
      </c>
      <c r="K1530" t="s">
        <v>508</v>
      </c>
      <c r="L1530" t="s">
        <v>75</v>
      </c>
      <c r="M1530" t="s">
        <v>405</v>
      </c>
      <c r="N1530" t="s">
        <v>405</v>
      </c>
      <c r="O1530" t="s">
        <v>488</v>
      </c>
      <c r="P1530" t="s">
        <v>34</v>
      </c>
      <c r="Q1530" t="s">
        <v>480</v>
      </c>
      <c r="R1530" t="s">
        <v>480</v>
      </c>
      <c r="S1530" t="s">
        <v>480</v>
      </c>
      <c r="T1530" t="s">
        <v>479</v>
      </c>
      <c r="U1530" t="s">
        <v>479</v>
      </c>
      <c r="V1530" t="s">
        <v>479</v>
      </c>
      <c r="W1530" t="s">
        <v>479</v>
      </c>
      <c r="X1530" t="s">
        <v>479</v>
      </c>
      <c r="Y1530" t="s">
        <v>479</v>
      </c>
      <c r="Z1530" t="s">
        <v>479</v>
      </c>
      <c r="AA1530" t="s">
        <v>480</v>
      </c>
      <c r="AB1530" t="s">
        <v>479</v>
      </c>
      <c r="AC1530" t="s">
        <v>479</v>
      </c>
      <c r="AD1530" t="s">
        <v>479</v>
      </c>
      <c r="AE1530" t="s">
        <v>479</v>
      </c>
      <c r="AF1530" t="s">
        <v>479</v>
      </c>
      <c r="AG1530" t="s">
        <v>479</v>
      </c>
      <c r="AH1530" t="s">
        <v>479</v>
      </c>
      <c r="AI1530" t="s">
        <v>479</v>
      </c>
      <c r="AJ1530" t="s">
        <v>479</v>
      </c>
      <c r="AK1530" t="s">
        <v>479</v>
      </c>
      <c r="AL1530" t="s">
        <v>481</v>
      </c>
      <c r="AM1530" t="s">
        <v>481</v>
      </c>
    </row>
    <row r="1531" spans="1:39" x14ac:dyDescent="0.25">
      <c r="A1531" t="s">
        <v>472</v>
      </c>
      <c r="B1531" t="s">
        <v>598</v>
      </c>
      <c r="C1531">
        <v>1</v>
      </c>
      <c r="D1531" t="s">
        <v>405</v>
      </c>
      <c r="E1531" t="s">
        <v>405</v>
      </c>
      <c r="F1531">
        <v>10003928</v>
      </c>
      <c r="G1531" t="s">
        <v>545</v>
      </c>
      <c r="H1531" t="s">
        <v>475</v>
      </c>
      <c r="I1531" t="s">
        <v>476</v>
      </c>
      <c r="J1531" t="s">
        <v>385</v>
      </c>
      <c r="K1531" t="s">
        <v>508</v>
      </c>
      <c r="L1531" t="s">
        <v>75</v>
      </c>
      <c r="M1531" t="s">
        <v>405</v>
      </c>
      <c r="N1531" t="s">
        <v>405</v>
      </c>
      <c r="O1531" t="s">
        <v>489</v>
      </c>
      <c r="P1531" t="s">
        <v>50</v>
      </c>
      <c r="Q1531">
        <v>10</v>
      </c>
      <c r="R1531">
        <v>10</v>
      </c>
      <c r="S1531">
        <v>10</v>
      </c>
      <c r="T1531" t="s">
        <v>479</v>
      </c>
      <c r="U1531" t="s">
        <v>479</v>
      </c>
      <c r="V1531" t="s">
        <v>479</v>
      </c>
      <c r="W1531" t="s">
        <v>479</v>
      </c>
      <c r="X1531" t="s">
        <v>479</v>
      </c>
      <c r="Y1531" t="s">
        <v>479</v>
      </c>
      <c r="Z1531" t="s">
        <v>479</v>
      </c>
      <c r="AA1531">
        <v>5</v>
      </c>
      <c r="AB1531" t="s">
        <v>479</v>
      </c>
      <c r="AC1531" t="s">
        <v>479</v>
      </c>
      <c r="AD1531" t="s">
        <v>479</v>
      </c>
      <c r="AE1531" t="s">
        <v>479</v>
      </c>
      <c r="AF1531" t="s">
        <v>479</v>
      </c>
      <c r="AG1531" t="s">
        <v>479</v>
      </c>
      <c r="AH1531" t="s">
        <v>479</v>
      </c>
      <c r="AI1531" t="s">
        <v>479</v>
      </c>
      <c r="AJ1531" t="s">
        <v>479</v>
      </c>
      <c r="AK1531" t="s">
        <v>479</v>
      </c>
      <c r="AL1531" t="s">
        <v>481</v>
      </c>
      <c r="AM1531" t="s">
        <v>481</v>
      </c>
    </row>
    <row r="1532" spans="1:39" x14ac:dyDescent="0.25">
      <c r="A1532" t="s">
        <v>472</v>
      </c>
      <c r="B1532" t="s">
        <v>598</v>
      </c>
      <c r="C1532">
        <v>1</v>
      </c>
      <c r="D1532" t="s">
        <v>405</v>
      </c>
      <c r="E1532" t="s">
        <v>405</v>
      </c>
      <c r="F1532">
        <v>10003955</v>
      </c>
      <c r="G1532" t="s">
        <v>649</v>
      </c>
      <c r="H1532" t="s">
        <v>475</v>
      </c>
      <c r="I1532" t="s">
        <v>476</v>
      </c>
      <c r="J1532" t="s">
        <v>385</v>
      </c>
      <c r="K1532" t="s">
        <v>477</v>
      </c>
      <c r="L1532" t="s">
        <v>65</v>
      </c>
      <c r="M1532" t="s">
        <v>405</v>
      </c>
      <c r="N1532" t="s">
        <v>405</v>
      </c>
      <c r="O1532" t="s">
        <v>478</v>
      </c>
      <c r="P1532" t="s">
        <v>3</v>
      </c>
      <c r="Q1532" t="s">
        <v>480</v>
      </c>
      <c r="R1532" t="s">
        <v>480</v>
      </c>
      <c r="S1532" t="s">
        <v>480</v>
      </c>
      <c r="T1532" t="s">
        <v>479</v>
      </c>
      <c r="U1532" t="s">
        <v>479</v>
      </c>
      <c r="V1532" t="s">
        <v>479</v>
      </c>
      <c r="W1532" t="s">
        <v>479</v>
      </c>
      <c r="X1532" t="s">
        <v>479</v>
      </c>
      <c r="Y1532" t="s">
        <v>479</v>
      </c>
      <c r="Z1532" t="s">
        <v>479</v>
      </c>
      <c r="AA1532" t="s">
        <v>487</v>
      </c>
      <c r="AB1532" t="s">
        <v>479</v>
      </c>
      <c r="AC1532" t="s">
        <v>479</v>
      </c>
      <c r="AD1532" t="s">
        <v>479</v>
      </c>
      <c r="AE1532" t="s">
        <v>479</v>
      </c>
      <c r="AF1532" t="s">
        <v>479</v>
      </c>
      <c r="AG1532" t="s">
        <v>479</v>
      </c>
      <c r="AH1532" t="s">
        <v>479</v>
      </c>
      <c r="AI1532" t="s">
        <v>479</v>
      </c>
      <c r="AJ1532" t="s">
        <v>479</v>
      </c>
      <c r="AK1532" t="s">
        <v>479</v>
      </c>
      <c r="AL1532" t="s">
        <v>481</v>
      </c>
      <c r="AM1532" t="s">
        <v>481</v>
      </c>
    </row>
    <row r="1533" spans="1:39" x14ac:dyDescent="0.25">
      <c r="A1533" t="s">
        <v>472</v>
      </c>
      <c r="B1533" t="s">
        <v>598</v>
      </c>
      <c r="C1533">
        <v>1</v>
      </c>
      <c r="D1533" t="s">
        <v>405</v>
      </c>
      <c r="E1533" t="s">
        <v>405</v>
      </c>
      <c r="F1533">
        <v>10003955</v>
      </c>
      <c r="G1533" t="s">
        <v>649</v>
      </c>
      <c r="H1533" t="s">
        <v>475</v>
      </c>
      <c r="I1533" t="s">
        <v>476</v>
      </c>
      <c r="J1533" t="s">
        <v>385</v>
      </c>
      <c r="K1533" t="s">
        <v>477</v>
      </c>
      <c r="L1533" t="s">
        <v>65</v>
      </c>
      <c r="M1533" t="s">
        <v>405</v>
      </c>
      <c r="N1533" t="s">
        <v>405</v>
      </c>
      <c r="O1533" t="s">
        <v>489</v>
      </c>
      <c r="P1533" t="s">
        <v>50</v>
      </c>
      <c r="Q1533">
        <v>15</v>
      </c>
      <c r="R1533">
        <v>15</v>
      </c>
      <c r="S1533">
        <v>15</v>
      </c>
      <c r="T1533">
        <v>14.3</v>
      </c>
      <c r="U1533">
        <v>7.1</v>
      </c>
      <c r="V1533">
        <v>50</v>
      </c>
      <c r="W1533">
        <v>71.400000000000006</v>
      </c>
      <c r="X1533">
        <v>78.599999999999994</v>
      </c>
      <c r="Y1533">
        <v>28.6</v>
      </c>
      <c r="Z1533">
        <v>7.1</v>
      </c>
      <c r="AA1533">
        <v>5</v>
      </c>
      <c r="AB1533" t="s">
        <v>479</v>
      </c>
      <c r="AC1533" t="s">
        <v>479</v>
      </c>
      <c r="AD1533" t="s">
        <v>479</v>
      </c>
      <c r="AE1533" t="s">
        <v>479</v>
      </c>
      <c r="AF1533" t="s">
        <v>479</v>
      </c>
      <c r="AG1533" t="s">
        <v>479</v>
      </c>
      <c r="AH1533" t="s">
        <v>479</v>
      </c>
      <c r="AI1533" t="s">
        <v>479</v>
      </c>
      <c r="AJ1533" t="s">
        <v>479</v>
      </c>
      <c r="AK1533" t="s">
        <v>479</v>
      </c>
      <c r="AL1533" t="s">
        <v>481</v>
      </c>
      <c r="AM1533" t="s">
        <v>481</v>
      </c>
    </row>
    <row r="1534" spans="1:39" x14ac:dyDescent="0.25">
      <c r="A1534" t="s">
        <v>472</v>
      </c>
      <c r="B1534" t="s">
        <v>598</v>
      </c>
      <c r="C1534">
        <v>1</v>
      </c>
      <c r="D1534" t="s">
        <v>405</v>
      </c>
      <c r="E1534" t="s">
        <v>405</v>
      </c>
      <c r="F1534">
        <v>10003956</v>
      </c>
      <c r="G1534" t="s">
        <v>86</v>
      </c>
      <c r="H1534" t="s">
        <v>482</v>
      </c>
      <c r="I1534" t="s">
        <v>476</v>
      </c>
      <c r="J1534" t="s">
        <v>385</v>
      </c>
      <c r="K1534" t="s">
        <v>477</v>
      </c>
      <c r="L1534" t="s">
        <v>65</v>
      </c>
      <c r="M1534" t="s">
        <v>405</v>
      </c>
      <c r="N1534" t="s">
        <v>405</v>
      </c>
      <c r="O1534" t="s">
        <v>485</v>
      </c>
      <c r="P1534" t="s">
        <v>47</v>
      </c>
      <c r="Q1534">
        <v>15</v>
      </c>
      <c r="R1534">
        <v>15</v>
      </c>
      <c r="S1534">
        <v>15</v>
      </c>
      <c r="T1534" t="s">
        <v>487</v>
      </c>
      <c r="U1534">
        <v>6.2</v>
      </c>
      <c r="V1534">
        <v>46.9</v>
      </c>
      <c r="W1534">
        <v>87.5</v>
      </c>
      <c r="X1534">
        <v>93.8</v>
      </c>
      <c r="Y1534">
        <v>46.9</v>
      </c>
      <c r="Z1534">
        <v>6.2</v>
      </c>
      <c r="AA1534">
        <v>5</v>
      </c>
      <c r="AB1534" t="s">
        <v>479</v>
      </c>
      <c r="AC1534" t="s">
        <v>479</v>
      </c>
      <c r="AD1534" t="s">
        <v>479</v>
      </c>
      <c r="AE1534" t="s">
        <v>479</v>
      </c>
      <c r="AF1534" t="s">
        <v>479</v>
      </c>
      <c r="AG1534" t="s">
        <v>479</v>
      </c>
      <c r="AH1534" t="s">
        <v>479</v>
      </c>
      <c r="AI1534" t="s">
        <v>479</v>
      </c>
      <c r="AJ1534" t="s">
        <v>479</v>
      </c>
      <c r="AK1534" t="s">
        <v>479</v>
      </c>
      <c r="AL1534" t="s">
        <v>481</v>
      </c>
      <c r="AM1534" t="s">
        <v>481</v>
      </c>
    </row>
    <row r="1535" spans="1:39" x14ac:dyDescent="0.25">
      <c r="A1535" t="s">
        <v>472</v>
      </c>
      <c r="B1535" t="s">
        <v>598</v>
      </c>
      <c r="C1535">
        <v>1</v>
      </c>
      <c r="D1535" t="s">
        <v>405</v>
      </c>
      <c r="E1535" t="s">
        <v>405</v>
      </c>
      <c r="F1535">
        <v>10003956</v>
      </c>
      <c r="G1535" t="s">
        <v>86</v>
      </c>
      <c r="H1535" t="s">
        <v>482</v>
      </c>
      <c r="I1535" t="s">
        <v>476</v>
      </c>
      <c r="J1535" t="s">
        <v>385</v>
      </c>
      <c r="K1535" t="s">
        <v>477</v>
      </c>
      <c r="L1535" t="s">
        <v>65</v>
      </c>
      <c r="M1535" t="s">
        <v>405</v>
      </c>
      <c r="N1535" t="s">
        <v>405</v>
      </c>
      <c r="O1535" t="s">
        <v>486</v>
      </c>
      <c r="P1535" t="s">
        <v>44</v>
      </c>
      <c r="Q1535">
        <v>85</v>
      </c>
      <c r="R1535">
        <v>85</v>
      </c>
      <c r="S1535">
        <v>85</v>
      </c>
      <c r="T1535" t="s">
        <v>487</v>
      </c>
      <c r="U1535">
        <v>4.7</v>
      </c>
      <c r="V1535">
        <v>57.3</v>
      </c>
      <c r="W1535">
        <v>92.4</v>
      </c>
      <c r="X1535">
        <v>95.3</v>
      </c>
      <c r="Y1535">
        <v>38</v>
      </c>
      <c r="Z1535">
        <v>2.9</v>
      </c>
      <c r="AA1535">
        <v>45</v>
      </c>
      <c r="AB1535">
        <v>1500</v>
      </c>
      <c r="AC1535">
        <v>16100</v>
      </c>
      <c r="AD1535">
        <v>19500</v>
      </c>
      <c r="AE1535">
        <v>23400</v>
      </c>
      <c r="AF1535">
        <v>48200</v>
      </c>
      <c r="AG1535" t="s">
        <v>479</v>
      </c>
      <c r="AH1535" t="s">
        <v>479</v>
      </c>
      <c r="AI1535" t="s">
        <v>479</v>
      </c>
      <c r="AJ1535" t="s">
        <v>479</v>
      </c>
      <c r="AK1535" t="s">
        <v>479</v>
      </c>
      <c r="AL1535" t="s">
        <v>481</v>
      </c>
      <c r="AM1535" t="s">
        <v>481</v>
      </c>
    </row>
    <row r="1536" spans="1:39" x14ac:dyDescent="0.25">
      <c r="A1536" t="s">
        <v>472</v>
      </c>
      <c r="B1536" t="s">
        <v>598</v>
      </c>
      <c r="C1536">
        <v>1</v>
      </c>
      <c r="D1536" t="s">
        <v>405</v>
      </c>
      <c r="E1536" t="s">
        <v>405</v>
      </c>
      <c r="F1536">
        <v>10003956</v>
      </c>
      <c r="G1536" t="s">
        <v>86</v>
      </c>
      <c r="H1536" t="s">
        <v>482</v>
      </c>
      <c r="I1536" t="s">
        <v>476</v>
      </c>
      <c r="J1536" t="s">
        <v>385</v>
      </c>
      <c r="K1536" t="s">
        <v>477</v>
      </c>
      <c r="L1536" t="s">
        <v>65</v>
      </c>
      <c r="M1536" t="s">
        <v>405</v>
      </c>
      <c r="N1536" t="s">
        <v>405</v>
      </c>
      <c r="O1536" t="s">
        <v>478</v>
      </c>
      <c r="P1536" t="s">
        <v>3</v>
      </c>
      <c r="Q1536">
        <v>40</v>
      </c>
      <c r="R1536">
        <v>40</v>
      </c>
      <c r="S1536">
        <v>40</v>
      </c>
      <c r="T1536">
        <v>4.8</v>
      </c>
      <c r="U1536">
        <v>14.3</v>
      </c>
      <c r="V1536">
        <v>50</v>
      </c>
      <c r="W1536">
        <v>70.2</v>
      </c>
      <c r="X1536">
        <v>81</v>
      </c>
      <c r="Y1536">
        <v>31</v>
      </c>
      <c r="Z1536">
        <v>10.7</v>
      </c>
      <c r="AA1536">
        <v>20</v>
      </c>
      <c r="AB1536">
        <v>12000</v>
      </c>
      <c r="AC1536">
        <v>20300</v>
      </c>
      <c r="AD1536">
        <v>21900</v>
      </c>
      <c r="AE1536">
        <v>26500</v>
      </c>
      <c r="AF1536">
        <v>49600</v>
      </c>
      <c r="AG1536" t="s">
        <v>479</v>
      </c>
      <c r="AH1536" t="s">
        <v>479</v>
      </c>
      <c r="AI1536" t="s">
        <v>479</v>
      </c>
      <c r="AJ1536" t="s">
        <v>479</v>
      </c>
      <c r="AK1536" t="s">
        <v>479</v>
      </c>
      <c r="AL1536" t="s">
        <v>481</v>
      </c>
      <c r="AM1536" t="s">
        <v>481</v>
      </c>
    </row>
    <row r="1537" spans="1:39" x14ac:dyDescent="0.25">
      <c r="A1537" t="s">
        <v>472</v>
      </c>
      <c r="B1537" t="s">
        <v>598</v>
      </c>
      <c r="C1537">
        <v>1</v>
      </c>
      <c r="D1537" t="s">
        <v>405</v>
      </c>
      <c r="E1537" t="s">
        <v>405</v>
      </c>
      <c r="F1537">
        <v>10003956</v>
      </c>
      <c r="G1537" t="s">
        <v>86</v>
      </c>
      <c r="H1537" t="s">
        <v>482</v>
      </c>
      <c r="I1537" t="s">
        <v>476</v>
      </c>
      <c r="J1537" t="s">
        <v>385</v>
      </c>
      <c r="K1537" t="s">
        <v>477</v>
      </c>
      <c r="L1537" t="s">
        <v>65</v>
      </c>
      <c r="M1537" t="s">
        <v>405</v>
      </c>
      <c r="N1537" t="s">
        <v>405</v>
      </c>
      <c r="O1537" t="s">
        <v>488</v>
      </c>
      <c r="P1537" t="s">
        <v>34</v>
      </c>
      <c r="Q1537">
        <v>40</v>
      </c>
      <c r="R1537">
        <v>40</v>
      </c>
      <c r="S1537">
        <v>40</v>
      </c>
      <c r="T1537" t="s">
        <v>487</v>
      </c>
      <c r="U1537">
        <v>7.4</v>
      </c>
      <c r="V1537">
        <v>54.3</v>
      </c>
      <c r="W1537">
        <v>90.1</v>
      </c>
      <c r="X1537">
        <v>92.6</v>
      </c>
      <c r="Y1537">
        <v>38.299999999999997</v>
      </c>
      <c r="Z1537">
        <v>2.5</v>
      </c>
      <c r="AA1537">
        <v>20</v>
      </c>
      <c r="AB1537">
        <v>11300</v>
      </c>
      <c r="AC1537">
        <v>18200</v>
      </c>
      <c r="AD1537">
        <v>21500</v>
      </c>
      <c r="AE1537">
        <v>24800</v>
      </c>
      <c r="AF1537">
        <v>34300</v>
      </c>
      <c r="AG1537" t="s">
        <v>479</v>
      </c>
      <c r="AH1537" t="s">
        <v>479</v>
      </c>
      <c r="AI1537" t="s">
        <v>479</v>
      </c>
      <c r="AJ1537" t="s">
        <v>479</v>
      </c>
      <c r="AK1537" t="s">
        <v>479</v>
      </c>
      <c r="AL1537" t="s">
        <v>481</v>
      </c>
      <c r="AM1537" t="s">
        <v>481</v>
      </c>
    </row>
    <row r="1538" spans="1:39" x14ac:dyDescent="0.25">
      <c r="A1538" t="s">
        <v>472</v>
      </c>
      <c r="B1538" t="s">
        <v>598</v>
      </c>
      <c r="C1538">
        <v>1</v>
      </c>
      <c r="D1538" t="s">
        <v>405</v>
      </c>
      <c r="E1538" t="s">
        <v>405</v>
      </c>
      <c r="F1538">
        <v>10003956</v>
      </c>
      <c r="G1538" t="s">
        <v>86</v>
      </c>
      <c r="H1538" t="s">
        <v>482</v>
      </c>
      <c r="I1538" t="s">
        <v>476</v>
      </c>
      <c r="J1538" t="s">
        <v>385</v>
      </c>
      <c r="K1538" t="s">
        <v>477</v>
      </c>
      <c r="L1538" t="s">
        <v>65</v>
      </c>
      <c r="M1538" t="s">
        <v>405</v>
      </c>
      <c r="N1538" t="s">
        <v>405</v>
      </c>
      <c r="O1538" t="s">
        <v>489</v>
      </c>
      <c r="P1538" t="s">
        <v>50</v>
      </c>
      <c r="Q1538">
        <v>45</v>
      </c>
      <c r="R1538">
        <v>45</v>
      </c>
      <c r="S1538">
        <v>45</v>
      </c>
      <c r="T1538">
        <v>9.1</v>
      </c>
      <c r="U1538">
        <v>4.5</v>
      </c>
      <c r="V1538">
        <v>60.2</v>
      </c>
      <c r="W1538">
        <v>76.099999999999994</v>
      </c>
      <c r="X1538">
        <v>86.4</v>
      </c>
      <c r="Y1538">
        <v>26.1</v>
      </c>
      <c r="Z1538">
        <v>10.199999999999999</v>
      </c>
      <c r="AA1538">
        <v>25</v>
      </c>
      <c r="AB1538">
        <v>1500</v>
      </c>
      <c r="AC1538">
        <v>4400</v>
      </c>
      <c r="AD1538">
        <v>16100</v>
      </c>
      <c r="AE1538">
        <v>23700</v>
      </c>
      <c r="AF1538">
        <v>31400</v>
      </c>
      <c r="AG1538" t="s">
        <v>479</v>
      </c>
      <c r="AH1538" t="s">
        <v>479</v>
      </c>
      <c r="AI1538" t="s">
        <v>479</v>
      </c>
      <c r="AJ1538" t="s">
        <v>479</v>
      </c>
      <c r="AK1538" t="s">
        <v>479</v>
      </c>
      <c r="AL1538" t="s">
        <v>481</v>
      </c>
      <c r="AM1538" t="s">
        <v>481</v>
      </c>
    </row>
    <row r="1539" spans="1:39" x14ac:dyDescent="0.25">
      <c r="A1539" t="s">
        <v>472</v>
      </c>
      <c r="B1539" t="s">
        <v>598</v>
      </c>
      <c r="C1539">
        <v>1</v>
      </c>
      <c r="D1539" t="s">
        <v>405</v>
      </c>
      <c r="E1539" t="s">
        <v>405</v>
      </c>
      <c r="F1539">
        <v>10003957</v>
      </c>
      <c r="G1539" t="s">
        <v>76</v>
      </c>
      <c r="H1539" t="s">
        <v>482</v>
      </c>
      <c r="I1539" t="s">
        <v>476</v>
      </c>
      <c r="J1539" t="s">
        <v>385</v>
      </c>
      <c r="K1539" t="s">
        <v>477</v>
      </c>
      <c r="L1539" t="s">
        <v>65</v>
      </c>
      <c r="M1539" t="s">
        <v>405</v>
      </c>
      <c r="N1539" t="s">
        <v>405</v>
      </c>
      <c r="O1539" t="s">
        <v>485</v>
      </c>
      <c r="P1539" t="s">
        <v>47</v>
      </c>
      <c r="Q1539">
        <v>175</v>
      </c>
      <c r="R1539">
        <v>170</v>
      </c>
      <c r="S1539">
        <v>170</v>
      </c>
      <c r="T1539">
        <v>3</v>
      </c>
      <c r="U1539">
        <v>10.7</v>
      </c>
      <c r="V1539">
        <v>59.5</v>
      </c>
      <c r="W1539">
        <v>81</v>
      </c>
      <c r="X1539">
        <v>86.3</v>
      </c>
      <c r="Y1539">
        <v>26.8</v>
      </c>
      <c r="Z1539">
        <v>5.4</v>
      </c>
      <c r="AA1539">
        <v>100</v>
      </c>
      <c r="AB1539">
        <v>3600</v>
      </c>
      <c r="AC1539">
        <v>16800</v>
      </c>
      <c r="AD1539">
        <v>20100</v>
      </c>
      <c r="AE1539">
        <v>23700</v>
      </c>
      <c r="AF1539">
        <v>42700</v>
      </c>
      <c r="AG1539" t="s">
        <v>479</v>
      </c>
      <c r="AH1539" t="s">
        <v>479</v>
      </c>
      <c r="AI1539" t="s">
        <v>479</v>
      </c>
      <c r="AJ1539" t="s">
        <v>479</v>
      </c>
      <c r="AK1539" t="s">
        <v>479</v>
      </c>
      <c r="AL1539" t="s">
        <v>481</v>
      </c>
      <c r="AM1539" t="s">
        <v>481</v>
      </c>
    </row>
    <row r="1540" spans="1:39" x14ac:dyDescent="0.25">
      <c r="A1540" t="s">
        <v>472</v>
      </c>
      <c r="B1540" t="s">
        <v>598</v>
      </c>
      <c r="C1540">
        <v>1</v>
      </c>
      <c r="D1540" t="s">
        <v>405</v>
      </c>
      <c r="E1540" t="s">
        <v>405</v>
      </c>
      <c r="F1540">
        <v>10003957</v>
      </c>
      <c r="G1540" t="s">
        <v>76</v>
      </c>
      <c r="H1540" t="s">
        <v>482</v>
      </c>
      <c r="I1540" t="s">
        <v>476</v>
      </c>
      <c r="J1540" t="s">
        <v>385</v>
      </c>
      <c r="K1540" t="s">
        <v>477</v>
      </c>
      <c r="L1540" t="s">
        <v>65</v>
      </c>
      <c r="M1540" t="s">
        <v>405</v>
      </c>
      <c r="N1540" t="s">
        <v>405</v>
      </c>
      <c r="O1540" t="s">
        <v>486</v>
      </c>
      <c r="P1540" t="s">
        <v>44</v>
      </c>
      <c r="Q1540">
        <v>230</v>
      </c>
      <c r="R1540">
        <v>225</v>
      </c>
      <c r="S1540">
        <v>225</v>
      </c>
      <c r="T1540">
        <v>2.2000000000000002</v>
      </c>
      <c r="U1540">
        <v>7.5</v>
      </c>
      <c r="V1540">
        <v>41.6</v>
      </c>
      <c r="W1540">
        <v>79.900000000000006</v>
      </c>
      <c r="X1540">
        <v>90.3</v>
      </c>
      <c r="Y1540">
        <v>48.6</v>
      </c>
      <c r="Z1540">
        <v>10.4</v>
      </c>
      <c r="AA1540">
        <v>95</v>
      </c>
      <c r="AB1540">
        <v>5800</v>
      </c>
      <c r="AC1540">
        <v>16400</v>
      </c>
      <c r="AD1540">
        <v>21500</v>
      </c>
      <c r="AE1540">
        <v>24500</v>
      </c>
      <c r="AF1540">
        <v>36500</v>
      </c>
      <c r="AG1540" t="s">
        <v>479</v>
      </c>
      <c r="AH1540" t="s">
        <v>479</v>
      </c>
      <c r="AI1540" t="s">
        <v>479</v>
      </c>
      <c r="AJ1540" t="s">
        <v>479</v>
      </c>
      <c r="AK1540" t="s">
        <v>479</v>
      </c>
      <c r="AL1540" t="s">
        <v>481</v>
      </c>
      <c r="AM1540" t="s">
        <v>481</v>
      </c>
    </row>
    <row r="1541" spans="1:39" x14ac:dyDescent="0.25">
      <c r="A1541" t="s">
        <v>472</v>
      </c>
      <c r="B1541" t="s">
        <v>598</v>
      </c>
      <c r="C1541">
        <v>1</v>
      </c>
      <c r="D1541" t="s">
        <v>405</v>
      </c>
      <c r="E1541" t="s">
        <v>405</v>
      </c>
      <c r="F1541">
        <v>10003957</v>
      </c>
      <c r="G1541" t="s">
        <v>76</v>
      </c>
      <c r="H1541" t="s">
        <v>482</v>
      </c>
      <c r="I1541" t="s">
        <v>476</v>
      </c>
      <c r="J1541" t="s">
        <v>385</v>
      </c>
      <c r="K1541" t="s">
        <v>477</v>
      </c>
      <c r="L1541" t="s">
        <v>65</v>
      </c>
      <c r="M1541" t="s">
        <v>405</v>
      </c>
      <c r="N1541" t="s">
        <v>405</v>
      </c>
      <c r="O1541" t="s">
        <v>478</v>
      </c>
      <c r="P1541" t="s">
        <v>3</v>
      </c>
      <c r="Q1541">
        <v>215</v>
      </c>
      <c r="R1541">
        <v>215</v>
      </c>
      <c r="S1541">
        <v>210</v>
      </c>
      <c r="T1541">
        <v>6.8</v>
      </c>
      <c r="U1541">
        <v>8.5</v>
      </c>
      <c r="V1541">
        <v>72.2</v>
      </c>
      <c r="W1541">
        <v>77.599999999999994</v>
      </c>
      <c r="X1541">
        <v>84.7</v>
      </c>
      <c r="Y1541">
        <v>12.5</v>
      </c>
      <c r="Z1541">
        <v>7.1</v>
      </c>
      <c r="AA1541">
        <v>150</v>
      </c>
      <c r="AB1541">
        <v>700</v>
      </c>
      <c r="AC1541">
        <v>20800</v>
      </c>
      <c r="AD1541">
        <v>24500</v>
      </c>
      <c r="AE1541">
        <v>29600</v>
      </c>
      <c r="AF1541">
        <v>112800</v>
      </c>
      <c r="AG1541" t="s">
        <v>479</v>
      </c>
      <c r="AH1541" t="s">
        <v>479</v>
      </c>
      <c r="AI1541" t="s">
        <v>479</v>
      </c>
      <c r="AJ1541" t="s">
        <v>479</v>
      </c>
      <c r="AK1541" t="s">
        <v>479</v>
      </c>
      <c r="AL1541" t="s">
        <v>481</v>
      </c>
      <c r="AM1541" t="s">
        <v>481</v>
      </c>
    </row>
    <row r="1542" spans="1:39" x14ac:dyDescent="0.25">
      <c r="A1542" t="s">
        <v>472</v>
      </c>
      <c r="B1542" t="s">
        <v>598</v>
      </c>
      <c r="C1542">
        <v>1</v>
      </c>
      <c r="D1542" t="s">
        <v>405</v>
      </c>
      <c r="E1542" t="s">
        <v>405</v>
      </c>
      <c r="F1542">
        <v>10003957</v>
      </c>
      <c r="G1542" t="s">
        <v>76</v>
      </c>
      <c r="H1542" t="s">
        <v>482</v>
      </c>
      <c r="I1542" t="s">
        <v>476</v>
      </c>
      <c r="J1542" t="s">
        <v>385</v>
      </c>
      <c r="K1542" t="s">
        <v>477</v>
      </c>
      <c r="L1542" t="s">
        <v>65</v>
      </c>
      <c r="M1542" t="s">
        <v>405</v>
      </c>
      <c r="N1542" t="s">
        <v>405</v>
      </c>
      <c r="O1542" t="s">
        <v>488</v>
      </c>
      <c r="P1542" t="s">
        <v>34</v>
      </c>
      <c r="Q1542">
        <v>210</v>
      </c>
      <c r="R1542">
        <v>210</v>
      </c>
      <c r="S1542">
        <v>210</v>
      </c>
      <c r="T1542">
        <v>1.9</v>
      </c>
      <c r="U1542">
        <v>3.8</v>
      </c>
      <c r="V1542">
        <v>39.4</v>
      </c>
      <c r="W1542">
        <v>87</v>
      </c>
      <c r="X1542">
        <v>94.2</v>
      </c>
      <c r="Y1542">
        <v>54.8</v>
      </c>
      <c r="Z1542">
        <v>7.2</v>
      </c>
      <c r="AA1542">
        <v>80</v>
      </c>
      <c r="AB1542">
        <v>3300</v>
      </c>
      <c r="AC1542">
        <v>17900</v>
      </c>
      <c r="AD1542">
        <v>21500</v>
      </c>
      <c r="AE1542">
        <v>24800</v>
      </c>
      <c r="AF1542">
        <v>44900</v>
      </c>
      <c r="AG1542" t="s">
        <v>479</v>
      </c>
      <c r="AH1542" t="s">
        <v>479</v>
      </c>
      <c r="AI1542" t="s">
        <v>479</v>
      </c>
      <c r="AJ1542" t="s">
        <v>479</v>
      </c>
      <c r="AK1542" t="s">
        <v>479</v>
      </c>
      <c r="AL1542" t="s">
        <v>481</v>
      </c>
      <c r="AM1542" t="s">
        <v>481</v>
      </c>
    </row>
    <row r="1543" spans="1:39" x14ac:dyDescent="0.25">
      <c r="A1543" t="s">
        <v>472</v>
      </c>
      <c r="B1543" t="s">
        <v>598</v>
      </c>
      <c r="C1543">
        <v>1</v>
      </c>
      <c r="D1543" t="s">
        <v>405</v>
      </c>
      <c r="E1543" t="s">
        <v>405</v>
      </c>
      <c r="F1543">
        <v>10003957</v>
      </c>
      <c r="G1543" t="s">
        <v>76</v>
      </c>
      <c r="H1543" t="s">
        <v>482</v>
      </c>
      <c r="I1543" t="s">
        <v>476</v>
      </c>
      <c r="J1543" t="s">
        <v>385</v>
      </c>
      <c r="K1543" t="s">
        <v>477</v>
      </c>
      <c r="L1543" t="s">
        <v>65</v>
      </c>
      <c r="M1543" t="s">
        <v>405</v>
      </c>
      <c r="N1543" t="s">
        <v>405</v>
      </c>
      <c r="O1543" t="s">
        <v>489</v>
      </c>
      <c r="P1543" t="s">
        <v>50</v>
      </c>
      <c r="Q1543">
        <v>190</v>
      </c>
      <c r="R1543">
        <v>185</v>
      </c>
      <c r="S1543">
        <v>185</v>
      </c>
      <c r="T1543">
        <v>2.1</v>
      </c>
      <c r="U1543">
        <v>10.4</v>
      </c>
      <c r="V1543">
        <v>67.599999999999994</v>
      </c>
      <c r="W1543">
        <v>83.4</v>
      </c>
      <c r="X1543">
        <v>87.4</v>
      </c>
      <c r="Y1543">
        <v>19.8</v>
      </c>
      <c r="Z1543">
        <v>4</v>
      </c>
      <c r="AA1543">
        <v>120</v>
      </c>
      <c r="AB1543">
        <v>400</v>
      </c>
      <c r="AC1543">
        <v>15000</v>
      </c>
      <c r="AD1543">
        <v>19300</v>
      </c>
      <c r="AE1543">
        <v>21900</v>
      </c>
      <c r="AF1543">
        <v>61700</v>
      </c>
      <c r="AG1543" t="s">
        <v>479</v>
      </c>
      <c r="AH1543" t="s">
        <v>479</v>
      </c>
      <c r="AI1543" t="s">
        <v>479</v>
      </c>
      <c r="AJ1543" t="s">
        <v>479</v>
      </c>
      <c r="AK1543" t="s">
        <v>479</v>
      </c>
      <c r="AL1543" t="s">
        <v>481</v>
      </c>
      <c r="AM1543" t="s">
        <v>481</v>
      </c>
    </row>
    <row r="1544" spans="1:39" x14ac:dyDescent="0.25">
      <c r="A1544" t="s">
        <v>472</v>
      </c>
      <c r="B1544" t="s">
        <v>598</v>
      </c>
      <c r="C1544">
        <v>1</v>
      </c>
      <c r="D1544" t="s">
        <v>405</v>
      </c>
      <c r="E1544" t="s">
        <v>405</v>
      </c>
      <c r="F1544">
        <v>10004035</v>
      </c>
      <c r="G1544" t="s">
        <v>650</v>
      </c>
      <c r="H1544" t="s">
        <v>506</v>
      </c>
      <c r="I1544" t="s">
        <v>476</v>
      </c>
      <c r="J1544" t="s">
        <v>385</v>
      </c>
      <c r="K1544" t="s">
        <v>495</v>
      </c>
      <c r="L1544" t="s">
        <v>41</v>
      </c>
      <c r="M1544" t="s">
        <v>405</v>
      </c>
      <c r="N1544" t="s">
        <v>405</v>
      </c>
      <c r="O1544" t="s">
        <v>489</v>
      </c>
      <c r="P1544" t="s">
        <v>50</v>
      </c>
      <c r="Q1544">
        <v>5</v>
      </c>
      <c r="R1544">
        <v>5</v>
      </c>
      <c r="S1544">
        <v>5</v>
      </c>
      <c r="T1544" t="s">
        <v>479</v>
      </c>
      <c r="U1544" t="s">
        <v>479</v>
      </c>
      <c r="V1544" t="s">
        <v>479</v>
      </c>
      <c r="W1544" t="s">
        <v>479</v>
      </c>
      <c r="X1544" t="s">
        <v>479</v>
      </c>
      <c r="Y1544" t="s">
        <v>479</v>
      </c>
      <c r="Z1544" t="s">
        <v>479</v>
      </c>
      <c r="AA1544" t="s">
        <v>480</v>
      </c>
      <c r="AB1544" t="s">
        <v>479</v>
      </c>
      <c r="AC1544" t="s">
        <v>479</v>
      </c>
      <c r="AD1544" t="s">
        <v>479</v>
      </c>
      <c r="AE1544" t="s">
        <v>479</v>
      </c>
      <c r="AF1544" t="s">
        <v>479</v>
      </c>
      <c r="AG1544" t="s">
        <v>479</v>
      </c>
      <c r="AH1544" t="s">
        <v>479</v>
      </c>
      <c r="AI1544" t="s">
        <v>479</v>
      </c>
      <c r="AJ1544" t="s">
        <v>479</v>
      </c>
      <c r="AK1544" t="s">
        <v>479</v>
      </c>
      <c r="AL1544" t="s">
        <v>481</v>
      </c>
      <c r="AM1544" t="s">
        <v>481</v>
      </c>
    </row>
    <row r="1545" spans="1:39" x14ac:dyDescent="0.25">
      <c r="A1545" t="s">
        <v>472</v>
      </c>
      <c r="B1545" t="s">
        <v>598</v>
      </c>
      <c r="C1545">
        <v>1</v>
      </c>
      <c r="D1545" t="s">
        <v>405</v>
      </c>
      <c r="E1545" t="s">
        <v>405</v>
      </c>
      <c r="F1545">
        <v>10004048</v>
      </c>
      <c r="G1545" t="s">
        <v>546</v>
      </c>
      <c r="H1545" t="s">
        <v>482</v>
      </c>
      <c r="I1545" t="s">
        <v>476</v>
      </c>
      <c r="J1545" t="s">
        <v>385</v>
      </c>
      <c r="K1545" t="s">
        <v>495</v>
      </c>
      <c r="L1545" t="s">
        <v>41</v>
      </c>
      <c r="M1545" t="s">
        <v>405</v>
      </c>
      <c r="N1545" t="s">
        <v>405</v>
      </c>
      <c r="O1545" t="s">
        <v>485</v>
      </c>
      <c r="P1545" t="s">
        <v>47</v>
      </c>
      <c r="Q1545">
        <v>10</v>
      </c>
      <c r="R1545">
        <v>10</v>
      </c>
      <c r="S1545">
        <v>10</v>
      </c>
      <c r="T1545" t="s">
        <v>487</v>
      </c>
      <c r="U1545">
        <v>18.2</v>
      </c>
      <c r="V1545">
        <v>45.5</v>
      </c>
      <c r="W1545">
        <v>72.7</v>
      </c>
      <c r="X1545">
        <v>81.8</v>
      </c>
      <c r="Y1545">
        <v>36.4</v>
      </c>
      <c r="Z1545">
        <v>9.1</v>
      </c>
      <c r="AA1545">
        <v>5</v>
      </c>
      <c r="AB1545" t="s">
        <v>479</v>
      </c>
      <c r="AC1545" t="s">
        <v>479</v>
      </c>
      <c r="AD1545" t="s">
        <v>479</v>
      </c>
      <c r="AE1545" t="s">
        <v>479</v>
      </c>
      <c r="AF1545" t="s">
        <v>479</v>
      </c>
      <c r="AG1545" t="s">
        <v>479</v>
      </c>
      <c r="AH1545" t="s">
        <v>479</v>
      </c>
      <c r="AI1545" t="s">
        <v>479</v>
      </c>
      <c r="AJ1545" t="s">
        <v>479</v>
      </c>
      <c r="AK1545" t="s">
        <v>479</v>
      </c>
      <c r="AL1545" t="s">
        <v>481</v>
      </c>
      <c r="AM1545" t="s">
        <v>481</v>
      </c>
    </row>
    <row r="1546" spans="1:39" x14ac:dyDescent="0.25">
      <c r="A1546" t="s">
        <v>472</v>
      </c>
      <c r="B1546" t="s">
        <v>598</v>
      </c>
      <c r="C1546">
        <v>1</v>
      </c>
      <c r="D1546" t="s">
        <v>405</v>
      </c>
      <c r="E1546" t="s">
        <v>405</v>
      </c>
      <c r="F1546">
        <v>10004048</v>
      </c>
      <c r="G1546" t="s">
        <v>546</v>
      </c>
      <c r="H1546" t="s">
        <v>482</v>
      </c>
      <c r="I1546" t="s">
        <v>476</v>
      </c>
      <c r="J1546" t="s">
        <v>385</v>
      </c>
      <c r="K1546" t="s">
        <v>495</v>
      </c>
      <c r="L1546" t="s">
        <v>41</v>
      </c>
      <c r="M1546" t="s">
        <v>405</v>
      </c>
      <c r="N1546" t="s">
        <v>405</v>
      </c>
      <c r="O1546" t="s">
        <v>486</v>
      </c>
      <c r="P1546" t="s">
        <v>44</v>
      </c>
      <c r="Q1546">
        <v>40</v>
      </c>
      <c r="R1546">
        <v>40</v>
      </c>
      <c r="S1546">
        <v>40</v>
      </c>
      <c r="T1546">
        <v>5.0999999999999996</v>
      </c>
      <c r="U1546">
        <v>12.7</v>
      </c>
      <c r="V1546">
        <v>53.2</v>
      </c>
      <c r="W1546">
        <v>77.2</v>
      </c>
      <c r="X1546">
        <v>82.3</v>
      </c>
      <c r="Y1546">
        <v>29.1</v>
      </c>
      <c r="Z1546">
        <v>5.0999999999999996</v>
      </c>
      <c r="AA1546">
        <v>20</v>
      </c>
      <c r="AB1546">
        <v>4400</v>
      </c>
      <c r="AC1546">
        <v>14200</v>
      </c>
      <c r="AD1546">
        <v>20400</v>
      </c>
      <c r="AE1546">
        <v>27000</v>
      </c>
      <c r="AF1546">
        <v>35000</v>
      </c>
      <c r="AG1546" t="s">
        <v>479</v>
      </c>
      <c r="AH1546" t="s">
        <v>479</v>
      </c>
      <c r="AI1546" t="s">
        <v>479</v>
      </c>
      <c r="AJ1546" t="s">
        <v>479</v>
      </c>
      <c r="AK1546" t="s">
        <v>479</v>
      </c>
      <c r="AL1546" t="s">
        <v>481</v>
      </c>
      <c r="AM1546" t="s">
        <v>481</v>
      </c>
    </row>
    <row r="1547" spans="1:39" x14ac:dyDescent="0.25">
      <c r="A1547" t="s">
        <v>472</v>
      </c>
      <c r="B1547" t="s">
        <v>598</v>
      </c>
      <c r="C1547">
        <v>1</v>
      </c>
      <c r="D1547" t="s">
        <v>405</v>
      </c>
      <c r="E1547" t="s">
        <v>405</v>
      </c>
      <c r="F1547">
        <v>10004048</v>
      </c>
      <c r="G1547" t="s">
        <v>546</v>
      </c>
      <c r="H1547" t="s">
        <v>482</v>
      </c>
      <c r="I1547" t="s">
        <v>476</v>
      </c>
      <c r="J1547" t="s">
        <v>385</v>
      </c>
      <c r="K1547" t="s">
        <v>495</v>
      </c>
      <c r="L1547" t="s">
        <v>41</v>
      </c>
      <c r="M1547" t="s">
        <v>405</v>
      </c>
      <c r="N1547" t="s">
        <v>405</v>
      </c>
      <c r="O1547" t="s">
        <v>478</v>
      </c>
      <c r="P1547" t="s">
        <v>3</v>
      </c>
      <c r="Q1547">
        <v>70</v>
      </c>
      <c r="R1547">
        <v>70</v>
      </c>
      <c r="S1547">
        <v>70</v>
      </c>
      <c r="T1547">
        <v>1.4</v>
      </c>
      <c r="U1547">
        <v>7</v>
      </c>
      <c r="V1547">
        <v>74.099999999999994</v>
      </c>
      <c r="W1547">
        <v>87.4</v>
      </c>
      <c r="X1547">
        <v>91.6</v>
      </c>
      <c r="Y1547">
        <v>17.5</v>
      </c>
      <c r="Z1547">
        <v>4.2</v>
      </c>
      <c r="AA1547">
        <v>45</v>
      </c>
      <c r="AB1547">
        <v>4000</v>
      </c>
      <c r="AC1547">
        <v>16400</v>
      </c>
      <c r="AD1547">
        <v>25600</v>
      </c>
      <c r="AE1547">
        <v>33600</v>
      </c>
      <c r="AF1547">
        <v>59100</v>
      </c>
      <c r="AG1547" t="s">
        <v>479</v>
      </c>
      <c r="AH1547" t="s">
        <v>479</v>
      </c>
      <c r="AI1547" t="s">
        <v>479</v>
      </c>
      <c r="AJ1547" t="s">
        <v>479</v>
      </c>
      <c r="AK1547" t="s">
        <v>479</v>
      </c>
      <c r="AL1547" t="s">
        <v>481</v>
      </c>
      <c r="AM1547" t="s">
        <v>481</v>
      </c>
    </row>
    <row r="1548" spans="1:39" x14ac:dyDescent="0.25">
      <c r="A1548" t="s">
        <v>472</v>
      </c>
      <c r="B1548" t="s">
        <v>598</v>
      </c>
      <c r="C1548">
        <v>1</v>
      </c>
      <c r="D1548" t="s">
        <v>405</v>
      </c>
      <c r="E1548" t="s">
        <v>405</v>
      </c>
      <c r="F1548">
        <v>10004048</v>
      </c>
      <c r="G1548" t="s">
        <v>546</v>
      </c>
      <c r="H1548" t="s">
        <v>482</v>
      </c>
      <c r="I1548" t="s">
        <v>476</v>
      </c>
      <c r="J1548" t="s">
        <v>385</v>
      </c>
      <c r="K1548" t="s">
        <v>495</v>
      </c>
      <c r="L1548" t="s">
        <v>41</v>
      </c>
      <c r="M1548" t="s">
        <v>405</v>
      </c>
      <c r="N1548" t="s">
        <v>405</v>
      </c>
      <c r="O1548" t="s">
        <v>488</v>
      </c>
      <c r="P1548" t="s">
        <v>34</v>
      </c>
      <c r="Q1548">
        <v>50</v>
      </c>
      <c r="R1548">
        <v>50</v>
      </c>
      <c r="S1548">
        <v>50</v>
      </c>
      <c r="T1548">
        <v>5.8</v>
      </c>
      <c r="U1548">
        <v>19.2</v>
      </c>
      <c r="V1548">
        <v>33.700000000000003</v>
      </c>
      <c r="W1548">
        <v>68.3</v>
      </c>
      <c r="X1548">
        <v>75</v>
      </c>
      <c r="Y1548">
        <v>41.3</v>
      </c>
      <c r="Z1548">
        <v>6.7</v>
      </c>
      <c r="AA1548">
        <v>15</v>
      </c>
      <c r="AB1548">
        <v>700</v>
      </c>
      <c r="AC1548">
        <v>21200</v>
      </c>
      <c r="AD1548">
        <v>23700</v>
      </c>
      <c r="AE1548">
        <v>29200</v>
      </c>
      <c r="AF1548">
        <v>52900</v>
      </c>
      <c r="AG1548" t="s">
        <v>479</v>
      </c>
      <c r="AH1548" t="s">
        <v>479</v>
      </c>
      <c r="AI1548" t="s">
        <v>479</v>
      </c>
      <c r="AJ1548" t="s">
        <v>479</v>
      </c>
      <c r="AK1548" t="s">
        <v>479</v>
      </c>
      <c r="AL1548" t="s">
        <v>481</v>
      </c>
      <c r="AM1548" t="s">
        <v>481</v>
      </c>
    </row>
    <row r="1549" spans="1:39" x14ac:dyDescent="0.25">
      <c r="A1549" t="s">
        <v>472</v>
      </c>
      <c r="B1549" t="s">
        <v>598</v>
      </c>
      <c r="C1549">
        <v>1</v>
      </c>
      <c r="D1549" t="s">
        <v>405</v>
      </c>
      <c r="E1549" t="s">
        <v>405</v>
      </c>
      <c r="F1549">
        <v>10004048</v>
      </c>
      <c r="G1549" t="s">
        <v>546</v>
      </c>
      <c r="H1549" t="s">
        <v>482</v>
      </c>
      <c r="I1549" t="s">
        <v>476</v>
      </c>
      <c r="J1549" t="s">
        <v>385</v>
      </c>
      <c r="K1549" t="s">
        <v>495</v>
      </c>
      <c r="L1549" t="s">
        <v>41</v>
      </c>
      <c r="M1549" t="s">
        <v>405</v>
      </c>
      <c r="N1549" t="s">
        <v>405</v>
      </c>
      <c r="O1549" t="s">
        <v>489</v>
      </c>
      <c r="P1549" t="s">
        <v>50</v>
      </c>
      <c r="Q1549">
        <v>135</v>
      </c>
      <c r="R1549">
        <v>135</v>
      </c>
      <c r="S1549">
        <v>135</v>
      </c>
      <c r="T1549">
        <v>4.5</v>
      </c>
      <c r="U1549">
        <v>12.6</v>
      </c>
      <c r="V1549">
        <v>64.3</v>
      </c>
      <c r="W1549">
        <v>77</v>
      </c>
      <c r="X1549">
        <v>82.9</v>
      </c>
      <c r="Y1549">
        <v>18.7</v>
      </c>
      <c r="Z1549">
        <v>6</v>
      </c>
      <c r="AA1549">
        <v>80</v>
      </c>
      <c r="AB1549">
        <v>700</v>
      </c>
      <c r="AC1549">
        <v>13100</v>
      </c>
      <c r="AD1549">
        <v>19300</v>
      </c>
      <c r="AE1549">
        <v>25200</v>
      </c>
      <c r="AF1549">
        <v>47100</v>
      </c>
      <c r="AG1549" t="s">
        <v>479</v>
      </c>
      <c r="AH1549" t="s">
        <v>479</v>
      </c>
      <c r="AI1549" t="s">
        <v>479</v>
      </c>
      <c r="AJ1549" t="s">
        <v>479</v>
      </c>
      <c r="AK1549" t="s">
        <v>479</v>
      </c>
      <c r="AL1549" t="s">
        <v>481</v>
      </c>
      <c r="AM1549" t="s">
        <v>481</v>
      </c>
    </row>
    <row r="1550" spans="1:39" x14ac:dyDescent="0.25">
      <c r="A1550" t="s">
        <v>472</v>
      </c>
      <c r="B1550" t="s">
        <v>598</v>
      </c>
      <c r="C1550">
        <v>1</v>
      </c>
      <c r="D1550" t="s">
        <v>405</v>
      </c>
      <c r="E1550" t="s">
        <v>405</v>
      </c>
      <c r="F1550">
        <v>10004061</v>
      </c>
      <c r="G1550" t="s">
        <v>547</v>
      </c>
      <c r="H1550" t="s">
        <v>506</v>
      </c>
      <c r="I1550" t="s">
        <v>476</v>
      </c>
      <c r="J1550" t="s">
        <v>385</v>
      </c>
      <c r="K1550" t="s">
        <v>495</v>
      </c>
      <c r="L1550" t="s">
        <v>41</v>
      </c>
      <c r="M1550" t="s">
        <v>405</v>
      </c>
      <c r="N1550" t="s">
        <v>405</v>
      </c>
      <c r="O1550" t="s">
        <v>488</v>
      </c>
      <c r="P1550" t="s">
        <v>34</v>
      </c>
      <c r="Q1550">
        <v>20</v>
      </c>
      <c r="R1550">
        <v>20</v>
      </c>
      <c r="S1550">
        <v>20</v>
      </c>
      <c r="T1550" t="s">
        <v>487</v>
      </c>
      <c r="U1550">
        <v>18.2</v>
      </c>
      <c r="V1550">
        <v>31.8</v>
      </c>
      <c r="W1550">
        <v>68.2</v>
      </c>
      <c r="X1550">
        <v>81.8</v>
      </c>
      <c r="Y1550">
        <v>50</v>
      </c>
      <c r="Z1550">
        <v>13.6</v>
      </c>
      <c r="AA1550">
        <v>5</v>
      </c>
      <c r="AB1550" t="s">
        <v>479</v>
      </c>
      <c r="AC1550" t="s">
        <v>479</v>
      </c>
      <c r="AD1550" t="s">
        <v>479</v>
      </c>
      <c r="AE1550" t="s">
        <v>479</v>
      </c>
      <c r="AF1550" t="s">
        <v>479</v>
      </c>
      <c r="AG1550" t="s">
        <v>479</v>
      </c>
      <c r="AH1550" t="s">
        <v>479</v>
      </c>
      <c r="AI1550" t="s">
        <v>479</v>
      </c>
      <c r="AJ1550" t="s">
        <v>479</v>
      </c>
      <c r="AK1550" t="s">
        <v>479</v>
      </c>
      <c r="AL1550" t="s">
        <v>481</v>
      </c>
      <c r="AM1550" t="s">
        <v>481</v>
      </c>
    </row>
    <row r="1551" spans="1:39" x14ac:dyDescent="0.25">
      <c r="A1551" t="s">
        <v>472</v>
      </c>
      <c r="B1551" t="s">
        <v>473</v>
      </c>
      <c r="C1551">
        <v>5</v>
      </c>
      <c r="D1551" t="s">
        <v>405</v>
      </c>
      <c r="E1551" t="s">
        <v>405</v>
      </c>
      <c r="F1551">
        <v>10007163</v>
      </c>
      <c r="G1551" t="s">
        <v>57</v>
      </c>
      <c r="H1551" t="s">
        <v>482</v>
      </c>
      <c r="I1551" t="s">
        <v>476</v>
      </c>
      <c r="J1551" t="s">
        <v>385</v>
      </c>
      <c r="K1551" t="s">
        <v>521</v>
      </c>
      <c r="L1551" t="s">
        <v>58</v>
      </c>
      <c r="M1551" t="s">
        <v>405</v>
      </c>
      <c r="N1551" t="s">
        <v>405</v>
      </c>
      <c r="O1551" t="s">
        <v>486</v>
      </c>
      <c r="P1551" t="s">
        <v>44</v>
      </c>
      <c r="Q1551">
        <v>70</v>
      </c>
      <c r="R1551">
        <v>70</v>
      </c>
      <c r="S1551">
        <v>65</v>
      </c>
      <c r="T1551" t="s">
        <v>487</v>
      </c>
      <c r="U1551">
        <v>3</v>
      </c>
      <c r="V1551">
        <v>73.099999999999994</v>
      </c>
      <c r="W1551">
        <v>92.5</v>
      </c>
      <c r="X1551">
        <v>97</v>
      </c>
      <c r="Y1551">
        <v>23.9</v>
      </c>
      <c r="Z1551">
        <v>4.5</v>
      </c>
      <c r="AA1551">
        <v>50</v>
      </c>
      <c r="AB1551">
        <v>400</v>
      </c>
      <c r="AC1551">
        <v>28500</v>
      </c>
      <c r="AD1551">
        <v>35800</v>
      </c>
      <c r="AE1551">
        <v>45300</v>
      </c>
      <c r="AF1551">
        <v>233600</v>
      </c>
      <c r="AG1551" t="s">
        <v>479</v>
      </c>
      <c r="AH1551" t="s">
        <v>479</v>
      </c>
      <c r="AI1551" t="s">
        <v>479</v>
      </c>
      <c r="AJ1551" t="s">
        <v>479</v>
      </c>
      <c r="AK1551" t="s">
        <v>479</v>
      </c>
      <c r="AL1551" t="s">
        <v>481</v>
      </c>
      <c r="AM1551" t="s">
        <v>481</v>
      </c>
    </row>
    <row r="1552" spans="1:39" x14ac:dyDescent="0.25">
      <c r="A1552" t="s">
        <v>472</v>
      </c>
      <c r="B1552" t="s">
        <v>598</v>
      </c>
      <c r="C1552">
        <v>1</v>
      </c>
      <c r="D1552" t="s">
        <v>405</v>
      </c>
      <c r="E1552" t="s">
        <v>405</v>
      </c>
      <c r="F1552">
        <v>10004078</v>
      </c>
      <c r="G1552" t="s">
        <v>156</v>
      </c>
      <c r="H1552" t="s">
        <v>482</v>
      </c>
      <c r="I1552" t="s">
        <v>476</v>
      </c>
      <c r="J1552" t="s">
        <v>385</v>
      </c>
      <c r="K1552" t="s">
        <v>495</v>
      </c>
      <c r="L1552" t="s">
        <v>41</v>
      </c>
      <c r="M1552" t="s">
        <v>405</v>
      </c>
      <c r="N1552" t="s">
        <v>405</v>
      </c>
      <c r="O1552" t="s">
        <v>485</v>
      </c>
      <c r="P1552" t="s">
        <v>47</v>
      </c>
      <c r="Q1552">
        <v>25</v>
      </c>
      <c r="R1552">
        <v>25</v>
      </c>
      <c r="S1552">
        <v>25</v>
      </c>
      <c r="T1552">
        <v>7.7</v>
      </c>
      <c r="U1552">
        <v>26.9</v>
      </c>
      <c r="V1552">
        <v>38.5</v>
      </c>
      <c r="W1552">
        <v>50</v>
      </c>
      <c r="X1552">
        <v>65.400000000000006</v>
      </c>
      <c r="Y1552">
        <v>26.9</v>
      </c>
      <c r="Z1552">
        <v>15.4</v>
      </c>
      <c r="AA1552">
        <v>10</v>
      </c>
      <c r="AB1552" t="s">
        <v>479</v>
      </c>
      <c r="AC1552" t="s">
        <v>479</v>
      </c>
      <c r="AD1552" t="s">
        <v>479</v>
      </c>
      <c r="AE1552" t="s">
        <v>479</v>
      </c>
      <c r="AF1552" t="s">
        <v>479</v>
      </c>
      <c r="AG1552" t="s">
        <v>479</v>
      </c>
      <c r="AH1552" t="s">
        <v>479</v>
      </c>
      <c r="AI1552" t="s">
        <v>479</v>
      </c>
      <c r="AJ1552" t="s">
        <v>479</v>
      </c>
      <c r="AK1552" t="s">
        <v>479</v>
      </c>
      <c r="AL1552" t="s">
        <v>481</v>
      </c>
      <c r="AM1552" t="s">
        <v>481</v>
      </c>
    </row>
    <row r="1553" spans="1:39" x14ac:dyDescent="0.25">
      <c r="A1553" t="s">
        <v>472</v>
      </c>
      <c r="B1553" t="s">
        <v>598</v>
      </c>
      <c r="C1553">
        <v>1</v>
      </c>
      <c r="D1553" t="s">
        <v>405</v>
      </c>
      <c r="E1553" t="s">
        <v>405</v>
      </c>
      <c r="F1553">
        <v>10004078</v>
      </c>
      <c r="G1553" t="s">
        <v>156</v>
      </c>
      <c r="H1553" t="s">
        <v>482</v>
      </c>
      <c r="I1553" t="s">
        <v>476</v>
      </c>
      <c r="J1553" t="s">
        <v>385</v>
      </c>
      <c r="K1553" t="s">
        <v>495</v>
      </c>
      <c r="L1553" t="s">
        <v>41</v>
      </c>
      <c r="M1553" t="s">
        <v>405</v>
      </c>
      <c r="N1553" t="s">
        <v>405</v>
      </c>
      <c r="O1553" t="s">
        <v>486</v>
      </c>
      <c r="P1553" t="s">
        <v>44</v>
      </c>
      <c r="Q1553">
        <v>100</v>
      </c>
      <c r="R1553">
        <v>100</v>
      </c>
      <c r="S1553">
        <v>100</v>
      </c>
      <c r="T1553">
        <v>3.5</v>
      </c>
      <c r="U1553">
        <v>14.9</v>
      </c>
      <c r="V1553">
        <v>50.7</v>
      </c>
      <c r="W1553">
        <v>70.099999999999994</v>
      </c>
      <c r="X1553">
        <v>81.599999999999994</v>
      </c>
      <c r="Y1553">
        <v>30.8</v>
      </c>
      <c r="Z1553">
        <v>11.4</v>
      </c>
      <c r="AA1553">
        <v>50</v>
      </c>
      <c r="AB1553">
        <v>4400</v>
      </c>
      <c r="AC1553">
        <v>14600</v>
      </c>
      <c r="AD1553">
        <v>19900</v>
      </c>
      <c r="AE1553">
        <v>25600</v>
      </c>
      <c r="AF1553">
        <v>59900</v>
      </c>
      <c r="AG1553" t="s">
        <v>479</v>
      </c>
      <c r="AH1553" t="s">
        <v>479</v>
      </c>
      <c r="AI1553" t="s">
        <v>479</v>
      </c>
      <c r="AJ1553" t="s">
        <v>479</v>
      </c>
      <c r="AK1553" t="s">
        <v>479</v>
      </c>
      <c r="AL1553" t="s">
        <v>481</v>
      </c>
      <c r="AM1553" t="s">
        <v>481</v>
      </c>
    </row>
    <row r="1554" spans="1:39" x14ac:dyDescent="0.25">
      <c r="A1554" t="s">
        <v>472</v>
      </c>
      <c r="B1554" t="s">
        <v>598</v>
      </c>
      <c r="C1554">
        <v>1</v>
      </c>
      <c r="D1554" t="s">
        <v>405</v>
      </c>
      <c r="E1554" t="s">
        <v>405</v>
      </c>
      <c r="F1554">
        <v>10004078</v>
      </c>
      <c r="G1554" t="s">
        <v>156</v>
      </c>
      <c r="H1554" t="s">
        <v>482</v>
      </c>
      <c r="I1554" t="s">
        <v>476</v>
      </c>
      <c r="J1554" t="s">
        <v>385</v>
      </c>
      <c r="K1554" t="s">
        <v>495</v>
      </c>
      <c r="L1554" t="s">
        <v>41</v>
      </c>
      <c r="M1554" t="s">
        <v>405</v>
      </c>
      <c r="N1554" t="s">
        <v>405</v>
      </c>
      <c r="O1554" t="s">
        <v>478</v>
      </c>
      <c r="P1554" t="s">
        <v>3</v>
      </c>
      <c r="Q1554">
        <v>45</v>
      </c>
      <c r="R1554">
        <v>40</v>
      </c>
      <c r="S1554">
        <v>40</v>
      </c>
      <c r="T1554">
        <v>4.8</v>
      </c>
      <c r="U1554">
        <v>11.9</v>
      </c>
      <c r="V1554">
        <v>64.3</v>
      </c>
      <c r="W1554">
        <v>71.400000000000006</v>
      </c>
      <c r="X1554">
        <v>83.3</v>
      </c>
      <c r="Y1554">
        <v>19</v>
      </c>
      <c r="Z1554">
        <v>11.9</v>
      </c>
      <c r="AA1554">
        <v>25</v>
      </c>
      <c r="AB1554">
        <v>6900</v>
      </c>
      <c r="AC1554">
        <v>19000</v>
      </c>
      <c r="AD1554">
        <v>25200</v>
      </c>
      <c r="AE1554">
        <v>38700</v>
      </c>
      <c r="AF1554">
        <v>92300</v>
      </c>
      <c r="AG1554" t="s">
        <v>479</v>
      </c>
      <c r="AH1554" t="s">
        <v>479</v>
      </c>
      <c r="AI1554" t="s">
        <v>479</v>
      </c>
      <c r="AJ1554" t="s">
        <v>479</v>
      </c>
      <c r="AK1554" t="s">
        <v>479</v>
      </c>
      <c r="AL1554" t="s">
        <v>481</v>
      </c>
      <c r="AM1554" t="s">
        <v>481</v>
      </c>
    </row>
    <row r="1555" spans="1:39" x14ac:dyDescent="0.25">
      <c r="A1555" t="s">
        <v>472</v>
      </c>
      <c r="B1555" t="s">
        <v>598</v>
      </c>
      <c r="C1555">
        <v>1</v>
      </c>
      <c r="D1555" t="s">
        <v>405</v>
      </c>
      <c r="E1555" t="s">
        <v>405</v>
      </c>
      <c r="F1555">
        <v>10004078</v>
      </c>
      <c r="G1555" t="s">
        <v>156</v>
      </c>
      <c r="H1555" t="s">
        <v>482</v>
      </c>
      <c r="I1555" t="s">
        <v>476</v>
      </c>
      <c r="J1555" t="s">
        <v>385</v>
      </c>
      <c r="K1555" t="s">
        <v>495</v>
      </c>
      <c r="L1555" t="s">
        <v>41</v>
      </c>
      <c r="M1555" t="s">
        <v>405</v>
      </c>
      <c r="N1555" t="s">
        <v>405</v>
      </c>
      <c r="O1555" t="s">
        <v>488</v>
      </c>
      <c r="P1555" t="s">
        <v>34</v>
      </c>
      <c r="Q1555">
        <v>100</v>
      </c>
      <c r="R1555">
        <v>100</v>
      </c>
      <c r="S1555">
        <v>100</v>
      </c>
      <c r="T1555">
        <v>1</v>
      </c>
      <c r="U1555">
        <v>9.5</v>
      </c>
      <c r="V1555">
        <v>31.7</v>
      </c>
      <c r="W1555">
        <v>73.3</v>
      </c>
      <c r="X1555">
        <v>89.5</v>
      </c>
      <c r="Y1555">
        <v>57.8</v>
      </c>
      <c r="Z1555">
        <v>16.2</v>
      </c>
      <c r="AA1555">
        <v>30</v>
      </c>
      <c r="AB1555">
        <v>500</v>
      </c>
      <c r="AC1555">
        <v>19300</v>
      </c>
      <c r="AD1555">
        <v>23000</v>
      </c>
      <c r="AE1555">
        <v>28500</v>
      </c>
      <c r="AF1555">
        <v>46000</v>
      </c>
      <c r="AG1555" t="s">
        <v>479</v>
      </c>
      <c r="AH1555" t="s">
        <v>479</v>
      </c>
      <c r="AI1555" t="s">
        <v>479</v>
      </c>
      <c r="AJ1555" t="s">
        <v>479</v>
      </c>
      <c r="AK1555" t="s">
        <v>479</v>
      </c>
      <c r="AL1555" t="s">
        <v>481</v>
      </c>
      <c r="AM1555" t="s">
        <v>481</v>
      </c>
    </row>
    <row r="1556" spans="1:39" x14ac:dyDescent="0.25">
      <c r="A1556" t="s">
        <v>472</v>
      </c>
      <c r="B1556" t="s">
        <v>598</v>
      </c>
      <c r="C1556">
        <v>1</v>
      </c>
      <c r="D1556" t="s">
        <v>405</v>
      </c>
      <c r="E1556" t="s">
        <v>405</v>
      </c>
      <c r="F1556">
        <v>10004078</v>
      </c>
      <c r="G1556" t="s">
        <v>156</v>
      </c>
      <c r="H1556" t="s">
        <v>482</v>
      </c>
      <c r="I1556" t="s">
        <v>476</v>
      </c>
      <c r="J1556" t="s">
        <v>385</v>
      </c>
      <c r="K1556" t="s">
        <v>495</v>
      </c>
      <c r="L1556" t="s">
        <v>41</v>
      </c>
      <c r="M1556" t="s">
        <v>405</v>
      </c>
      <c r="N1556" t="s">
        <v>405</v>
      </c>
      <c r="O1556" t="s">
        <v>489</v>
      </c>
      <c r="P1556" t="s">
        <v>50</v>
      </c>
      <c r="Q1556">
        <v>130</v>
      </c>
      <c r="R1556">
        <v>130</v>
      </c>
      <c r="S1556">
        <v>130</v>
      </c>
      <c r="T1556">
        <v>7.8</v>
      </c>
      <c r="U1556">
        <v>20.3</v>
      </c>
      <c r="V1556">
        <v>63.3</v>
      </c>
      <c r="W1556">
        <v>68.8</v>
      </c>
      <c r="X1556">
        <v>71.900000000000006</v>
      </c>
      <c r="Y1556">
        <v>8.6</v>
      </c>
      <c r="Z1556">
        <v>3.1</v>
      </c>
      <c r="AA1556">
        <v>80</v>
      </c>
      <c r="AB1556">
        <v>700</v>
      </c>
      <c r="AC1556">
        <v>14800</v>
      </c>
      <c r="AD1556">
        <v>21500</v>
      </c>
      <c r="AE1556">
        <v>25600</v>
      </c>
      <c r="AF1556">
        <v>58800</v>
      </c>
      <c r="AG1556" t="s">
        <v>479</v>
      </c>
      <c r="AH1556" t="s">
        <v>479</v>
      </c>
      <c r="AI1556" t="s">
        <v>479</v>
      </c>
      <c r="AJ1556" t="s">
        <v>479</v>
      </c>
      <c r="AK1556" t="s">
        <v>479</v>
      </c>
      <c r="AL1556" t="s">
        <v>481</v>
      </c>
      <c r="AM1556" t="s">
        <v>481</v>
      </c>
    </row>
    <row r="1557" spans="1:39" x14ac:dyDescent="0.25">
      <c r="A1557" t="s">
        <v>472</v>
      </c>
      <c r="B1557" t="s">
        <v>598</v>
      </c>
      <c r="C1557">
        <v>1</v>
      </c>
      <c r="D1557" t="s">
        <v>405</v>
      </c>
      <c r="E1557" t="s">
        <v>405</v>
      </c>
      <c r="F1557">
        <v>10004113</v>
      </c>
      <c r="G1557" t="s">
        <v>97</v>
      </c>
      <c r="H1557" t="s">
        <v>482</v>
      </c>
      <c r="I1557" t="s">
        <v>476</v>
      </c>
      <c r="J1557" t="s">
        <v>385</v>
      </c>
      <c r="K1557" t="s">
        <v>508</v>
      </c>
      <c r="L1557" t="s">
        <v>75</v>
      </c>
      <c r="M1557" t="s">
        <v>405</v>
      </c>
      <c r="N1557" t="s">
        <v>405</v>
      </c>
      <c r="O1557" t="s">
        <v>485</v>
      </c>
      <c r="P1557" t="s">
        <v>47</v>
      </c>
      <c r="Q1557">
        <v>35</v>
      </c>
      <c r="R1557">
        <v>35</v>
      </c>
      <c r="S1557">
        <v>35</v>
      </c>
      <c r="T1557">
        <v>5.7</v>
      </c>
      <c r="U1557">
        <v>5.7</v>
      </c>
      <c r="V1557">
        <v>51.4</v>
      </c>
      <c r="W1557">
        <v>77.099999999999994</v>
      </c>
      <c r="X1557">
        <v>88.6</v>
      </c>
      <c r="Y1557">
        <v>37.1</v>
      </c>
      <c r="Z1557">
        <v>11.4</v>
      </c>
      <c r="AA1557">
        <v>20</v>
      </c>
      <c r="AB1557">
        <v>11900</v>
      </c>
      <c r="AC1557">
        <v>22600</v>
      </c>
      <c r="AD1557">
        <v>25900</v>
      </c>
      <c r="AE1557">
        <v>32500</v>
      </c>
      <c r="AF1557">
        <v>40900</v>
      </c>
      <c r="AG1557" t="s">
        <v>479</v>
      </c>
      <c r="AH1557" t="s">
        <v>479</v>
      </c>
      <c r="AI1557" t="s">
        <v>479</v>
      </c>
      <c r="AJ1557" t="s">
        <v>479</v>
      </c>
      <c r="AK1557" t="s">
        <v>479</v>
      </c>
      <c r="AL1557" t="s">
        <v>481</v>
      </c>
      <c r="AM1557" t="s">
        <v>481</v>
      </c>
    </row>
    <row r="1558" spans="1:39" x14ac:dyDescent="0.25">
      <c r="A1558" t="s">
        <v>472</v>
      </c>
      <c r="B1558" t="s">
        <v>473</v>
      </c>
      <c r="C1558">
        <v>5</v>
      </c>
      <c r="D1558" t="s">
        <v>405</v>
      </c>
      <c r="E1558" t="s">
        <v>405</v>
      </c>
      <c r="F1558">
        <v>10007768</v>
      </c>
      <c r="G1558" t="s">
        <v>70</v>
      </c>
      <c r="H1558" t="s">
        <v>482</v>
      </c>
      <c r="I1558" t="s">
        <v>476</v>
      </c>
      <c r="J1558" t="s">
        <v>385</v>
      </c>
      <c r="K1558" t="s">
        <v>477</v>
      </c>
      <c r="L1558" t="s">
        <v>65</v>
      </c>
      <c r="M1558" t="s">
        <v>405</v>
      </c>
      <c r="N1558" t="s">
        <v>405</v>
      </c>
      <c r="O1558" t="s">
        <v>486</v>
      </c>
      <c r="P1558" t="s">
        <v>44</v>
      </c>
      <c r="Q1558">
        <v>95</v>
      </c>
      <c r="R1558">
        <v>90</v>
      </c>
      <c r="S1558">
        <v>90</v>
      </c>
      <c r="T1558">
        <v>2.2000000000000002</v>
      </c>
      <c r="U1558">
        <v>6.6</v>
      </c>
      <c r="V1558">
        <v>61.2</v>
      </c>
      <c r="W1558">
        <v>87.4</v>
      </c>
      <c r="X1558">
        <v>91.3</v>
      </c>
      <c r="Y1558">
        <v>30.1</v>
      </c>
      <c r="Z1558">
        <v>3.8</v>
      </c>
      <c r="AA1558">
        <v>55</v>
      </c>
      <c r="AB1558">
        <v>700</v>
      </c>
      <c r="AC1558">
        <v>25200</v>
      </c>
      <c r="AD1558">
        <v>30700</v>
      </c>
      <c r="AE1558">
        <v>39100</v>
      </c>
      <c r="AF1558">
        <v>64200</v>
      </c>
      <c r="AG1558" t="s">
        <v>479</v>
      </c>
      <c r="AH1558" t="s">
        <v>479</v>
      </c>
      <c r="AI1558" t="s">
        <v>479</v>
      </c>
      <c r="AJ1558" t="s">
        <v>479</v>
      </c>
      <c r="AK1558" t="s">
        <v>479</v>
      </c>
      <c r="AL1558" t="s">
        <v>481</v>
      </c>
      <c r="AM1558" t="s">
        <v>481</v>
      </c>
    </row>
    <row r="1559" spans="1:39" x14ac:dyDescent="0.25">
      <c r="A1559" t="s">
        <v>472</v>
      </c>
      <c r="B1559" t="s">
        <v>473</v>
      </c>
      <c r="C1559">
        <v>5</v>
      </c>
      <c r="D1559" t="s">
        <v>405</v>
      </c>
      <c r="E1559" t="s">
        <v>405</v>
      </c>
      <c r="F1559">
        <v>10007774</v>
      </c>
      <c r="G1559" t="s">
        <v>42</v>
      </c>
      <c r="H1559" t="s">
        <v>482</v>
      </c>
      <c r="I1559" t="s">
        <v>476</v>
      </c>
      <c r="J1559" t="s">
        <v>385</v>
      </c>
      <c r="K1559" t="s">
        <v>499</v>
      </c>
      <c r="L1559" t="s">
        <v>43</v>
      </c>
      <c r="M1559" t="s">
        <v>405</v>
      </c>
      <c r="N1559" t="s">
        <v>405</v>
      </c>
      <c r="O1559" t="s">
        <v>486</v>
      </c>
      <c r="P1559" t="s">
        <v>44</v>
      </c>
      <c r="Q1559">
        <v>45</v>
      </c>
      <c r="R1559">
        <v>45</v>
      </c>
      <c r="S1559">
        <v>45</v>
      </c>
      <c r="T1559">
        <v>10.1</v>
      </c>
      <c r="U1559">
        <v>4.5999999999999996</v>
      </c>
      <c r="V1559">
        <v>50.4</v>
      </c>
      <c r="W1559">
        <v>76.8</v>
      </c>
      <c r="X1559">
        <v>85.3</v>
      </c>
      <c r="Y1559">
        <v>34.9</v>
      </c>
      <c r="Z1559">
        <v>8.5</v>
      </c>
      <c r="AA1559">
        <v>20</v>
      </c>
      <c r="AB1559">
        <v>9900</v>
      </c>
      <c r="AC1559">
        <v>38700</v>
      </c>
      <c r="AD1559">
        <v>46400</v>
      </c>
      <c r="AE1559">
        <v>55800</v>
      </c>
      <c r="AF1559">
        <v>104800</v>
      </c>
      <c r="AG1559" t="s">
        <v>479</v>
      </c>
      <c r="AH1559" t="s">
        <v>479</v>
      </c>
      <c r="AI1559" t="s">
        <v>479</v>
      </c>
      <c r="AJ1559" t="s">
        <v>479</v>
      </c>
      <c r="AK1559" t="s">
        <v>479</v>
      </c>
      <c r="AL1559" t="s">
        <v>481</v>
      </c>
      <c r="AM1559" t="s">
        <v>481</v>
      </c>
    </row>
    <row r="1560" spans="1:39" x14ac:dyDescent="0.25">
      <c r="A1560" t="s">
        <v>472</v>
      </c>
      <c r="B1560" t="s">
        <v>473</v>
      </c>
      <c r="C1560">
        <v>5</v>
      </c>
      <c r="D1560" t="s">
        <v>405</v>
      </c>
      <c r="E1560" t="s">
        <v>405</v>
      </c>
      <c r="F1560">
        <v>10007783</v>
      </c>
      <c r="G1560" t="s">
        <v>66</v>
      </c>
      <c r="H1560" t="s">
        <v>482</v>
      </c>
      <c r="I1560" t="s">
        <v>529</v>
      </c>
      <c r="J1560" t="s">
        <v>53</v>
      </c>
      <c r="K1560" t="s">
        <v>530</v>
      </c>
      <c r="L1560" t="s">
        <v>405</v>
      </c>
      <c r="M1560" t="s">
        <v>405</v>
      </c>
      <c r="N1560" t="s">
        <v>405</v>
      </c>
      <c r="O1560" t="s">
        <v>486</v>
      </c>
      <c r="P1560" t="s">
        <v>44</v>
      </c>
      <c r="Q1560">
        <v>55</v>
      </c>
      <c r="R1560">
        <v>50</v>
      </c>
      <c r="S1560">
        <v>50</v>
      </c>
      <c r="T1560">
        <v>6.7</v>
      </c>
      <c r="U1560">
        <v>4</v>
      </c>
      <c r="V1560">
        <v>53.5</v>
      </c>
      <c r="W1560">
        <v>83.5</v>
      </c>
      <c r="X1560">
        <v>89.2</v>
      </c>
      <c r="Y1560">
        <v>35.700000000000003</v>
      </c>
      <c r="Z1560">
        <v>5.7</v>
      </c>
      <c r="AA1560">
        <v>25</v>
      </c>
      <c r="AB1560">
        <v>11000</v>
      </c>
      <c r="AC1560">
        <v>24100</v>
      </c>
      <c r="AD1560">
        <v>30700</v>
      </c>
      <c r="AE1560">
        <v>35000</v>
      </c>
      <c r="AF1560">
        <v>67500</v>
      </c>
      <c r="AG1560" t="s">
        <v>479</v>
      </c>
      <c r="AH1560" t="s">
        <v>479</v>
      </c>
      <c r="AI1560" t="s">
        <v>479</v>
      </c>
      <c r="AJ1560" t="s">
        <v>479</v>
      </c>
      <c r="AK1560" t="s">
        <v>479</v>
      </c>
      <c r="AL1560" t="s">
        <v>481</v>
      </c>
      <c r="AM1560" t="s">
        <v>481</v>
      </c>
    </row>
    <row r="1561" spans="1:39" x14ac:dyDescent="0.25">
      <c r="A1561" t="s">
        <v>472</v>
      </c>
      <c r="B1561" t="s">
        <v>598</v>
      </c>
      <c r="C1561">
        <v>1</v>
      </c>
      <c r="D1561" t="s">
        <v>405</v>
      </c>
      <c r="E1561" t="s">
        <v>405</v>
      </c>
      <c r="F1561">
        <v>10004113</v>
      </c>
      <c r="G1561" t="s">
        <v>97</v>
      </c>
      <c r="H1561" t="s">
        <v>482</v>
      </c>
      <c r="I1561" t="s">
        <v>476</v>
      </c>
      <c r="J1561" t="s">
        <v>385</v>
      </c>
      <c r="K1561" t="s">
        <v>508</v>
      </c>
      <c r="L1561" t="s">
        <v>75</v>
      </c>
      <c r="M1561" t="s">
        <v>405</v>
      </c>
      <c r="N1561" t="s">
        <v>405</v>
      </c>
      <c r="O1561" t="s">
        <v>489</v>
      </c>
      <c r="P1561" t="s">
        <v>50</v>
      </c>
      <c r="Q1561">
        <v>300</v>
      </c>
      <c r="R1561">
        <v>290</v>
      </c>
      <c r="S1561">
        <v>290</v>
      </c>
      <c r="T1561">
        <v>4.4000000000000004</v>
      </c>
      <c r="U1561">
        <v>8.8000000000000007</v>
      </c>
      <c r="V1561">
        <v>77</v>
      </c>
      <c r="W1561">
        <v>84</v>
      </c>
      <c r="X1561">
        <v>86.8</v>
      </c>
      <c r="Y1561">
        <v>9.8000000000000007</v>
      </c>
      <c r="Z1561">
        <v>2.8</v>
      </c>
      <c r="AA1561">
        <v>220</v>
      </c>
      <c r="AB1561">
        <v>1800</v>
      </c>
      <c r="AC1561">
        <v>17200</v>
      </c>
      <c r="AD1561">
        <v>22100</v>
      </c>
      <c r="AE1561">
        <v>25600</v>
      </c>
      <c r="AF1561">
        <v>66400</v>
      </c>
      <c r="AG1561" t="s">
        <v>479</v>
      </c>
      <c r="AH1561" t="s">
        <v>479</v>
      </c>
      <c r="AI1561" t="s">
        <v>479</v>
      </c>
      <c r="AJ1561" t="s">
        <v>479</v>
      </c>
      <c r="AK1561" t="s">
        <v>479</v>
      </c>
      <c r="AL1561" t="s">
        <v>481</v>
      </c>
      <c r="AM1561" t="s">
        <v>481</v>
      </c>
    </row>
    <row r="1562" spans="1:39" x14ac:dyDescent="0.25">
      <c r="A1562" t="s">
        <v>472</v>
      </c>
      <c r="B1562" t="s">
        <v>473</v>
      </c>
      <c r="C1562">
        <v>5</v>
      </c>
      <c r="D1562" t="s">
        <v>405</v>
      </c>
      <c r="E1562" t="s">
        <v>405</v>
      </c>
      <c r="F1562">
        <v>10007784</v>
      </c>
      <c r="G1562" t="s">
        <v>40</v>
      </c>
      <c r="H1562" t="s">
        <v>482</v>
      </c>
      <c r="I1562" t="s">
        <v>476</v>
      </c>
      <c r="J1562" t="s">
        <v>385</v>
      </c>
      <c r="K1562" t="s">
        <v>495</v>
      </c>
      <c r="L1562" t="s">
        <v>41</v>
      </c>
      <c r="M1562" t="s">
        <v>405</v>
      </c>
      <c r="N1562" t="s">
        <v>405</v>
      </c>
      <c r="O1562" t="s">
        <v>486</v>
      </c>
      <c r="P1562" t="s">
        <v>44</v>
      </c>
      <c r="Q1562">
        <v>90</v>
      </c>
      <c r="R1562">
        <v>85</v>
      </c>
      <c r="S1562">
        <v>85</v>
      </c>
      <c r="T1562">
        <v>3.4</v>
      </c>
      <c r="U1562">
        <v>5.3</v>
      </c>
      <c r="V1562">
        <v>65</v>
      </c>
      <c r="W1562">
        <v>84.8</v>
      </c>
      <c r="X1562">
        <v>91.3</v>
      </c>
      <c r="Y1562">
        <v>26.3</v>
      </c>
      <c r="Z1562">
        <v>6.5</v>
      </c>
      <c r="AA1562">
        <v>55</v>
      </c>
      <c r="AB1562">
        <v>5800</v>
      </c>
      <c r="AC1562">
        <v>33600</v>
      </c>
      <c r="AD1562">
        <v>44500</v>
      </c>
      <c r="AE1562">
        <v>51100</v>
      </c>
      <c r="AF1562">
        <v>115300</v>
      </c>
      <c r="AG1562" t="s">
        <v>479</v>
      </c>
      <c r="AH1562" t="s">
        <v>479</v>
      </c>
      <c r="AI1562" t="s">
        <v>479</v>
      </c>
      <c r="AJ1562" t="s">
        <v>479</v>
      </c>
      <c r="AK1562" t="s">
        <v>479</v>
      </c>
      <c r="AL1562" t="s">
        <v>481</v>
      </c>
      <c r="AM1562" t="s">
        <v>481</v>
      </c>
    </row>
    <row r="1563" spans="1:39" x14ac:dyDescent="0.25">
      <c r="A1563" t="s">
        <v>472</v>
      </c>
      <c r="B1563" t="s">
        <v>598</v>
      </c>
      <c r="C1563">
        <v>1</v>
      </c>
      <c r="D1563" t="s">
        <v>405</v>
      </c>
      <c r="E1563" t="s">
        <v>405</v>
      </c>
      <c r="F1563">
        <v>10004180</v>
      </c>
      <c r="G1563" t="s">
        <v>142</v>
      </c>
      <c r="H1563" t="s">
        <v>482</v>
      </c>
      <c r="I1563" t="s">
        <v>476</v>
      </c>
      <c r="J1563" t="s">
        <v>385</v>
      </c>
      <c r="K1563" t="s">
        <v>477</v>
      </c>
      <c r="L1563" t="s">
        <v>65</v>
      </c>
      <c r="M1563" t="s">
        <v>405</v>
      </c>
      <c r="N1563" t="s">
        <v>405</v>
      </c>
      <c r="O1563" t="s">
        <v>485</v>
      </c>
      <c r="P1563" t="s">
        <v>47</v>
      </c>
      <c r="Q1563">
        <v>120</v>
      </c>
      <c r="R1563">
        <v>115</v>
      </c>
      <c r="S1563">
        <v>115</v>
      </c>
      <c r="T1563">
        <v>5.2</v>
      </c>
      <c r="U1563">
        <v>9.5</v>
      </c>
      <c r="V1563">
        <v>58.6</v>
      </c>
      <c r="W1563">
        <v>75</v>
      </c>
      <c r="X1563">
        <v>85.3</v>
      </c>
      <c r="Y1563">
        <v>26.7</v>
      </c>
      <c r="Z1563">
        <v>10.3</v>
      </c>
      <c r="AA1563">
        <v>70</v>
      </c>
      <c r="AB1563">
        <v>10600</v>
      </c>
      <c r="AC1563">
        <v>17800</v>
      </c>
      <c r="AD1563">
        <v>21200</v>
      </c>
      <c r="AE1563">
        <v>24200</v>
      </c>
      <c r="AF1563">
        <v>31800</v>
      </c>
      <c r="AG1563" t="s">
        <v>479</v>
      </c>
      <c r="AH1563" t="s">
        <v>479</v>
      </c>
      <c r="AI1563" t="s">
        <v>479</v>
      </c>
      <c r="AJ1563" t="s">
        <v>479</v>
      </c>
      <c r="AK1563" t="s">
        <v>479</v>
      </c>
      <c r="AL1563" t="s">
        <v>481</v>
      </c>
      <c r="AM1563" t="s">
        <v>481</v>
      </c>
    </row>
    <row r="1564" spans="1:39" x14ac:dyDescent="0.25">
      <c r="A1564" t="s">
        <v>472</v>
      </c>
      <c r="B1564" t="s">
        <v>598</v>
      </c>
      <c r="C1564">
        <v>1</v>
      </c>
      <c r="D1564" t="s">
        <v>405</v>
      </c>
      <c r="E1564" t="s">
        <v>405</v>
      </c>
      <c r="F1564">
        <v>10004180</v>
      </c>
      <c r="G1564" t="s">
        <v>142</v>
      </c>
      <c r="H1564" t="s">
        <v>482</v>
      </c>
      <c r="I1564" t="s">
        <v>476</v>
      </c>
      <c r="J1564" t="s">
        <v>385</v>
      </c>
      <c r="K1564" t="s">
        <v>477</v>
      </c>
      <c r="L1564" t="s">
        <v>65</v>
      </c>
      <c r="M1564" t="s">
        <v>405</v>
      </c>
      <c r="N1564" t="s">
        <v>405</v>
      </c>
      <c r="O1564" t="s">
        <v>486</v>
      </c>
      <c r="P1564" t="s">
        <v>44</v>
      </c>
      <c r="Q1564">
        <v>325</v>
      </c>
      <c r="R1564">
        <v>325</v>
      </c>
      <c r="S1564">
        <v>320</v>
      </c>
      <c r="T1564">
        <v>1.6</v>
      </c>
      <c r="U1564">
        <v>4.4000000000000004</v>
      </c>
      <c r="V1564">
        <v>55.5</v>
      </c>
      <c r="W1564">
        <v>86</v>
      </c>
      <c r="X1564">
        <v>94.1</v>
      </c>
      <c r="Y1564">
        <v>38.6</v>
      </c>
      <c r="Z1564">
        <v>8.1</v>
      </c>
      <c r="AA1564">
        <v>175</v>
      </c>
      <c r="AB1564">
        <v>1100</v>
      </c>
      <c r="AC1564">
        <v>16400</v>
      </c>
      <c r="AD1564">
        <v>20800</v>
      </c>
      <c r="AE1564">
        <v>24800</v>
      </c>
      <c r="AF1564">
        <v>53700</v>
      </c>
      <c r="AG1564" t="s">
        <v>479</v>
      </c>
      <c r="AH1564" t="s">
        <v>479</v>
      </c>
      <c r="AI1564" t="s">
        <v>479</v>
      </c>
      <c r="AJ1564" t="s">
        <v>479</v>
      </c>
      <c r="AK1564" t="s">
        <v>479</v>
      </c>
      <c r="AL1564" t="s">
        <v>481</v>
      </c>
      <c r="AM1564" t="s">
        <v>481</v>
      </c>
    </row>
    <row r="1565" spans="1:39" x14ac:dyDescent="0.25">
      <c r="A1565" t="s">
        <v>472</v>
      </c>
      <c r="B1565" t="s">
        <v>598</v>
      </c>
      <c r="C1565">
        <v>1</v>
      </c>
      <c r="D1565" t="s">
        <v>405</v>
      </c>
      <c r="E1565" t="s">
        <v>405</v>
      </c>
      <c r="F1565">
        <v>10004180</v>
      </c>
      <c r="G1565" t="s">
        <v>142</v>
      </c>
      <c r="H1565" t="s">
        <v>482</v>
      </c>
      <c r="I1565" t="s">
        <v>476</v>
      </c>
      <c r="J1565" t="s">
        <v>385</v>
      </c>
      <c r="K1565" t="s">
        <v>477</v>
      </c>
      <c r="L1565" t="s">
        <v>65</v>
      </c>
      <c r="M1565" t="s">
        <v>405</v>
      </c>
      <c r="N1565" t="s">
        <v>405</v>
      </c>
      <c r="O1565" t="s">
        <v>478</v>
      </c>
      <c r="P1565" t="s">
        <v>3</v>
      </c>
      <c r="Q1565">
        <v>435</v>
      </c>
      <c r="R1565">
        <v>430</v>
      </c>
      <c r="S1565">
        <v>425</v>
      </c>
      <c r="T1565">
        <v>5.6</v>
      </c>
      <c r="U1565">
        <v>10.1</v>
      </c>
      <c r="V1565">
        <v>77.3</v>
      </c>
      <c r="W1565">
        <v>82.4</v>
      </c>
      <c r="X1565">
        <v>84.3</v>
      </c>
      <c r="Y1565">
        <v>7</v>
      </c>
      <c r="Z1565">
        <v>1.9</v>
      </c>
      <c r="AA1565">
        <v>325</v>
      </c>
      <c r="AB1565">
        <v>1100</v>
      </c>
      <c r="AC1565">
        <v>23400</v>
      </c>
      <c r="AD1565">
        <v>28800</v>
      </c>
      <c r="AE1565">
        <v>38700</v>
      </c>
      <c r="AF1565">
        <v>112800</v>
      </c>
      <c r="AG1565" t="s">
        <v>479</v>
      </c>
      <c r="AH1565" t="s">
        <v>479</v>
      </c>
      <c r="AI1565" t="s">
        <v>479</v>
      </c>
      <c r="AJ1565" t="s">
        <v>479</v>
      </c>
      <c r="AK1565" t="s">
        <v>479</v>
      </c>
      <c r="AL1565" t="s">
        <v>481</v>
      </c>
      <c r="AM1565" t="s">
        <v>481</v>
      </c>
    </row>
    <row r="1566" spans="1:39" x14ac:dyDescent="0.25">
      <c r="A1566" t="s">
        <v>472</v>
      </c>
      <c r="B1566" t="s">
        <v>598</v>
      </c>
      <c r="C1566">
        <v>1</v>
      </c>
      <c r="D1566" t="s">
        <v>405</v>
      </c>
      <c r="E1566" t="s">
        <v>405</v>
      </c>
      <c r="F1566">
        <v>10004180</v>
      </c>
      <c r="G1566" t="s">
        <v>142</v>
      </c>
      <c r="H1566" t="s">
        <v>482</v>
      </c>
      <c r="I1566" t="s">
        <v>476</v>
      </c>
      <c r="J1566" t="s">
        <v>385</v>
      </c>
      <c r="K1566" t="s">
        <v>477</v>
      </c>
      <c r="L1566" t="s">
        <v>65</v>
      </c>
      <c r="M1566" t="s">
        <v>405</v>
      </c>
      <c r="N1566" t="s">
        <v>405</v>
      </c>
      <c r="O1566" t="s">
        <v>488</v>
      </c>
      <c r="P1566" t="s">
        <v>34</v>
      </c>
      <c r="Q1566">
        <v>315</v>
      </c>
      <c r="R1566">
        <v>315</v>
      </c>
      <c r="S1566">
        <v>315</v>
      </c>
      <c r="T1566">
        <v>2</v>
      </c>
      <c r="U1566">
        <v>6.1</v>
      </c>
      <c r="V1566">
        <v>32.200000000000003</v>
      </c>
      <c r="W1566">
        <v>79.8</v>
      </c>
      <c r="X1566">
        <v>91.9</v>
      </c>
      <c r="Y1566">
        <v>59.6</v>
      </c>
      <c r="Z1566">
        <v>12.1</v>
      </c>
      <c r="AA1566">
        <v>100</v>
      </c>
      <c r="AB1566">
        <v>1800</v>
      </c>
      <c r="AC1566">
        <v>17500</v>
      </c>
      <c r="AD1566">
        <v>20400</v>
      </c>
      <c r="AE1566">
        <v>23400</v>
      </c>
      <c r="AF1566">
        <v>109900</v>
      </c>
      <c r="AG1566" t="s">
        <v>479</v>
      </c>
      <c r="AH1566" t="s">
        <v>479</v>
      </c>
      <c r="AI1566" t="s">
        <v>479</v>
      </c>
      <c r="AJ1566" t="s">
        <v>479</v>
      </c>
      <c r="AK1566" t="s">
        <v>479</v>
      </c>
      <c r="AL1566" t="s">
        <v>481</v>
      </c>
      <c r="AM1566" t="s">
        <v>481</v>
      </c>
    </row>
    <row r="1567" spans="1:39" x14ac:dyDescent="0.25">
      <c r="A1567" t="s">
        <v>472</v>
      </c>
      <c r="B1567" t="s">
        <v>598</v>
      </c>
      <c r="C1567">
        <v>1</v>
      </c>
      <c r="D1567" t="s">
        <v>405</v>
      </c>
      <c r="E1567" t="s">
        <v>405</v>
      </c>
      <c r="F1567">
        <v>10004180</v>
      </c>
      <c r="G1567" t="s">
        <v>142</v>
      </c>
      <c r="H1567" t="s">
        <v>482</v>
      </c>
      <c r="I1567" t="s">
        <v>476</v>
      </c>
      <c r="J1567" t="s">
        <v>385</v>
      </c>
      <c r="K1567" t="s">
        <v>477</v>
      </c>
      <c r="L1567" t="s">
        <v>65</v>
      </c>
      <c r="M1567" t="s">
        <v>405</v>
      </c>
      <c r="N1567" t="s">
        <v>405</v>
      </c>
      <c r="O1567" t="s">
        <v>489</v>
      </c>
      <c r="P1567" t="s">
        <v>50</v>
      </c>
      <c r="Q1567">
        <v>895</v>
      </c>
      <c r="R1567">
        <v>880</v>
      </c>
      <c r="S1567">
        <v>880</v>
      </c>
      <c r="T1567">
        <v>1.5</v>
      </c>
      <c r="U1567">
        <v>12</v>
      </c>
      <c r="V1567">
        <v>77.400000000000006</v>
      </c>
      <c r="W1567">
        <v>83.7</v>
      </c>
      <c r="X1567">
        <v>86.5</v>
      </c>
      <c r="Y1567">
        <v>9.1999999999999993</v>
      </c>
      <c r="Z1567">
        <v>2.8</v>
      </c>
      <c r="AA1567">
        <v>660</v>
      </c>
      <c r="AB1567">
        <v>400</v>
      </c>
      <c r="AC1567">
        <v>16800</v>
      </c>
      <c r="AD1567">
        <v>20800</v>
      </c>
      <c r="AE1567">
        <v>23700</v>
      </c>
      <c r="AF1567">
        <v>116000</v>
      </c>
      <c r="AG1567" t="s">
        <v>479</v>
      </c>
      <c r="AH1567" t="s">
        <v>479</v>
      </c>
      <c r="AI1567" t="s">
        <v>479</v>
      </c>
      <c r="AJ1567" t="s">
        <v>479</v>
      </c>
      <c r="AK1567" t="s">
        <v>479</v>
      </c>
      <c r="AL1567" t="s">
        <v>481</v>
      </c>
      <c r="AM1567" t="s">
        <v>481</v>
      </c>
    </row>
    <row r="1568" spans="1:39" x14ac:dyDescent="0.25">
      <c r="A1568" t="s">
        <v>472</v>
      </c>
      <c r="B1568" t="s">
        <v>598</v>
      </c>
      <c r="C1568">
        <v>1</v>
      </c>
      <c r="D1568" t="s">
        <v>405</v>
      </c>
      <c r="E1568" t="s">
        <v>405</v>
      </c>
      <c r="F1568">
        <v>10004344</v>
      </c>
      <c r="G1568" t="s">
        <v>651</v>
      </c>
      <c r="H1568" t="s">
        <v>475</v>
      </c>
      <c r="I1568" t="s">
        <v>476</v>
      </c>
      <c r="J1568" t="s">
        <v>385</v>
      </c>
      <c r="K1568" t="s">
        <v>513</v>
      </c>
      <c r="L1568" t="s">
        <v>49</v>
      </c>
      <c r="M1568" t="s">
        <v>405</v>
      </c>
      <c r="N1568" t="s">
        <v>405</v>
      </c>
      <c r="O1568" t="s">
        <v>478</v>
      </c>
      <c r="P1568" t="s">
        <v>3</v>
      </c>
      <c r="Q1568" t="s">
        <v>480</v>
      </c>
      <c r="R1568" t="s">
        <v>480</v>
      </c>
      <c r="S1568" t="s">
        <v>480</v>
      </c>
      <c r="T1568" t="s">
        <v>479</v>
      </c>
      <c r="U1568" t="s">
        <v>479</v>
      </c>
      <c r="V1568" t="s">
        <v>479</v>
      </c>
      <c r="W1568" t="s">
        <v>479</v>
      </c>
      <c r="X1568" t="s">
        <v>479</v>
      </c>
      <c r="Y1568" t="s">
        <v>479</v>
      </c>
      <c r="Z1568" t="s">
        <v>479</v>
      </c>
      <c r="AA1568" t="s">
        <v>480</v>
      </c>
      <c r="AB1568" t="s">
        <v>479</v>
      </c>
      <c r="AC1568" t="s">
        <v>479</v>
      </c>
      <c r="AD1568" t="s">
        <v>479</v>
      </c>
      <c r="AE1568" t="s">
        <v>479</v>
      </c>
      <c r="AF1568" t="s">
        <v>479</v>
      </c>
      <c r="AG1568" t="s">
        <v>479</v>
      </c>
      <c r="AH1568" t="s">
        <v>479</v>
      </c>
      <c r="AI1568" t="s">
        <v>479</v>
      </c>
      <c r="AJ1568" t="s">
        <v>479</v>
      </c>
      <c r="AK1568" t="s">
        <v>479</v>
      </c>
      <c r="AL1568" t="s">
        <v>481</v>
      </c>
      <c r="AM1568" t="s">
        <v>481</v>
      </c>
    </row>
    <row r="1569" spans="1:39" x14ac:dyDescent="0.25">
      <c r="A1569" t="s">
        <v>472</v>
      </c>
      <c r="B1569" t="s">
        <v>598</v>
      </c>
      <c r="C1569">
        <v>1</v>
      </c>
      <c r="D1569" t="s">
        <v>405</v>
      </c>
      <c r="E1569" t="s">
        <v>405</v>
      </c>
      <c r="F1569">
        <v>10004351</v>
      </c>
      <c r="G1569" t="s">
        <v>110</v>
      </c>
      <c r="H1569" t="s">
        <v>482</v>
      </c>
      <c r="I1569" t="s">
        <v>476</v>
      </c>
      <c r="J1569" t="s">
        <v>385</v>
      </c>
      <c r="K1569" t="s">
        <v>495</v>
      </c>
      <c r="L1569" t="s">
        <v>41</v>
      </c>
      <c r="M1569" t="s">
        <v>405</v>
      </c>
      <c r="N1569" t="s">
        <v>405</v>
      </c>
      <c r="O1569" t="s">
        <v>485</v>
      </c>
      <c r="P1569" t="s">
        <v>47</v>
      </c>
      <c r="Q1569">
        <v>20</v>
      </c>
      <c r="R1569">
        <v>20</v>
      </c>
      <c r="S1569">
        <v>20</v>
      </c>
      <c r="T1569">
        <v>4.9000000000000004</v>
      </c>
      <c r="U1569">
        <v>4.9000000000000004</v>
      </c>
      <c r="V1569">
        <v>39.299999999999997</v>
      </c>
      <c r="W1569">
        <v>80.3</v>
      </c>
      <c r="X1569">
        <v>90.2</v>
      </c>
      <c r="Y1569">
        <v>50.8</v>
      </c>
      <c r="Z1569">
        <v>9.8000000000000007</v>
      </c>
      <c r="AA1569">
        <v>10</v>
      </c>
      <c r="AB1569" t="s">
        <v>479</v>
      </c>
      <c r="AC1569" t="s">
        <v>479</v>
      </c>
      <c r="AD1569" t="s">
        <v>479</v>
      </c>
      <c r="AE1569" t="s">
        <v>479</v>
      </c>
      <c r="AF1569" t="s">
        <v>479</v>
      </c>
      <c r="AG1569" t="s">
        <v>479</v>
      </c>
      <c r="AH1569" t="s">
        <v>479</v>
      </c>
      <c r="AI1569" t="s">
        <v>479</v>
      </c>
      <c r="AJ1569" t="s">
        <v>479</v>
      </c>
      <c r="AK1569" t="s">
        <v>479</v>
      </c>
      <c r="AL1569" t="s">
        <v>481</v>
      </c>
      <c r="AM1569" t="s">
        <v>481</v>
      </c>
    </row>
    <row r="1570" spans="1:39" x14ac:dyDescent="0.25">
      <c r="A1570" t="s">
        <v>472</v>
      </c>
      <c r="B1570" t="s">
        <v>598</v>
      </c>
      <c r="C1570">
        <v>1</v>
      </c>
      <c r="D1570" t="s">
        <v>405</v>
      </c>
      <c r="E1570" t="s">
        <v>405</v>
      </c>
      <c r="F1570">
        <v>10004351</v>
      </c>
      <c r="G1570" t="s">
        <v>110</v>
      </c>
      <c r="H1570" t="s">
        <v>482</v>
      </c>
      <c r="I1570" t="s">
        <v>476</v>
      </c>
      <c r="J1570" t="s">
        <v>385</v>
      </c>
      <c r="K1570" t="s">
        <v>495</v>
      </c>
      <c r="L1570" t="s">
        <v>41</v>
      </c>
      <c r="M1570" t="s">
        <v>405</v>
      </c>
      <c r="N1570" t="s">
        <v>405</v>
      </c>
      <c r="O1570" t="s">
        <v>486</v>
      </c>
      <c r="P1570" t="s">
        <v>44</v>
      </c>
      <c r="Q1570">
        <v>140</v>
      </c>
      <c r="R1570">
        <v>135</v>
      </c>
      <c r="S1570">
        <v>135</v>
      </c>
      <c r="T1570">
        <v>1.8</v>
      </c>
      <c r="U1570">
        <v>12.7</v>
      </c>
      <c r="V1570">
        <v>51.7</v>
      </c>
      <c r="W1570">
        <v>78.099999999999994</v>
      </c>
      <c r="X1570">
        <v>85.5</v>
      </c>
      <c r="Y1570">
        <v>33.799999999999997</v>
      </c>
      <c r="Z1570">
        <v>7.4</v>
      </c>
      <c r="AA1570">
        <v>70</v>
      </c>
      <c r="AB1570">
        <v>1500</v>
      </c>
      <c r="AC1570">
        <v>13500</v>
      </c>
      <c r="AD1570">
        <v>19300</v>
      </c>
      <c r="AE1570">
        <v>25900</v>
      </c>
      <c r="AF1570">
        <v>39400</v>
      </c>
      <c r="AG1570" t="s">
        <v>479</v>
      </c>
      <c r="AH1570" t="s">
        <v>479</v>
      </c>
      <c r="AI1570" t="s">
        <v>479</v>
      </c>
      <c r="AJ1570" t="s">
        <v>479</v>
      </c>
      <c r="AK1570" t="s">
        <v>479</v>
      </c>
      <c r="AL1570" t="s">
        <v>481</v>
      </c>
      <c r="AM1570" t="s">
        <v>481</v>
      </c>
    </row>
    <row r="1571" spans="1:39" x14ac:dyDescent="0.25">
      <c r="A1571" t="s">
        <v>472</v>
      </c>
      <c r="B1571" t="s">
        <v>598</v>
      </c>
      <c r="C1571">
        <v>1</v>
      </c>
      <c r="D1571" t="s">
        <v>405</v>
      </c>
      <c r="E1571" t="s">
        <v>405</v>
      </c>
      <c r="F1571">
        <v>10004351</v>
      </c>
      <c r="G1571" t="s">
        <v>110</v>
      </c>
      <c r="H1571" t="s">
        <v>482</v>
      </c>
      <c r="I1571" t="s">
        <v>476</v>
      </c>
      <c r="J1571" t="s">
        <v>385</v>
      </c>
      <c r="K1571" t="s">
        <v>495</v>
      </c>
      <c r="L1571" t="s">
        <v>41</v>
      </c>
      <c r="M1571" t="s">
        <v>405</v>
      </c>
      <c r="N1571" t="s">
        <v>405</v>
      </c>
      <c r="O1571" t="s">
        <v>478</v>
      </c>
      <c r="P1571" t="s">
        <v>3</v>
      </c>
      <c r="Q1571">
        <v>195</v>
      </c>
      <c r="R1571">
        <v>195</v>
      </c>
      <c r="S1571">
        <v>195</v>
      </c>
      <c r="T1571">
        <v>6.2</v>
      </c>
      <c r="U1571">
        <v>12.9</v>
      </c>
      <c r="V1571">
        <v>72</v>
      </c>
      <c r="W1571">
        <v>77.7</v>
      </c>
      <c r="X1571">
        <v>80.8</v>
      </c>
      <c r="Y1571">
        <v>8.8000000000000007</v>
      </c>
      <c r="Z1571">
        <v>3.1</v>
      </c>
      <c r="AA1571">
        <v>135</v>
      </c>
      <c r="AB1571">
        <v>1100</v>
      </c>
      <c r="AC1571">
        <v>19300</v>
      </c>
      <c r="AD1571">
        <v>25600</v>
      </c>
      <c r="AE1571">
        <v>31400</v>
      </c>
      <c r="AF1571">
        <v>87200</v>
      </c>
      <c r="AG1571" t="s">
        <v>479</v>
      </c>
      <c r="AH1571" t="s">
        <v>479</v>
      </c>
      <c r="AI1571" t="s">
        <v>479</v>
      </c>
      <c r="AJ1571" t="s">
        <v>479</v>
      </c>
      <c r="AK1571" t="s">
        <v>479</v>
      </c>
      <c r="AL1571" t="s">
        <v>481</v>
      </c>
      <c r="AM1571" t="s">
        <v>481</v>
      </c>
    </row>
    <row r="1572" spans="1:39" x14ac:dyDescent="0.25">
      <c r="A1572" t="s">
        <v>472</v>
      </c>
      <c r="B1572" t="s">
        <v>598</v>
      </c>
      <c r="C1572">
        <v>1</v>
      </c>
      <c r="D1572" t="s">
        <v>405</v>
      </c>
      <c r="E1572" t="s">
        <v>405</v>
      </c>
      <c r="F1572">
        <v>10004351</v>
      </c>
      <c r="G1572" t="s">
        <v>110</v>
      </c>
      <c r="H1572" t="s">
        <v>482</v>
      </c>
      <c r="I1572" t="s">
        <v>476</v>
      </c>
      <c r="J1572" t="s">
        <v>385</v>
      </c>
      <c r="K1572" t="s">
        <v>495</v>
      </c>
      <c r="L1572" t="s">
        <v>41</v>
      </c>
      <c r="M1572" t="s">
        <v>405</v>
      </c>
      <c r="N1572" t="s">
        <v>405</v>
      </c>
      <c r="O1572" t="s">
        <v>488</v>
      </c>
      <c r="P1572" t="s">
        <v>34</v>
      </c>
      <c r="Q1572">
        <v>115</v>
      </c>
      <c r="R1572">
        <v>115</v>
      </c>
      <c r="S1572">
        <v>115</v>
      </c>
      <c r="T1572">
        <v>3.3</v>
      </c>
      <c r="U1572">
        <v>18.7</v>
      </c>
      <c r="V1572">
        <v>42.2</v>
      </c>
      <c r="W1572">
        <v>68.2</v>
      </c>
      <c r="X1572">
        <v>78</v>
      </c>
      <c r="Y1572">
        <v>35.799999999999997</v>
      </c>
      <c r="Z1572">
        <v>9.8000000000000007</v>
      </c>
      <c r="AA1572">
        <v>45</v>
      </c>
      <c r="AB1572">
        <v>1800</v>
      </c>
      <c r="AC1572">
        <v>13100</v>
      </c>
      <c r="AD1572">
        <v>23700</v>
      </c>
      <c r="AE1572">
        <v>28500</v>
      </c>
      <c r="AF1572">
        <v>59900</v>
      </c>
      <c r="AG1572" t="s">
        <v>479</v>
      </c>
      <c r="AH1572" t="s">
        <v>479</v>
      </c>
      <c r="AI1572" t="s">
        <v>479</v>
      </c>
      <c r="AJ1572" t="s">
        <v>479</v>
      </c>
      <c r="AK1572" t="s">
        <v>479</v>
      </c>
      <c r="AL1572" t="s">
        <v>481</v>
      </c>
      <c r="AM1572" t="s">
        <v>481</v>
      </c>
    </row>
    <row r="1573" spans="1:39" x14ac:dyDescent="0.25">
      <c r="A1573" t="s">
        <v>472</v>
      </c>
      <c r="B1573" t="s">
        <v>598</v>
      </c>
      <c r="C1573">
        <v>1</v>
      </c>
      <c r="D1573" t="s">
        <v>405</v>
      </c>
      <c r="E1573" t="s">
        <v>405</v>
      </c>
      <c r="F1573">
        <v>10004351</v>
      </c>
      <c r="G1573" t="s">
        <v>110</v>
      </c>
      <c r="H1573" t="s">
        <v>482</v>
      </c>
      <c r="I1573" t="s">
        <v>476</v>
      </c>
      <c r="J1573" t="s">
        <v>385</v>
      </c>
      <c r="K1573" t="s">
        <v>495</v>
      </c>
      <c r="L1573" t="s">
        <v>41</v>
      </c>
      <c r="M1573" t="s">
        <v>405</v>
      </c>
      <c r="N1573" t="s">
        <v>405</v>
      </c>
      <c r="O1573" t="s">
        <v>489</v>
      </c>
      <c r="P1573" t="s">
        <v>50</v>
      </c>
      <c r="Q1573">
        <v>370</v>
      </c>
      <c r="R1573">
        <v>365</v>
      </c>
      <c r="S1573">
        <v>360</v>
      </c>
      <c r="T1573">
        <v>5.6</v>
      </c>
      <c r="U1573">
        <v>13</v>
      </c>
      <c r="V1573">
        <v>71</v>
      </c>
      <c r="W1573">
        <v>79</v>
      </c>
      <c r="X1573">
        <v>81.400000000000006</v>
      </c>
      <c r="Y1573">
        <v>10.3</v>
      </c>
      <c r="Z1573">
        <v>2.4</v>
      </c>
      <c r="AA1573">
        <v>240</v>
      </c>
      <c r="AB1573">
        <v>200</v>
      </c>
      <c r="AC1573">
        <v>16100</v>
      </c>
      <c r="AD1573">
        <v>20800</v>
      </c>
      <c r="AE1573">
        <v>25200</v>
      </c>
      <c r="AF1573">
        <v>56600</v>
      </c>
      <c r="AG1573" t="s">
        <v>479</v>
      </c>
      <c r="AH1573" t="s">
        <v>479</v>
      </c>
      <c r="AI1573" t="s">
        <v>479</v>
      </c>
      <c r="AJ1573" t="s">
        <v>479</v>
      </c>
      <c r="AK1573" t="s">
        <v>479</v>
      </c>
      <c r="AL1573" t="s">
        <v>481</v>
      </c>
      <c r="AM1573" t="s">
        <v>481</v>
      </c>
    </row>
    <row r="1574" spans="1:39" x14ac:dyDescent="0.25">
      <c r="A1574" t="s">
        <v>472</v>
      </c>
      <c r="B1574" t="s">
        <v>598</v>
      </c>
      <c r="C1574">
        <v>1</v>
      </c>
      <c r="D1574" t="s">
        <v>405</v>
      </c>
      <c r="E1574" t="s">
        <v>405</v>
      </c>
      <c r="F1574">
        <v>10004432</v>
      </c>
      <c r="G1574" t="s">
        <v>652</v>
      </c>
      <c r="H1574" t="s">
        <v>475</v>
      </c>
      <c r="I1574" t="s">
        <v>476</v>
      </c>
      <c r="J1574" t="s">
        <v>385</v>
      </c>
      <c r="K1574" t="s">
        <v>495</v>
      </c>
      <c r="L1574" t="s">
        <v>41</v>
      </c>
      <c r="M1574" t="s">
        <v>405</v>
      </c>
      <c r="N1574" t="s">
        <v>405</v>
      </c>
      <c r="O1574" t="s">
        <v>489</v>
      </c>
      <c r="P1574" t="s">
        <v>50</v>
      </c>
      <c r="Q1574">
        <v>10</v>
      </c>
      <c r="R1574">
        <v>10</v>
      </c>
      <c r="S1574">
        <v>10</v>
      </c>
      <c r="T1574">
        <v>18.2</v>
      </c>
      <c r="U1574">
        <v>18.2</v>
      </c>
      <c r="V1574">
        <v>36.4</v>
      </c>
      <c r="W1574">
        <v>54.5</v>
      </c>
      <c r="X1574">
        <v>63.6</v>
      </c>
      <c r="Y1574">
        <v>27.3</v>
      </c>
      <c r="Z1574">
        <v>9.1</v>
      </c>
      <c r="AA1574">
        <v>5</v>
      </c>
      <c r="AB1574" t="s">
        <v>479</v>
      </c>
      <c r="AC1574" t="s">
        <v>479</v>
      </c>
      <c r="AD1574" t="s">
        <v>479</v>
      </c>
      <c r="AE1574" t="s">
        <v>479</v>
      </c>
      <c r="AF1574" t="s">
        <v>479</v>
      </c>
      <c r="AG1574" t="s">
        <v>479</v>
      </c>
      <c r="AH1574" t="s">
        <v>479</v>
      </c>
      <c r="AI1574" t="s">
        <v>479</v>
      </c>
      <c r="AJ1574" t="s">
        <v>479</v>
      </c>
      <c r="AK1574" t="s">
        <v>479</v>
      </c>
      <c r="AL1574" t="s">
        <v>481</v>
      </c>
      <c r="AM1574" t="s">
        <v>481</v>
      </c>
    </row>
    <row r="1575" spans="1:39" x14ac:dyDescent="0.25">
      <c r="A1575" t="s">
        <v>472</v>
      </c>
      <c r="B1575" t="s">
        <v>598</v>
      </c>
      <c r="C1575">
        <v>1</v>
      </c>
      <c r="D1575" t="s">
        <v>405</v>
      </c>
      <c r="E1575" t="s">
        <v>405</v>
      </c>
      <c r="F1575">
        <v>10004442</v>
      </c>
      <c r="G1575" t="s">
        <v>548</v>
      </c>
      <c r="H1575" t="s">
        <v>475</v>
      </c>
      <c r="I1575" t="s">
        <v>476</v>
      </c>
      <c r="J1575" t="s">
        <v>385</v>
      </c>
      <c r="K1575" t="s">
        <v>508</v>
      </c>
      <c r="L1575" t="s">
        <v>75</v>
      </c>
      <c r="M1575" t="s">
        <v>405</v>
      </c>
      <c r="N1575" t="s">
        <v>405</v>
      </c>
      <c r="O1575" t="s">
        <v>485</v>
      </c>
      <c r="P1575" t="s">
        <v>47</v>
      </c>
      <c r="Q1575">
        <v>10</v>
      </c>
      <c r="R1575">
        <v>10</v>
      </c>
      <c r="S1575">
        <v>10</v>
      </c>
      <c r="T1575" t="s">
        <v>487</v>
      </c>
      <c r="U1575">
        <v>8.3000000000000007</v>
      </c>
      <c r="V1575">
        <v>83.3</v>
      </c>
      <c r="W1575">
        <v>91.7</v>
      </c>
      <c r="X1575">
        <v>91.7</v>
      </c>
      <c r="Y1575">
        <v>8.3000000000000007</v>
      </c>
      <c r="Z1575" t="s">
        <v>487</v>
      </c>
      <c r="AA1575">
        <v>10</v>
      </c>
      <c r="AB1575" t="s">
        <v>479</v>
      </c>
      <c r="AC1575" t="s">
        <v>479</v>
      </c>
      <c r="AD1575" t="s">
        <v>479</v>
      </c>
      <c r="AE1575" t="s">
        <v>479</v>
      </c>
      <c r="AF1575" t="s">
        <v>479</v>
      </c>
      <c r="AG1575" t="s">
        <v>479</v>
      </c>
      <c r="AH1575" t="s">
        <v>479</v>
      </c>
      <c r="AI1575" t="s">
        <v>479</v>
      </c>
      <c r="AJ1575" t="s">
        <v>479</v>
      </c>
      <c r="AK1575" t="s">
        <v>479</v>
      </c>
      <c r="AL1575" t="s">
        <v>481</v>
      </c>
      <c r="AM1575" t="s">
        <v>481</v>
      </c>
    </row>
    <row r="1576" spans="1:39" x14ac:dyDescent="0.25">
      <c r="A1576" t="s">
        <v>472</v>
      </c>
      <c r="B1576" t="s">
        <v>598</v>
      </c>
      <c r="C1576">
        <v>1</v>
      </c>
      <c r="D1576" t="s">
        <v>405</v>
      </c>
      <c r="E1576" t="s">
        <v>405</v>
      </c>
      <c r="F1576">
        <v>10004478</v>
      </c>
      <c r="G1576" t="s">
        <v>630</v>
      </c>
      <c r="H1576" t="s">
        <v>475</v>
      </c>
      <c r="I1576" t="s">
        <v>476</v>
      </c>
      <c r="J1576" t="s">
        <v>385</v>
      </c>
      <c r="K1576" t="s">
        <v>477</v>
      </c>
      <c r="L1576" t="s">
        <v>65</v>
      </c>
      <c r="M1576" t="s">
        <v>405</v>
      </c>
      <c r="N1576" t="s">
        <v>405</v>
      </c>
      <c r="O1576" t="s">
        <v>485</v>
      </c>
      <c r="P1576" t="s">
        <v>47</v>
      </c>
      <c r="Q1576" t="s">
        <v>480</v>
      </c>
      <c r="R1576" t="s">
        <v>480</v>
      </c>
      <c r="S1576" t="s">
        <v>480</v>
      </c>
      <c r="T1576" t="s">
        <v>479</v>
      </c>
      <c r="U1576" t="s">
        <v>479</v>
      </c>
      <c r="V1576" t="s">
        <v>479</v>
      </c>
      <c r="W1576" t="s">
        <v>479</v>
      </c>
      <c r="X1576" t="s">
        <v>479</v>
      </c>
      <c r="Y1576" t="s">
        <v>479</v>
      </c>
      <c r="Z1576" t="s">
        <v>479</v>
      </c>
      <c r="AA1576" t="s">
        <v>480</v>
      </c>
      <c r="AB1576" t="s">
        <v>479</v>
      </c>
      <c r="AC1576" t="s">
        <v>479</v>
      </c>
      <c r="AD1576" t="s">
        <v>479</v>
      </c>
      <c r="AE1576" t="s">
        <v>479</v>
      </c>
      <c r="AF1576" t="s">
        <v>479</v>
      </c>
      <c r="AG1576" t="s">
        <v>479</v>
      </c>
      <c r="AH1576" t="s">
        <v>479</v>
      </c>
      <c r="AI1576" t="s">
        <v>479</v>
      </c>
      <c r="AJ1576" t="s">
        <v>479</v>
      </c>
      <c r="AK1576" t="s">
        <v>479</v>
      </c>
      <c r="AL1576" t="s">
        <v>481</v>
      </c>
      <c r="AM1576" t="s">
        <v>481</v>
      </c>
    </row>
    <row r="1577" spans="1:39" x14ac:dyDescent="0.25">
      <c r="A1577" t="s">
        <v>472</v>
      </c>
      <c r="B1577" t="s">
        <v>598</v>
      </c>
      <c r="C1577">
        <v>1</v>
      </c>
      <c r="D1577" t="s">
        <v>405</v>
      </c>
      <c r="E1577" t="s">
        <v>405</v>
      </c>
      <c r="F1577">
        <v>10004478</v>
      </c>
      <c r="G1577" t="s">
        <v>630</v>
      </c>
      <c r="H1577" t="s">
        <v>475</v>
      </c>
      <c r="I1577" t="s">
        <v>476</v>
      </c>
      <c r="J1577" t="s">
        <v>385</v>
      </c>
      <c r="K1577" t="s">
        <v>477</v>
      </c>
      <c r="L1577" t="s">
        <v>65</v>
      </c>
      <c r="M1577" t="s">
        <v>405</v>
      </c>
      <c r="N1577" t="s">
        <v>405</v>
      </c>
      <c r="O1577" t="s">
        <v>489</v>
      </c>
      <c r="P1577" t="s">
        <v>50</v>
      </c>
      <c r="Q1577">
        <v>5</v>
      </c>
      <c r="R1577">
        <v>5</v>
      </c>
      <c r="S1577">
        <v>5</v>
      </c>
      <c r="T1577" t="s">
        <v>479</v>
      </c>
      <c r="U1577" t="s">
        <v>479</v>
      </c>
      <c r="V1577" t="s">
        <v>479</v>
      </c>
      <c r="W1577" t="s">
        <v>479</v>
      </c>
      <c r="X1577" t="s">
        <v>479</v>
      </c>
      <c r="Y1577" t="s">
        <v>479</v>
      </c>
      <c r="Z1577" t="s">
        <v>479</v>
      </c>
      <c r="AA1577" t="s">
        <v>480</v>
      </c>
      <c r="AB1577" t="s">
        <v>479</v>
      </c>
      <c r="AC1577" t="s">
        <v>479</v>
      </c>
      <c r="AD1577" t="s">
        <v>479</v>
      </c>
      <c r="AE1577" t="s">
        <v>479</v>
      </c>
      <c r="AF1577" t="s">
        <v>479</v>
      </c>
      <c r="AG1577" t="s">
        <v>479</v>
      </c>
      <c r="AH1577" t="s">
        <v>479</v>
      </c>
      <c r="AI1577" t="s">
        <v>479</v>
      </c>
      <c r="AJ1577" t="s">
        <v>479</v>
      </c>
      <c r="AK1577" t="s">
        <v>479</v>
      </c>
      <c r="AL1577" t="s">
        <v>481</v>
      </c>
      <c r="AM1577" t="s">
        <v>481</v>
      </c>
    </row>
    <row r="1578" spans="1:39" x14ac:dyDescent="0.25">
      <c r="A1578" t="s">
        <v>472</v>
      </c>
      <c r="B1578" t="s">
        <v>598</v>
      </c>
      <c r="C1578">
        <v>1</v>
      </c>
      <c r="D1578" t="s">
        <v>405</v>
      </c>
      <c r="E1578" t="s">
        <v>405</v>
      </c>
      <c r="F1578">
        <v>10004576</v>
      </c>
      <c r="G1578" t="s">
        <v>549</v>
      </c>
      <c r="H1578" t="s">
        <v>475</v>
      </c>
      <c r="I1578" t="s">
        <v>476</v>
      </c>
      <c r="J1578" t="s">
        <v>385</v>
      </c>
      <c r="K1578" t="s">
        <v>513</v>
      </c>
      <c r="L1578" t="s">
        <v>49</v>
      </c>
      <c r="M1578" t="s">
        <v>405</v>
      </c>
      <c r="N1578" t="s">
        <v>405</v>
      </c>
      <c r="O1578" t="s">
        <v>478</v>
      </c>
      <c r="P1578" t="s">
        <v>3</v>
      </c>
      <c r="Q1578">
        <v>5</v>
      </c>
      <c r="R1578">
        <v>5</v>
      </c>
      <c r="S1578">
        <v>5</v>
      </c>
      <c r="T1578" t="s">
        <v>479</v>
      </c>
      <c r="U1578" t="s">
        <v>479</v>
      </c>
      <c r="V1578" t="s">
        <v>479</v>
      </c>
      <c r="W1578" t="s">
        <v>479</v>
      </c>
      <c r="X1578" t="s">
        <v>479</v>
      </c>
      <c r="Y1578" t="s">
        <v>479</v>
      </c>
      <c r="Z1578" t="s">
        <v>479</v>
      </c>
      <c r="AA1578">
        <v>5</v>
      </c>
      <c r="AB1578" t="s">
        <v>479</v>
      </c>
      <c r="AC1578" t="s">
        <v>479</v>
      </c>
      <c r="AD1578" t="s">
        <v>479</v>
      </c>
      <c r="AE1578" t="s">
        <v>479</v>
      </c>
      <c r="AF1578" t="s">
        <v>479</v>
      </c>
      <c r="AG1578" t="s">
        <v>479</v>
      </c>
      <c r="AH1578" t="s">
        <v>479</v>
      </c>
      <c r="AI1578" t="s">
        <v>479</v>
      </c>
      <c r="AJ1578" t="s">
        <v>479</v>
      </c>
      <c r="AK1578" t="s">
        <v>479</v>
      </c>
      <c r="AL1578" t="s">
        <v>481</v>
      </c>
      <c r="AM1578" t="s">
        <v>481</v>
      </c>
    </row>
    <row r="1579" spans="1:39" x14ac:dyDescent="0.25">
      <c r="A1579" t="s">
        <v>472</v>
      </c>
      <c r="B1579" t="s">
        <v>598</v>
      </c>
      <c r="C1579">
        <v>1</v>
      </c>
      <c r="D1579" t="s">
        <v>405</v>
      </c>
      <c r="E1579" t="s">
        <v>405</v>
      </c>
      <c r="F1579">
        <v>10004576</v>
      </c>
      <c r="G1579" t="s">
        <v>549</v>
      </c>
      <c r="H1579" t="s">
        <v>475</v>
      </c>
      <c r="I1579" t="s">
        <v>476</v>
      </c>
      <c r="J1579" t="s">
        <v>385</v>
      </c>
      <c r="K1579" t="s">
        <v>513</v>
      </c>
      <c r="L1579" t="s">
        <v>49</v>
      </c>
      <c r="M1579" t="s">
        <v>405</v>
      </c>
      <c r="N1579" t="s">
        <v>405</v>
      </c>
      <c r="O1579" t="s">
        <v>489</v>
      </c>
      <c r="P1579" t="s">
        <v>50</v>
      </c>
      <c r="Q1579">
        <v>30</v>
      </c>
      <c r="R1579">
        <v>30</v>
      </c>
      <c r="S1579">
        <v>30</v>
      </c>
      <c r="T1579">
        <v>10</v>
      </c>
      <c r="U1579">
        <v>13.3</v>
      </c>
      <c r="V1579">
        <v>66.7</v>
      </c>
      <c r="W1579">
        <v>73.3</v>
      </c>
      <c r="X1579">
        <v>76.7</v>
      </c>
      <c r="Y1579">
        <v>10</v>
      </c>
      <c r="Z1579">
        <v>3.3</v>
      </c>
      <c r="AA1579">
        <v>20</v>
      </c>
      <c r="AB1579">
        <v>1100</v>
      </c>
      <c r="AC1579">
        <v>14900</v>
      </c>
      <c r="AD1579">
        <v>17900</v>
      </c>
      <c r="AE1579">
        <v>20300</v>
      </c>
      <c r="AF1579">
        <v>30700</v>
      </c>
      <c r="AG1579" t="s">
        <v>479</v>
      </c>
      <c r="AH1579" t="s">
        <v>479</v>
      </c>
      <c r="AI1579" t="s">
        <v>479</v>
      </c>
      <c r="AJ1579" t="s">
        <v>479</v>
      </c>
      <c r="AK1579" t="s">
        <v>479</v>
      </c>
      <c r="AL1579" t="s">
        <v>481</v>
      </c>
      <c r="AM1579" t="s">
        <v>481</v>
      </c>
    </row>
    <row r="1580" spans="1:39" x14ac:dyDescent="0.25">
      <c r="A1580" t="s">
        <v>472</v>
      </c>
      <c r="B1580" t="s">
        <v>598</v>
      </c>
      <c r="C1580">
        <v>1</v>
      </c>
      <c r="D1580" t="s">
        <v>405</v>
      </c>
      <c r="E1580" t="s">
        <v>405</v>
      </c>
      <c r="F1580">
        <v>10004577</v>
      </c>
      <c r="G1580" t="s">
        <v>550</v>
      </c>
      <c r="H1580" t="s">
        <v>475</v>
      </c>
      <c r="I1580" t="s">
        <v>476</v>
      </c>
      <c r="J1580" t="s">
        <v>385</v>
      </c>
      <c r="K1580" t="s">
        <v>508</v>
      </c>
      <c r="L1580" t="s">
        <v>75</v>
      </c>
      <c r="M1580" t="s">
        <v>405</v>
      </c>
      <c r="N1580" t="s">
        <v>405</v>
      </c>
      <c r="O1580" t="s">
        <v>489</v>
      </c>
      <c r="P1580" t="s">
        <v>50</v>
      </c>
      <c r="Q1580">
        <v>35</v>
      </c>
      <c r="R1580">
        <v>35</v>
      </c>
      <c r="S1580">
        <v>35</v>
      </c>
      <c r="T1580">
        <v>5.4</v>
      </c>
      <c r="U1580">
        <v>21.6</v>
      </c>
      <c r="V1580">
        <v>67.599999999999994</v>
      </c>
      <c r="W1580">
        <v>73</v>
      </c>
      <c r="X1580">
        <v>73</v>
      </c>
      <c r="Y1580">
        <v>5.4</v>
      </c>
      <c r="Z1580" t="s">
        <v>487</v>
      </c>
      <c r="AA1580">
        <v>25</v>
      </c>
      <c r="AB1580">
        <v>2600</v>
      </c>
      <c r="AC1580">
        <v>9800</v>
      </c>
      <c r="AD1580">
        <v>14200</v>
      </c>
      <c r="AE1580">
        <v>18600</v>
      </c>
      <c r="AF1580">
        <v>36500</v>
      </c>
      <c r="AG1580" t="s">
        <v>479</v>
      </c>
      <c r="AH1580" t="s">
        <v>479</v>
      </c>
      <c r="AI1580" t="s">
        <v>479</v>
      </c>
      <c r="AJ1580" t="s">
        <v>479</v>
      </c>
      <c r="AK1580" t="s">
        <v>479</v>
      </c>
      <c r="AL1580" t="s">
        <v>481</v>
      </c>
      <c r="AM1580" t="s">
        <v>481</v>
      </c>
    </row>
    <row r="1581" spans="1:39" x14ac:dyDescent="0.25">
      <c r="A1581" t="s">
        <v>472</v>
      </c>
      <c r="B1581" t="s">
        <v>598</v>
      </c>
      <c r="C1581">
        <v>1</v>
      </c>
      <c r="D1581" t="s">
        <v>405</v>
      </c>
      <c r="E1581" t="s">
        <v>405</v>
      </c>
      <c r="F1581">
        <v>10004599</v>
      </c>
      <c r="G1581" t="s">
        <v>551</v>
      </c>
      <c r="H1581" t="s">
        <v>475</v>
      </c>
      <c r="I1581" t="s">
        <v>476</v>
      </c>
      <c r="J1581" t="s">
        <v>385</v>
      </c>
      <c r="K1581" t="s">
        <v>513</v>
      </c>
      <c r="L1581" t="s">
        <v>49</v>
      </c>
      <c r="M1581" t="s">
        <v>405</v>
      </c>
      <c r="N1581" t="s">
        <v>405</v>
      </c>
      <c r="O1581" t="s">
        <v>485</v>
      </c>
      <c r="P1581" t="s">
        <v>47</v>
      </c>
      <c r="Q1581">
        <v>20</v>
      </c>
      <c r="R1581">
        <v>20</v>
      </c>
      <c r="S1581">
        <v>20</v>
      </c>
      <c r="T1581">
        <v>5.3</v>
      </c>
      <c r="U1581">
        <v>10.5</v>
      </c>
      <c r="V1581">
        <v>36.799999999999997</v>
      </c>
      <c r="W1581">
        <v>63.2</v>
      </c>
      <c r="X1581">
        <v>84.2</v>
      </c>
      <c r="Y1581">
        <v>47.4</v>
      </c>
      <c r="Z1581">
        <v>21.1</v>
      </c>
      <c r="AA1581">
        <v>5</v>
      </c>
      <c r="AB1581" t="s">
        <v>479</v>
      </c>
      <c r="AC1581" t="s">
        <v>479</v>
      </c>
      <c r="AD1581" t="s">
        <v>479</v>
      </c>
      <c r="AE1581" t="s">
        <v>479</v>
      </c>
      <c r="AF1581" t="s">
        <v>479</v>
      </c>
      <c r="AG1581" t="s">
        <v>479</v>
      </c>
      <c r="AH1581" t="s">
        <v>479</v>
      </c>
      <c r="AI1581" t="s">
        <v>479</v>
      </c>
      <c r="AJ1581" t="s">
        <v>479</v>
      </c>
      <c r="AK1581" t="s">
        <v>479</v>
      </c>
      <c r="AL1581" t="s">
        <v>481</v>
      </c>
      <c r="AM1581" t="s">
        <v>481</v>
      </c>
    </row>
    <row r="1582" spans="1:39" x14ac:dyDescent="0.25">
      <c r="A1582" t="s">
        <v>472</v>
      </c>
      <c r="B1582" t="s">
        <v>598</v>
      </c>
      <c r="C1582">
        <v>1</v>
      </c>
      <c r="D1582" t="s">
        <v>405</v>
      </c>
      <c r="E1582" t="s">
        <v>405</v>
      </c>
      <c r="F1582">
        <v>10004599</v>
      </c>
      <c r="G1582" t="s">
        <v>551</v>
      </c>
      <c r="H1582" t="s">
        <v>475</v>
      </c>
      <c r="I1582" t="s">
        <v>476</v>
      </c>
      <c r="J1582" t="s">
        <v>385</v>
      </c>
      <c r="K1582" t="s">
        <v>513</v>
      </c>
      <c r="L1582" t="s">
        <v>49</v>
      </c>
      <c r="M1582" t="s">
        <v>405</v>
      </c>
      <c r="N1582" t="s">
        <v>405</v>
      </c>
      <c r="O1582" t="s">
        <v>478</v>
      </c>
      <c r="P1582" t="s">
        <v>3</v>
      </c>
      <c r="Q1582">
        <v>65</v>
      </c>
      <c r="R1582">
        <v>65</v>
      </c>
      <c r="S1582">
        <v>65</v>
      </c>
      <c r="T1582">
        <v>9.1</v>
      </c>
      <c r="U1582">
        <v>12.1</v>
      </c>
      <c r="V1582">
        <v>69.7</v>
      </c>
      <c r="W1582">
        <v>75.8</v>
      </c>
      <c r="X1582">
        <v>78.8</v>
      </c>
      <c r="Y1582">
        <v>9.1</v>
      </c>
      <c r="Z1582">
        <v>3</v>
      </c>
      <c r="AA1582">
        <v>45</v>
      </c>
      <c r="AB1582">
        <v>8800</v>
      </c>
      <c r="AC1582">
        <v>23000</v>
      </c>
      <c r="AD1582">
        <v>27400</v>
      </c>
      <c r="AE1582">
        <v>33200</v>
      </c>
      <c r="AF1582">
        <v>51500</v>
      </c>
      <c r="AG1582" t="s">
        <v>479</v>
      </c>
      <c r="AH1582" t="s">
        <v>479</v>
      </c>
      <c r="AI1582" t="s">
        <v>479</v>
      </c>
      <c r="AJ1582" t="s">
        <v>479</v>
      </c>
      <c r="AK1582" t="s">
        <v>479</v>
      </c>
      <c r="AL1582" t="s">
        <v>481</v>
      </c>
      <c r="AM1582" t="s">
        <v>481</v>
      </c>
    </row>
    <row r="1583" spans="1:39" x14ac:dyDescent="0.25">
      <c r="A1583" t="s">
        <v>472</v>
      </c>
      <c r="B1583" t="s">
        <v>598</v>
      </c>
      <c r="C1583">
        <v>1</v>
      </c>
      <c r="D1583" t="s">
        <v>405</v>
      </c>
      <c r="E1583" t="s">
        <v>405</v>
      </c>
      <c r="F1583">
        <v>10004599</v>
      </c>
      <c r="G1583" t="s">
        <v>551</v>
      </c>
      <c r="H1583" t="s">
        <v>475</v>
      </c>
      <c r="I1583" t="s">
        <v>476</v>
      </c>
      <c r="J1583" t="s">
        <v>385</v>
      </c>
      <c r="K1583" t="s">
        <v>513</v>
      </c>
      <c r="L1583" t="s">
        <v>49</v>
      </c>
      <c r="M1583" t="s">
        <v>405</v>
      </c>
      <c r="N1583" t="s">
        <v>405</v>
      </c>
      <c r="O1583" t="s">
        <v>489</v>
      </c>
      <c r="P1583" t="s">
        <v>50</v>
      </c>
      <c r="Q1583">
        <v>85</v>
      </c>
      <c r="R1583">
        <v>85</v>
      </c>
      <c r="S1583">
        <v>85</v>
      </c>
      <c r="T1583">
        <v>4.5</v>
      </c>
      <c r="U1583">
        <v>23.8</v>
      </c>
      <c r="V1583">
        <v>65.7</v>
      </c>
      <c r="W1583">
        <v>70.5</v>
      </c>
      <c r="X1583">
        <v>71.7</v>
      </c>
      <c r="Y1583">
        <v>6</v>
      </c>
      <c r="Z1583">
        <v>1.2</v>
      </c>
      <c r="AA1583">
        <v>55</v>
      </c>
      <c r="AB1583">
        <v>6200</v>
      </c>
      <c r="AC1583">
        <v>15300</v>
      </c>
      <c r="AD1583">
        <v>18200</v>
      </c>
      <c r="AE1583">
        <v>22600</v>
      </c>
      <c r="AF1583">
        <v>36900</v>
      </c>
      <c r="AG1583" t="s">
        <v>479</v>
      </c>
      <c r="AH1583" t="s">
        <v>479</v>
      </c>
      <c r="AI1583" t="s">
        <v>479</v>
      </c>
      <c r="AJ1583" t="s">
        <v>479</v>
      </c>
      <c r="AK1583" t="s">
        <v>479</v>
      </c>
      <c r="AL1583" t="s">
        <v>481</v>
      </c>
      <c r="AM1583" t="s">
        <v>481</v>
      </c>
    </row>
    <row r="1584" spans="1:39" x14ac:dyDescent="0.25">
      <c r="A1584" t="s">
        <v>472</v>
      </c>
      <c r="B1584" t="s">
        <v>598</v>
      </c>
      <c r="C1584">
        <v>1</v>
      </c>
      <c r="D1584" t="s">
        <v>405</v>
      </c>
      <c r="E1584" t="s">
        <v>405</v>
      </c>
      <c r="F1584">
        <v>10004676</v>
      </c>
      <c r="G1584" t="s">
        <v>653</v>
      </c>
      <c r="H1584" t="s">
        <v>475</v>
      </c>
      <c r="I1584" t="s">
        <v>476</v>
      </c>
      <c r="J1584" t="s">
        <v>385</v>
      </c>
      <c r="K1584" t="s">
        <v>491</v>
      </c>
      <c r="L1584" t="s">
        <v>61</v>
      </c>
      <c r="M1584" t="s">
        <v>405</v>
      </c>
      <c r="N1584" t="s">
        <v>405</v>
      </c>
      <c r="O1584" t="s">
        <v>486</v>
      </c>
      <c r="P1584" t="s">
        <v>44</v>
      </c>
      <c r="Q1584">
        <v>5</v>
      </c>
      <c r="R1584">
        <v>5</v>
      </c>
      <c r="S1584">
        <v>5</v>
      </c>
      <c r="T1584" t="s">
        <v>479</v>
      </c>
      <c r="U1584" t="s">
        <v>479</v>
      </c>
      <c r="V1584" t="s">
        <v>479</v>
      </c>
      <c r="W1584" t="s">
        <v>479</v>
      </c>
      <c r="X1584" t="s">
        <v>479</v>
      </c>
      <c r="Y1584" t="s">
        <v>479</v>
      </c>
      <c r="Z1584" t="s">
        <v>479</v>
      </c>
      <c r="AA1584" t="s">
        <v>480</v>
      </c>
      <c r="AB1584" t="s">
        <v>479</v>
      </c>
      <c r="AC1584" t="s">
        <v>479</v>
      </c>
      <c r="AD1584" t="s">
        <v>479</v>
      </c>
      <c r="AE1584" t="s">
        <v>479</v>
      </c>
      <c r="AF1584" t="s">
        <v>479</v>
      </c>
      <c r="AG1584" t="s">
        <v>479</v>
      </c>
      <c r="AH1584" t="s">
        <v>479</v>
      </c>
      <c r="AI1584" t="s">
        <v>479</v>
      </c>
      <c r="AJ1584" t="s">
        <v>479</v>
      </c>
      <c r="AK1584" t="s">
        <v>479</v>
      </c>
      <c r="AL1584" t="s">
        <v>481</v>
      </c>
      <c r="AM1584" t="s">
        <v>481</v>
      </c>
    </row>
    <row r="1585" spans="1:39" x14ac:dyDescent="0.25">
      <c r="A1585" t="s">
        <v>472</v>
      </c>
      <c r="B1585" t="s">
        <v>598</v>
      </c>
      <c r="C1585">
        <v>1</v>
      </c>
      <c r="D1585" t="s">
        <v>405</v>
      </c>
      <c r="E1585" t="s">
        <v>405</v>
      </c>
      <c r="F1585">
        <v>10004686</v>
      </c>
      <c r="G1585" t="s">
        <v>553</v>
      </c>
      <c r="H1585" t="s">
        <v>475</v>
      </c>
      <c r="I1585" t="s">
        <v>476</v>
      </c>
      <c r="J1585" t="s">
        <v>385</v>
      </c>
      <c r="K1585" t="s">
        <v>499</v>
      </c>
      <c r="L1585" t="s">
        <v>43</v>
      </c>
      <c r="M1585" t="s">
        <v>405</v>
      </c>
      <c r="N1585" t="s">
        <v>405</v>
      </c>
      <c r="O1585" t="s">
        <v>478</v>
      </c>
      <c r="P1585" t="s">
        <v>3</v>
      </c>
      <c r="Q1585">
        <v>5</v>
      </c>
      <c r="R1585">
        <v>5</v>
      </c>
      <c r="S1585">
        <v>5</v>
      </c>
      <c r="T1585" t="s">
        <v>479</v>
      </c>
      <c r="U1585" t="s">
        <v>479</v>
      </c>
      <c r="V1585" t="s">
        <v>479</v>
      </c>
      <c r="W1585" t="s">
        <v>479</v>
      </c>
      <c r="X1585" t="s">
        <v>479</v>
      </c>
      <c r="Y1585" t="s">
        <v>479</v>
      </c>
      <c r="Z1585" t="s">
        <v>479</v>
      </c>
      <c r="AA1585">
        <v>5</v>
      </c>
      <c r="AB1585" t="s">
        <v>479</v>
      </c>
      <c r="AC1585" t="s">
        <v>479</v>
      </c>
      <c r="AD1585" t="s">
        <v>479</v>
      </c>
      <c r="AE1585" t="s">
        <v>479</v>
      </c>
      <c r="AF1585" t="s">
        <v>479</v>
      </c>
      <c r="AG1585" t="s">
        <v>479</v>
      </c>
      <c r="AH1585" t="s">
        <v>479</v>
      </c>
      <c r="AI1585" t="s">
        <v>479</v>
      </c>
      <c r="AJ1585" t="s">
        <v>479</v>
      </c>
      <c r="AK1585" t="s">
        <v>479</v>
      </c>
      <c r="AL1585" t="s">
        <v>481</v>
      </c>
      <c r="AM1585" t="s">
        <v>481</v>
      </c>
    </row>
    <row r="1586" spans="1:39" x14ac:dyDescent="0.25">
      <c r="A1586" t="s">
        <v>472</v>
      </c>
      <c r="B1586" t="s">
        <v>598</v>
      </c>
      <c r="C1586">
        <v>1</v>
      </c>
      <c r="D1586" t="s">
        <v>405</v>
      </c>
      <c r="E1586" t="s">
        <v>405</v>
      </c>
      <c r="F1586">
        <v>10004695</v>
      </c>
      <c r="G1586" t="s">
        <v>631</v>
      </c>
      <c r="H1586" t="s">
        <v>475</v>
      </c>
      <c r="I1586" t="s">
        <v>476</v>
      </c>
      <c r="J1586" t="s">
        <v>385</v>
      </c>
      <c r="K1586" t="s">
        <v>493</v>
      </c>
      <c r="L1586" t="s">
        <v>55</v>
      </c>
      <c r="M1586" t="s">
        <v>405</v>
      </c>
      <c r="N1586" t="s">
        <v>405</v>
      </c>
      <c r="O1586" t="s">
        <v>478</v>
      </c>
      <c r="P1586" t="s">
        <v>3</v>
      </c>
      <c r="Q1586" t="s">
        <v>480</v>
      </c>
      <c r="R1586" t="s">
        <v>480</v>
      </c>
      <c r="S1586" t="s">
        <v>480</v>
      </c>
      <c r="T1586" t="s">
        <v>479</v>
      </c>
      <c r="U1586" t="s">
        <v>479</v>
      </c>
      <c r="V1586" t="s">
        <v>479</v>
      </c>
      <c r="W1586" t="s">
        <v>479</v>
      </c>
      <c r="X1586" t="s">
        <v>479</v>
      </c>
      <c r="Y1586" t="s">
        <v>479</v>
      </c>
      <c r="Z1586" t="s">
        <v>479</v>
      </c>
      <c r="AA1586" t="s">
        <v>487</v>
      </c>
      <c r="AB1586" t="s">
        <v>479</v>
      </c>
      <c r="AC1586" t="s">
        <v>479</v>
      </c>
      <c r="AD1586" t="s">
        <v>479</v>
      </c>
      <c r="AE1586" t="s">
        <v>479</v>
      </c>
      <c r="AF1586" t="s">
        <v>479</v>
      </c>
      <c r="AG1586" t="s">
        <v>479</v>
      </c>
      <c r="AH1586" t="s">
        <v>479</v>
      </c>
      <c r="AI1586" t="s">
        <v>479</v>
      </c>
      <c r="AJ1586" t="s">
        <v>479</v>
      </c>
      <c r="AK1586" t="s">
        <v>479</v>
      </c>
      <c r="AL1586" t="s">
        <v>481</v>
      </c>
      <c r="AM1586" t="s">
        <v>481</v>
      </c>
    </row>
    <row r="1587" spans="1:39" x14ac:dyDescent="0.25">
      <c r="A1587" t="s">
        <v>472</v>
      </c>
      <c r="B1587" t="s">
        <v>598</v>
      </c>
      <c r="C1587">
        <v>1</v>
      </c>
      <c r="D1587" t="s">
        <v>405</v>
      </c>
      <c r="E1587" t="s">
        <v>405</v>
      </c>
      <c r="F1587">
        <v>10004695</v>
      </c>
      <c r="G1587" t="s">
        <v>631</v>
      </c>
      <c r="H1587" t="s">
        <v>475</v>
      </c>
      <c r="I1587" t="s">
        <v>476</v>
      </c>
      <c r="J1587" t="s">
        <v>385</v>
      </c>
      <c r="K1587" t="s">
        <v>493</v>
      </c>
      <c r="L1587" t="s">
        <v>55</v>
      </c>
      <c r="M1587" t="s">
        <v>405</v>
      </c>
      <c r="N1587" t="s">
        <v>405</v>
      </c>
      <c r="O1587" t="s">
        <v>488</v>
      </c>
      <c r="P1587" t="s">
        <v>34</v>
      </c>
      <c r="Q1587">
        <v>25</v>
      </c>
      <c r="R1587">
        <v>25</v>
      </c>
      <c r="S1587">
        <v>25</v>
      </c>
      <c r="T1587">
        <v>3.8</v>
      </c>
      <c r="U1587">
        <v>3.8</v>
      </c>
      <c r="V1587">
        <v>73.099999999999994</v>
      </c>
      <c r="W1587">
        <v>88.5</v>
      </c>
      <c r="X1587">
        <v>92.3</v>
      </c>
      <c r="Y1587">
        <v>19.2</v>
      </c>
      <c r="Z1587">
        <v>3.8</v>
      </c>
      <c r="AA1587">
        <v>15</v>
      </c>
      <c r="AB1587">
        <v>5100</v>
      </c>
      <c r="AC1587">
        <v>15000</v>
      </c>
      <c r="AD1587">
        <v>20100</v>
      </c>
      <c r="AE1587">
        <v>22600</v>
      </c>
      <c r="AF1587">
        <v>25900</v>
      </c>
      <c r="AG1587" t="s">
        <v>479</v>
      </c>
      <c r="AH1587" t="s">
        <v>479</v>
      </c>
      <c r="AI1587" t="s">
        <v>479</v>
      </c>
      <c r="AJ1587" t="s">
        <v>479</v>
      </c>
      <c r="AK1587" t="s">
        <v>479</v>
      </c>
      <c r="AL1587" t="s">
        <v>481</v>
      </c>
      <c r="AM1587" t="s">
        <v>481</v>
      </c>
    </row>
    <row r="1588" spans="1:39" x14ac:dyDescent="0.25">
      <c r="A1588" t="s">
        <v>472</v>
      </c>
      <c r="B1588" t="s">
        <v>598</v>
      </c>
      <c r="C1588">
        <v>1</v>
      </c>
      <c r="D1588" t="s">
        <v>405</v>
      </c>
      <c r="E1588" t="s">
        <v>405</v>
      </c>
      <c r="F1588">
        <v>10004695</v>
      </c>
      <c r="G1588" t="s">
        <v>631</v>
      </c>
      <c r="H1588" t="s">
        <v>475</v>
      </c>
      <c r="I1588" t="s">
        <v>476</v>
      </c>
      <c r="J1588" t="s">
        <v>385</v>
      </c>
      <c r="K1588" t="s">
        <v>493</v>
      </c>
      <c r="L1588" t="s">
        <v>55</v>
      </c>
      <c r="M1588" t="s">
        <v>405</v>
      </c>
      <c r="N1588" t="s">
        <v>405</v>
      </c>
      <c r="O1588" t="s">
        <v>489</v>
      </c>
      <c r="P1588" t="s">
        <v>50</v>
      </c>
      <c r="Q1588">
        <v>20</v>
      </c>
      <c r="R1588">
        <v>20</v>
      </c>
      <c r="S1588">
        <v>20</v>
      </c>
      <c r="T1588">
        <v>14.3</v>
      </c>
      <c r="U1588">
        <v>14.3</v>
      </c>
      <c r="V1588">
        <v>47.6</v>
      </c>
      <c r="W1588">
        <v>61.9</v>
      </c>
      <c r="X1588">
        <v>71.400000000000006</v>
      </c>
      <c r="Y1588">
        <v>23.8</v>
      </c>
      <c r="Z1588">
        <v>9.5</v>
      </c>
      <c r="AA1588">
        <v>10</v>
      </c>
      <c r="AB1588" t="s">
        <v>479</v>
      </c>
      <c r="AC1588" t="s">
        <v>479</v>
      </c>
      <c r="AD1588" t="s">
        <v>479</v>
      </c>
      <c r="AE1588" t="s">
        <v>479</v>
      </c>
      <c r="AF1588" t="s">
        <v>479</v>
      </c>
      <c r="AG1588" t="s">
        <v>479</v>
      </c>
      <c r="AH1588" t="s">
        <v>479</v>
      </c>
      <c r="AI1588" t="s">
        <v>479</v>
      </c>
      <c r="AJ1588" t="s">
        <v>479</v>
      </c>
      <c r="AK1588" t="s">
        <v>479</v>
      </c>
      <c r="AL1588" t="s">
        <v>481</v>
      </c>
      <c r="AM1588" t="s">
        <v>481</v>
      </c>
    </row>
    <row r="1589" spans="1:39" x14ac:dyDescent="0.25">
      <c r="A1589" t="s">
        <v>472</v>
      </c>
      <c r="B1589" t="s">
        <v>598</v>
      </c>
      <c r="C1589">
        <v>1</v>
      </c>
      <c r="D1589" t="s">
        <v>405</v>
      </c>
      <c r="E1589" t="s">
        <v>405</v>
      </c>
      <c r="F1589">
        <v>10004718</v>
      </c>
      <c r="G1589" t="s">
        <v>632</v>
      </c>
      <c r="H1589" t="s">
        <v>475</v>
      </c>
      <c r="I1589" t="s">
        <v>476</v>
      </c>
      <c r="J1589" t="s">
        <v>385</v>
      </c>
      <c r="K1589" t="s">
        <v>521</v>
      </c>
      <c r="L1589" t="s">
        <v>58</v>
      </c>
      <c r="M1589" t="s">
        <v>405</v>
      </c>
      <c r="N1589" t="s">
        <v>405</v>
      </c>
      <c r="O1589" t="s">
        <v>478</v>
      </c>
      <c r="P1589" t="s">
        <v>3</v>
      </c>
      <c r="Q1589">
        <v>5</v>
      </c>
      <c r="R1589">
        <v>5</v>
      </c>
      <c r="S1589">
        <v>5</v>
      </c>
      <c r="T1589" t="s">
        <v>479</v>
      </c>
      <c r="U1589" t="s">
        <v>479</v>
      </c>
      <c r="V1589" t="s">
        <v>479</v>
      </c>
      <c r="W1589" t="s">
        <v>479</v>
      </c>
      <c r="X1589" t="s">
        <v>479</v>
      </c>
      <c r="Y1589" t="s">
        <v>479</v>
      </c>
      <c r="Z1589" t="s">
        <v>479</v>
      </c>
      <c r="AA1589">
        <v>5</v>
      </c>
      <c r="AB1589" t="s">
        <v>479</v>
      </c>
      <c r="AC1589" t="s">
        <v>479</v>
      </c>
      <c r="AD1589" t="s">
        <v>479</v>
      </c>
      <c r="AE1589" t="s">
        <v>479</v>
      </c>
      <c r="AF1589" t="s">
        <v>479</v>
      </c>
      <c r="AG1589" t="s">
        <v>479</v>
      </c>
      <c r="AH1589" t="s">
        <v>479</v>
      </c>
      <c r="AI1589" t="s">
        <v>479</v>
      </c>
      <c r="AJ1589" t="s">
        <v>479</v>
      </c>
      <c r="AK1589" t="s">
        <v>479</v>
      </c>
      <c r="AL1589" t="s">
        <v>481</v>
      </c>
      <c r="AM1589" t="s">
        <v>481</v>
      </c>
    </row>
    <row r="1590" spans="1:39" x14ac:dyDescent="0.25">
      <c r="A1590" t="s">
        <v>472</v>
      </c>
      <c r="B1590" t="s">
        <v>598</v>
      </c>
      <c r="C1590">
        <v>1</v>
      </c>
      <c r="D1590" t="s">
        <v>405</v>
      </c>
      <c r="E1590" t="s">
        <v>405</v>
      </c>
      <c r="F1590">
        <v>10004718</v>
      </c>
      <c r="G1590" t="s">
        <v>632</v>
      </c>
      <c r="H1590" t="s">
        <v>475</v>
      </c>
      <c r="I1590" t="s">
        <v>476</v>
      </c>
      <c r="J1590" t="s">
        <v>385</v>
      </c>
      <c r="K1590" t="s">
        <v>521</v>
      </c>
      <c r="L1590" t="s">
        <v>58</v>
      </c>
      <c r="M1590" t="s">
        <v>405</v>
      </c>
      <c r="N1590" t="s">
        <v>405</v>
      </c>
      <c r="O1590" t="s">
        <v>489</v>
      </c>
      <c r="P1590" t="s">
        <v>50</v>
      </c>
      <c r="Q1590">
        <v>10</v>
      </c>
      <c r="R1590">
        <v>10</v>
      </c>
      <c r="S1590">
        <v>10</v>
      </c>
      <c r="T1590">
        <v>9.1</v>
      </c>
      <c r="U1590">
        <v>45.5</v>
      </c>
      <c r="V1590">
        <v>36.4</v>
      </c>
      <c r="W1590">
        <v>36.4</v>
      </c>
      <c r="X1590">
        <v>45.5</v>
      </c>
      <c r="Y1590">
        <v>9.1</v>
      </c>
      <c r="Z1590">
        <v>9.1</v>
      </c>
      <c r="AA1590">
        <v>5</v>
      </c>
      <c r="AB1590" t="s">
        <v>479</v>
      </c>
      <c r="AC1590" t="s">
        <v>479</v>
      </c>
      <c r="AD1590" t="s">
        <v>479</v>
      </c>
      <c r="AE1590" t="s">
        <v>479</v>
      </c>
      <c r="AF1590" t="s">
        <v>479</v>
      </c>
      <c r="AG1590" t="s">
        <v>479</v>
      </c>
      <c r="AH1590" t="s">
        <v>479</v>
      </c>
      <c r="AI1590" t="s">
        <v>479</v>
      </c>
      <c r="AJ1590" t="s">
        <v>479</v>
      </c>
      <c r="AK1590" t="s">
        <v>479</v>
      </c>
      <c r="AL1590" t="s">
        <v>481</v>
      </c>
      <c r="AM1590" t="s">
        <v>481</v>
      </c>
    </row>
    <row r="1591" spans="1:39" x14ac:dyDescent="0.25">
      <c r="A1591" t="s">
        <v>472</v>
      </c>
      <c r="B1591" t="s">
        <v>598</v>
      </c>
      <c r="C1591">
        <v>1</v>
      </c>
      <c r="D1591" t="s">
        <v>405</v>
      </c>
      <c r="E1591" t="s">
        <v>405</v>
      </c>
      <c r="F1591">
        <v>10004736</v>
      </c>
      <c r="G1591" t="s">
        <v>554</v>
      </c>
      <c r="H1591" t="s">
        <v>475</v>
      </c>
      <c r="I1591" t="s">
        <v>476</v>
      </c>
      <c r="J1591" t="s">
        <v>385</v>
      </c>
      <c r="K1591" t="s">
        <v>499</v>
      </c>
      <c r="L1591" t="s">
        <v>43</v>
      </c>
      <c r="M1591" t="s">
        <v>405</v>
      </c>
      <c r="N1591" t="s">
        <v>405</v>
      </c>
      <c r="O1591" t="s">
        <v>489</v>
      </c>
      <c r="P1591" t="s">
        <v>50</v>
      </c>
      <c r="Q1591">
        <v>20</v>
      </c>
      <c r="R1591">
        <v>20</v>
      </c>
      <c r="S1591">
        <v>20</v>
      </c>
      <c r="T1591">
        <v>4.8</v>
      </c>
      <c r="U1591">
        <v>9.5</v>
      </c>
      <c r="V1591">
        <v>76.2</v>
      </c>
      <c r="W1591">
        <v>81</v>
      </c>
      <c r="X1591">
        <v>85.7</v>
      </c>
      <c r="Y1591">
        <v>9.5</v>
      </c>
      <c r="Z1591">
        <v>4.8</v>
      </c>
      <c r="AA1591">
        <v>15</v>
      </c>
      <c r="AB1591">
        <v>8400</v>
      </c>
      <c r="AC1591">
        <v>9100</v>
      </c>
      <c r="AD1591">
        <v>13900</v>
      </c>
      <c r="AE1591">
        <v>19000</v>
      </c>
      <c r="AF1591">
        <v>21200</v>
      </c>
      <c r="AG1591" t="s">
        <v>479</v>
      </c>
      <c r="AH1591" t="s">
        <v>479</v>
      </c>
      <c r="AI1591" t="s">
        <v>479</v>
      </c>
      <c r="AJ1591" t="s">
        <v>479</v>
      </c>
      <c r="AK1591" t="s">
        <v>479</v>
      </c>
      <c r="AL1591" t="s">
        <v>481</v>
      </c>
      <c r="AM1591" t="s">
        <v>481</v>
      </c>
    </row>
    <row r="1592" spans="1:39" x14ac:dyDescent="0.25">
      <c r="A1592" t="s">
        <v>472</v>
      </c>
      <c r="B1592" t="s">
        <v>598</v>
      </c>
      <c r="C1592">
        <v>1</v>
      </c>
      <c r="D1592" t="s">
        <v>405</v>
      </c>
      <c r="E1592" t="s">
        <v>405</v>
      </c>
      <c r="F1592">
        <v>10004772</v>
      </c>
      <c r="G1592" t="s">
        <v>555</v>
      </c>
      <c r="H1592" t="s">
        <v>475</v>
      </c>
      <c r="I1592" t="s">
        <v>476</v>
      </c>
      <c r="J1592" t="s">
        <v>385</v>
      </c>
      <c r="K1592" t="s">
        <v>483</v>
      </c>
      <c r="L1592" t="s">
        <v>484</v>
      </c>
      <c r="M1592" t="s">
        <v>405</v>
      </c>
      <c r="N1592" t="s">
        <v>405</v>
      </c>
      <c r="O1592" t="s">
        <v>485</v>
      </c>
      <c r="P1592" t="s">
        <v>47</v>
      </c>
      <c r="Q1592" t="s">
        <v>480</v>
      </c>
      <c r="R1592" t="s">
        <v>480</v>
      </c>
      <c r="S1592" t="s">
        <v>480</v>
      </c>
      <c r="T1592" t="s">
        <v>479</v>
      </c>
      <c r="U1592" t="s">
        <v>479</v>
      </c>
      <c r="V1592" t="s">
        <v>479</v>
      </c>
      <c r="W1592" t="s">
        <v>479</v>
      </c>
      <c r="X1592" t="s">
        <v>479</v>
      </c>
      <c r="Y1592" t="s">
        <v>479</v>
      </c>
      <c r="Z1592" t="s">
        <v>479</v>
      </c>
      <c r="AA1592" t="s">
        <v>480</v>
      </c>
      <c r="AB1592" t="s">
        <v>479</v>
      </c>
      <c r="AC1592" t="s">
        <v>479</v>
      </c>
      <c r="AD1592" t="s">
        <v>479</v>
      </c>
      <c r="AE1592" t="s">
        <v>479</v>
      </c>
      <c r="AF1592" t="s">
        <v>479</v>
      </c>
      <c r="AG1592" t="s">
        <v>479</v>
      </c>
      <c r="AH1592" t="s">
        <v>479</v>
      </c>
      <c r="AI1592" t="s">
        <v>479</v>
      </c>
      <c r="AJ1592" t="s">
        <v>479</v>
      </c>
      <c r="AK1592" t="s">
        <v>479</v>
      </c>
      <c r="AL1592" t="s">
        <v>481</v>
      </c>
      <c r="AM1592" t="s">
        <v>481</v>
      </c>
    </row>
    <row r="1593" spans="1:39" x14ac:dyDescent="0.25">
      <c r="A1593" t="s">
        <v>472</v>
      </c>
      <c r="B1593" t="s">
        <v>598</v>
      </c>
      <c r="C1593">
        <v>1</v>
      </c>
      <c r="D1593" t="s">
        <v>405</v>
      </c>
      <c r="E1593" t="s">
        <v>405</v>
      </c>
      <c r="F1593">
        <v>10004772</v>
      </c>
      <c r="G1593" t="s">
        <v>555</v>
      </c>
      <c r="H1593" t="s">
        <v>475</v>
      </c>
      <c r="I1593" t="s">
        <v>476</v>
      </c>
      <c r="J1593" t="s">
        <v>385</v>
      </c>
      <c r="K1593" t="s">
        <v>483</v>
      </c>
      <c r="L1593" t="s">
        <v>484</v>
      </c>
      <c r="M1593" t="s">
        <v>405</v>
      </c>
      <c r="N1593" t="s">
        <v>405</v>
      </c>
      <c r="O1593" t="s">
        <v>486</v>
      </c>
      <c r="P1593" t="s">
        <v>44</v>
      </c>
      <c r="Q1593">
        <v>10</v>
      </c>
      <c r="R1593">
        <v>10</v>
      </c>
      <c r="S1593">
        <v>10</v>
      </c>
      <c r="T1593" t="s">
        <v>479</v>
      </c>
      <c r="U1593" t="s">
        <v>479</v>
      </c>
      <c r="V1593" t="s">
        <v>479</v>
      </c>
      <c r="W1593" t="s">
        <v>479</v>
      </c>
      <c r="X1593" t="s">
        <v>479</v>
      </c>
      <c r="Y1593" t="s">
        <v>479</v>
      </c>
      <c r="Z1593" t="s">
        <v>479</v>
      </c>
      <c r="AA1593">
        <v>5</v>
      </c>
      <c r="AB1593" t="s">
        <v>479</v>
      </c>
      <c r="AC1593" t="s">
        <v>479</v>
      </c>
      <c r="AD1593" t="s">
        <v>479</v>
      </c>
      <c r="AE1593" t="s">
        <v>479</v>
      </c>
      <c r="AF1593" t="s">
        <v>479</v>
      </c>
      <c r="AG1593" t="s">
        <v>479</v>
      </c>
      <c r="AH1593" t="s">
        <v>479</v>
      </c>
      <c r="AI1593" t="s">
        <v>479</v>
      </c>
      <c r="AJ1593" t="s">
        <v>479</v>
      </c>
      <c r="AK1593" t="s">
        <v>479</v>
      </c>
      <c r="AL1593" t="s">
        <v>481</v>
      </c>
      <c r="AM1593" t="s">
        <v>481</v>
      </c>
    </row>
    <row r="1594" spans="1:39" x14ac:dyDescent="0.25">
      <c r="A1594" t="s">
        <v>472</v>
      </c>
      <c r="B1594" t="s">
        <v>598</v>
      </c>
      <c r="C1594">
        <v>1</v>
      </c>
      <c r="D1594" t="s">
        <v>405</v>
      </c>
      <c r="E1594" t="s">
        <v>405</v>
      </c>
      <c r="F1594">
        <v>10004772</v>
      </c>
      <c r="G1594" t="s">
        <v>555</v>
      </c>
      <c r="H1594" t="s">
        <v>475</v>
      </c>
      <c r="I1594" t="s">
        <v>476</v>
      </c>
      <c r="J1594" t="s">
        <v>385</v>
      </c>
      <c r="K1594" t="s">
        <v>483</v>
      </c>
      <c r="L1594" t="s">
        <v>484</v>
      </c>
      <c r="M1594" t="s">
        <v>405</v>
      </c>
      <c r="N1594" t="s">
        <v>405</v>
      </c>
      <c r="O1594" t="s">
        <v>489</v>
      </c>
      <c r="P1594" t="s">
        <v>50</v>
      </c>
      <c r="Q1594" t="s">
        <v>480</v>
      </c>
      <c r="R1594" t="s">
        <v>480</v>
      </c>
      <c r="S1594" t="s">
        <v>480</v>
      </c>
      <c r="T1594" t="s">
        <v>479</v>
      </c>
      <c r="U1594" t="s">
        <v>479</v>
      </c>
      <c r="V1594" t="s">
        <v>479</v>
      </c>
      <c r="W1594" t="s">
        <v>479</v>
      </c>
      <c r="X1594" t="s">
        <v>479</v>
      </c>
      <c r="Y1594" t="s">
        <v>479</v>
      </c>
      <c r="Z1594" t="s">
        <v>479</v>
      </c>
      <c r="AA1594" t="s">
        <v>480</v>
      </c>
      <c r="AB1594" t="s">
        <v>479</v>
      </c>
      <c r="AC1594" t="s">
        <v>479</v>
      </c>
      <c r="AD1594" t="s">
        <v>479</v>
      </c>
      <c r="AE1594" t="s">
        <v>479</v>
      </c>
      <c r="AF1594" t="s">
        <v>479</v>
      </c>
      <c r="AG1594" t="s">
        <v>479</v>
      </c>
      <c r="AH1594" t="s">
        <v>479</v>
      </c>
      <c r="AI1594" t="s">
        <v>479</v>
      </c>
      <c r="AJ1594" t="s">
        <v>479</v>
      </c>
      <c r="AK1594" t="s">
        <v>479</v>
      </c>
      <c r="AL1594" t="s">
        <v>481</v>
      </c>
      <c r="AM1594" t="s">
        <v>481</v>
      </c>
    </row>
    <row r="1595" spans="1:39" x14ac:dyDescent="0.25">
      <c r="A1595" t="s">
        <v>472</v>
      </c>
      <c r="B1595" t="s">
        <v>598</v>
      </c>
      <c r="C1595">
        <v>1</v>
      </c>
      <c r="D1595" t="s">
        <v>405</v>
      </c>
      <c r="E1595" t="s">
        <v>405</v>
      </c>
      <c r="F1595">
        <v>10004775</v>
      </c>
      <c r="G1595" t="s">
        <v>556</v>
      </c>
      <c r="H1595" t="s">
        <v>482</v>
      </c>
      <c r="I1595" t="s">
        <v>476</v>
      </c>
      <c r="J1595" t="s">
        <v>385</v>
      </c>
      <c r="K1595" t="s">
        <v>483</v>
      </c>
      <c r="L1595" t="s">
        <v>484</v>
      </c>
      <c r="M1595" t="s">
        <v>405</v>
      </c>
      <c r="N1595" t="s">
        <v>405</v>
      </c>
      <c r="O1595" t="s">
        <v>478</v>
      </c>
      <c r="P1595" t="s">
        <v>3</v>
      </c>
      <c r="Q1595">
        <v>100</v>
      </c>
      <c r="R1595">
        <v>95</v>
      </c>
      <c r="S1595">
        <v>95</v>
      </c>
      <c r="T1595">
        <v>6.3</v>
      </c>
      <c r="U1595">
        <v>17.899999999999999</v>
      </c>
      <c r="V1595">
        <v>70.5</v>
      </c>
      <c r="W1595">
        <v>74.7</v>
      </c>
      <c r="X1595">
        <v>75.8</v>
      </c>
      <c r="Y1595">
        <v>5.3</v>
      </c>
      <c r="Z1595">
        <v>1.1000000000000001</v>
      </c>
      <c r="AA1595">
        <v>65</v>
      </c>
      <c r="AB1595">
        <v>6800</v>
      </c>
      <c r="AC1595">
        <v>13900</v>
      </c>
      <c r="AD1595">
        <v>19700</v>
      </c>
      <c r="AE1595">
        <v>23400</v>
      </c>
      <c r="AF1595">
        <v>35400</v>
      </c>
      <c r="AG1595" t="s">
        <v>479</v>
      </c>
      <c r="AH1595" t="s">
        <v>479</v>
      </c>
      <c r="AI1595" t="s">
        <v>479</v>
      </c>
      <c r="AJ1595" t="s">
        <v>479</v>
      </c>
      <c r="AK1595" t="s">
        <v>479</v>
      </c>
      <c r="AL1595" t="s">
        <v>481</v>
      </c>
      <c r="AM1595" t="s">
        <v>481</v>
      </c>
    </row>
    <row r="1596" spans="1:39" x14ac:dyDescent="0.25">
      <c r="A1596" t="s">
        <v>472</v>
      </c>
      <c r="B1596" t="s">
        <v>598</v>
      </c>
      <c r="C1596">
        <v>1</v>
      </c>
      <c r="D1596" t="s">
        <v>405</v>
      </c>
      <c r="E1596" t="s">
        <v>405</v>
      </c>
      <c r="F1596">
        <v>10004775</v>
      </c>
      <c r="G1596" t="s">
        <v>556</v>
      </c>
      <c r="H1596" t="s">
        <v>482</v>
      </c>
      <c r="I1596" t="s">
        <v>476</v>
      </c>
      <c r="J1596" t="s">
        <v>385</v>
      </c>
      <c r="K1596" t="s">
        <v>483</v>
      </c>
      <c r="L1596" t="s">
        <v>484</v>
      </c>
      <c r="M1596" t="s">
        <v>405</v>
      </c>
      <c r="N1596" t="s">
        <v>405</v>
      </c>
      <c r="O1596" t="s">
        <v>489</v>
      </c>
      <c r="P1596" t="s">
        <v>50</v>
      </c>
      <c r="Q1596">
        <v>470</v>
      </c>
      <c r="R1596">
        <v>470</v>
      </c>
      <c r="S1596">
        <v>460</v>
      </c>
      <c r="T1596">
        <v>2.9</v>
      </c>
      <c r="U1596">
        <v>9</v>
      </c>
      <c r="V1596">
        <v>79.599999999999994</v>
      </c>
      <c r="W1596">
        <v>85.7</v>
      </c>
      <c r="X1596">
        <v>88.1</v>
      </c>
      <c r="Y1596">
        <v>8.5</v>
      </c>
      <c r="Z1596">
        <v>2.4</v>
      </c>
      <c r="AA1596">
        <v>350</v>
      </c>
      <c r="AB1596">
        <v>1100</v>
      </c>
      <c r="AC1596">
        <v>14600</v>
      </c>
      <c r="AD1596">
        <v>19300</v>
      </c>
      <c r="AE1596">
        <v>22500</v>
      </c>
      <c r="AF1596">
        <v>43100</v>
      </c>
      <c r="AG1596" t="s">
        <v>479</v>
      </c>
      <c r="AH1596" t="s">
        <v>479</v>
      </c>
      <c r="AI1596" t="s">
        <v>479</v>
      </c>
      <c r="AJ1596" t="s">
        <v>479</v>
      </c>
      <c r="AK1596" t="s">
        <v>479</v>
      </c>
      <c r="AL1596" t="s">
        <v>481</v>
      </c>
      <c r="AM1596" t="s">
        <v>481</v>
      </c>
    </row>
    <row r="1597" spans="1:39" x14ac:dyDescent="0.25">
      <c r="A1597" t="s">
        <v>472</v>
      </c>
      <c r="B1597" t="s">
        <v>598</v>
      </c>
      <c r="C1597">
        <v>1</v>
      </c>
      <c r="D1597" t="s">
        <v>405</v>
      </c>
      <c r="E1597" t="s">
        <v>405</v>
      </c>
      <c r="F1597">
        <v>10004797</v>
      </c>
      <c r="G1597" t="s">
        <v>557</v>
      </c>
      <c r="H1597" t="s">
        <v>482</v>
      </c>
      <c r="I1597" t="s">
        <v>476</v>
      </c>
      <c r="J1597" t="s">
        <v>385</v>
      </c>
      <c r="K1597" t="s">
        <v>508</v>
      </c>
      <c r="L1597" t="s">
        <v>75</v>
      </c>
      <c r="M1597" t="s">
        <v>405</v>
      </c>
      <c r="N1597" t="s">
        <v>405</v>
      </c>
      <c r="O1597" t="s">
        <v>485</v>
      </c>
      <c r="P1597" t="s">
        <v>47</v>
      </c>
      <c r="Q1597">
        <v>130</v>
      </c>
      <c r="R1597">
        <v>125</v>
      </c>
      <c r="S1597">
        <v>125</v>
      </c>
      <c r="T1597">
        <v>3.2</v>
      </c>
      <c r="U1597">
        <v>14.4</v>
      </c>
      <c r="V1597">
        <v>54.4</v>
      </c>
      <c r="W1597">
        <v>73.599999999999994</v>
      </c>
      <c r="X1597">
        <v>82.4</v>
      </c>
      <c r="Y1597">
        <v>28</v>
      </c>
      <c r="Z1597">
        <v>8.8000000000000007</v>
      </c>
      <c r="AA1597">
        <v>65</v>
      </c>
      <c r="AB1597">
        <v>400</v>
      </c>
      <c r="AC1597">
        <v>18200</v>
      </c>
      <c r="AD1597">
        <v>21200</v>
      </c>
      <c r="AE1597">
        <v>25200</v>
      </c>
      <c r="AF1597">
        <v>65000</v>
      </c>
      <c r="AG1597" t="s">
        <v>479</v>
      </c>
      <c r="AH1597" t="s">
        <v>479</v>
      </c>
      <c r="AI1597" t="s">
        <v>479</v>
      </c>
      <c r="AJ1597" t="s">
        <v>479</v>
      </c>
      <c r="AK1597" t="s">
        <v>479</v>
      </c>
      <c r="AL1597" t="s">
        <v>481</v>
      </c>
      <c r="AM1597" t="s">
        <v>481</v>
      </c>
    </row>
    <row r="1598" spans="1:39" x14ac:dyDescent="0.25">
      <c r="A1598" t="s">
        <v>472</v>
      </c>
      <c r="B1598" t="s">
        <v>598</v>
      </c>
      <c r="C1598">
        <v>1</v>
      </c>
      <c r="D1598" t="s">
        <v>405</v>
      </c>
      <c r="E1598" t="s">
        <v>405</v>
      </c>
      <c r="F1598">
        <v>10004797</v>
      </c>
      <c r="G1598" t="s">
        <v>557</v>
      </c>
      <c r="H1598" t="s">
        <v>482</v>
      </c>
      <c r="I1598" t="s">
        <v>476</v>
      </c>
      <c r="J1598" t="s">
        <v>385</v>
      </c>
      <c r="K1598" t="s">
        <v>508</v>
      </c>
      <c r="L1598" t="s">
        <v>75</v>
      </c>
      <c r="M1598" t="s">
        <v>405</v>
      </c>
      <c r="N1598" t="s">
        <v>405</v>
      </c>
      <c r="O1598" t="s">
        <v>486</v>
      </c>
      <c r="P1598" t="s">
        <v>44</v>
      </c>
      <c r="Q1598">
        <v>460</v>
      </c>
      <c r="R1598">
        <v>455</v>
      </c>
      <c r="S1598">
        <v>440</v>
      </c>
      <c r="T1598">
        <v>1.7</v>
      </c>
      <c r="U1598">
        <v>5.2</v>
      </c>
      <c r="V1598">
        <v>50.6</v>
      </c>
      <c r="W1598">
        <v>83.8</v>
      </c>
      <c r="X1598">
        <v>93.1</v>
      </c>
      <c r="Y1598">
        <v>42.5</v>
      </c>
      <c r="Z1598">
        <v>9.3000000000000007</v>
      </c>
      <c r="AA1598">
        <v>220</v>
      </c>
      <c r="AB1598">
        <v>2200</v>
      </c>
      <c r="AC1598">
        <v>15700</v>
      </c>
      <c r="AD1598">
        <v>20400</v>
      </c>
      <c r="AE1598">
        <v>24500</v>
      </c>
      <c r="AF1598">
        <v>80700</v>
      </c>
      <c r="AG1598" t="s">
        <v>479</v>
      </c>
      <c r="AH1598" t="s">
        <v>479</v>
      </c>
      <c r="AI1598" t="s">
        <v>479</v>
      </c>
      <c r="AJ1598" t="s">
        <v>479</v>
      </c>
      <c r="AK1598" t="s">
        <v>479</v>
      </c>
      <c r="AL1598" t="s">
        <v>481</v>
      </c>
      <c r="AM1598" t="s">
        <v>481</v>
      </c>
    </row>
    <row r="1599" spans="1:39" x14ac:dyDescent="0.25">
      <c r="A1599" t="s">
        <v>472</v>
      </c>
      <c r="B1599" t="s">
        <v>598</v>
      </c>
      <c r="C1599">
        <v>1</v>
      </c>
      <c r="D1599" t="s">
        <v>405</v>
      </c>
      <c r="E1599" t="s">
        <v>405</v>
      </c>
      <c r="F1599">
        <v>10004797</v>
      </c>
      <c r="G1599" t="s">
        <v>557</v>
      </c>
      <c r="H1599" t="s">
        <v>482</v>
      </c>
      <c r="I1599" t="s">
        <v>476</v>
      </c>
      <c r="J1599" t="s">
        <v>385</v>
      </c>
      <c r="K1599" t="s">
        <v>508</v>
      </c>
      <c r="L1599" t="s">
        <v>75</v>
      </c>
      <c r="M1599" t="s">
        <v>405</v>
      </c>
      <c r="N1599" t="s">
        <v>405</v>
      </c>
      <c r="O1599" t="s">
        <v>478</v>
      </c>
      <c r="P1599" t="s">
        <v>3</v>
      </c>
      <c r="Q1599">
        <v>235</v>
      </c>
      <c r="R1599">
        <v>230</v>
      </c>
      <c r="S1599">
        <v>220</v>
      </c>
      <c r="T1599">
        <v>4</v>
      </c>
      <c r="U1599">
        <v>7.2</v>
      </c>
      <c r="V1599">
        <v>76.7</v>
      </c>
      <c r="W1599">
        <v>85.6</v>
      </c>
      <c r="X1599">
        <v>88.8</v>
      </c>
      <c r="Y1599">
        <v>12.1</v>
      </c>
      <c r="Z1599">
        <v>3.1</v>
      </c>
      <c r="AA1599">
        <v>165</v>
      </c>
      <c r="AB1599">
        <v>2600</v>
      </c>
      <c r="AC1599">
        <v>20100</v>
      </c>
      <c r="AD1599">
        <v>24100</v>
      </c>
      <c r="AE1599">
        <v>28500</v>
      </c>
      <c r="AF1599">
        <v>73700</v>
      </c>
      <c r="AG1599" t="s">
        <v>479</v>
      </c>
      <c r="AH1599" t="s">
        <v>479</v>
      </c>
      <c r="AI1599" t="s">
        <v>479</v>
      </c>
      <c r="AJ1599" t="s">
        <v>479</v>
      </c>
      <c r="AK1599" t="s">
        <v>479</v>
      </c>
      <c r="AL1599" t="s">
        <v>481</v>
      </c>
      <c r="AM1599" t="s">
        <v>481</v>
      </c>
    </row>
    <row r="1600" spans="1:39" x14ac:dyDescent="0.25">
      <c r="A1600" t="s">
        <v>472</v>
      </c>
      <c r="B1600" t="s">
        <v>598</v>
      </c>
      <c r="C1600">
        <v>1</v>
      </c>
      <c r="D1600" t="s">
        <v>405</v>
      </c>
      <c r="E1600" t="s">
        <v>405</v>
      </c>
      <c r="F1600">
        <v>10004797</v>
      </c>
      <c r="G1600" t="s">
        <v>557</v>
      </c>
      <c r="H1600" t="s">
        <v>482</v>
      </c>
      <c r="I1600" t="s">
        <v>476</v>
      </c>
      <c r="J1600" t="s">
        <v>385</v>
      </c>
      <c r="K1600" t="s">
        <v>508</v>
      </c>
      <c r="L1600" t="s">
        <v>75</v>
      </c>
      <c r="M1600" t="s">
        <v>405</v>
      </c>
      <c r="N1600" t="s">
        <v>405</v>
      </c>
      <c r="O1600" t="s">
        <v>488</v>
      </c>
      <c r="P1600" t="s">
        <v>34</v>
      </c>
      <c r="Q1600">
        <v>485</v>
      </c>
      <c r="R1600">
        <v>475</v>
      </c>
      <c r="S1600">
        <v>470</v>
      </c>
      <c r="T1600">
        <v>1.8</v>
      </c>
      <c r="U1600">
        <v>5.3</v>
      </c>
      <c r="V1600">
        <v>40</v>
      </c>
      <c r="W1600">
        <v>83</v>
      </c>
      <c r="X1600">
        <v>92.9</v>
      </c>
      <c r="Y1600">
        <v>52.9</v>
      </c>
      <c r="Z1600">
        <v>9.9</v>
      </c>
      <c r="AA1600">
        <v>185</v>
      </c>
      <c r="AB1600">
        <v>2600</v>
      </c>
      <c r="AC1600">
        <v>20100</v>
      </c>
      <c r="AD1600">
        <v>23000</v>
      </c>
      <c r="AE1600">
        <v>26600</v>
      </c>
      <c r="AF1600">
        <v>71500</v>
      </c>
      <c r="AG1600" t="s">
        <v>479</v>
      </c>
      <c r="AH1600" t="s">
        <v>479</v>
      </c>
      <c r="AI1600" t="s">
        <v>479</v>
      </c>
      <c r="AJ1600" t="s">
        <v>479</v>
      </c>
      <c r="AK1600" t="s">
        <v>479</v>
      </c>
      <c r="AL1600" t="s">
        <v>481</v>
      </c>
      <c r="AM1600" t="s">
        <v>481</v>
      </c>
    </row>
    <row r="1601" spans="1:39" x14ac:dyDescent="0.25">
      <c r="A1601" t="s">
        <v>472</v>
      </c>
      <c r="B1601" t="s">
        <v>598</v>
      </c>
      <c r="C1601">
        <v>1</v>
      </c>
      <c r="D1601" t="s">
        <v>405</v>
      </c>
      <c r="E1601" t="s">
        <v>405</v>
      </c>
      <c r="F1601">
        <v>10004797</v>
      </c>
      <c r="G1601" t="s">
        <v>557</v>
      </c>
      <c r="H1601" t="s">
        <v>482</v>
      </c>
      <c r="I1601" t="s">
        <v>476</v>
      </c>
      <c r="J1601" t="s">
        <v>385</v>
      </c>
      <c r="K1601" t="s">
        <v>508</v>
      </c>
      <c r="L1601" t="s">
        <v>75</v>
      </c>
      <c r="M1601" t="s">
        <v>405</v>
      </c>
      <c r="N1601" t="s">
        <v>405</v>
      </c>
      <c r="O1601" t="s">
        <v>489</v>
      </c>
      <c r="P1601" t="s">
        <v>50</v>
      </c>
      <c r="Q1601">
        <v>1075</v>
      </c>
      <c r="R1601">
        <v>1055</v>
      </c>
      <c r="S1601">
        <v>1040</v>
      </c>
      <c r="T1601">
        <v>2.1</v>
      </c>
      <c r="U1601">
        <v>8.4</v>
      </c>
      <c r="V1601">
        <v>78.5</v>
      </c>
      <c r="W1601">
        <v>85.9</v>
      </c>
      <c r="X1601">
        <v>89.5</v>
      </c>
      <c r="Y1601">
        <v>11</v>
      </c>
      <c r="Z1601">
        <v>3.6</v>
      </c>
      <c r="AA1601">
        <v>800</v>
      </c>
      <c r="AB1601">
        <v>700</v>
      </c>
      <c r="AC1601">
        <v>18200</v>
      </c>
      <c r="AD1601">
        <v>21900</v>
      </c>
      <c r="AE1601">
        <v>25200</v>
      </c>
      <c r="AF1601">
        <v>65000</v>
      </c>
      <c r="AG1601">
        <v>700</v>
      </c>
      <c r="AH1601">
        <v>18600</v>
      </c>
      <c r="AI1601">
        <v>22300</v>
      </c>
      <c r="AJ1601">
        <v>25600</v>
      </c>
      <c r="AK1601">
        <v>65000</v>
      </c>
      <c r="AL1601" t="s">
        <v>481</v>
      </c>
      <c r="AM1601" t="s">
        <v>481</v>
      </c>
    </row>
    <row r="1602" spans="1:39" x14ac:dyDescent="0.25">
      <c r="A1602" t="s">
        <v>472</v>
      </c>
      <c r="B1602" t="s">
        <v>598</v>
      </c>
      <c r="C1602">
        <v>1</v>
      </c>
      <c r="D1602" t="s">
        <v>405</v>
      </c>
      <c r="E1602" t="s">
        <v>405</v>
      </c>
      <c r="F1602">
        <v>10004927</v>
      </c>
      <c r="G1602" t="s">
        <v>654</v>
      </c>
      <c r="H1602" t="s">
        <v>475</v>
      </c>
      <c r="I1602" t="s">
        <v>476</v>
      </c>
      <c r="J1602" t="s">
        <v>385</v>
      </c>
      <c r="K1602" t="s">
        <v>499</v>
      </c>
      <c r="L1602" t="s">
        <v>43</v>
      </c>
      <c r="M1602" t="s">
        <v>405</v>
      </c>
      <c r="N1602" t="s">
        <v>405</v>
      </c>
      <c r="O1602" t="s">
        <v>485</v>
      </c>
      <c r="P1602" t="s">
        <v>47</v>
      </c>
      <c r="Q1602">
        <v>15</v>
      </c>
      <c r="R1602">
        <v>15</v>
      </c>
      <c r="S1602">
        <v>15</v>
      </c>
      <c r="T1602">
        <v>11.8</v>
      </c>
      <c r="U1602">
        <v>11.8</v>
      </c>
      <c r="V1602">
        <v>70.599999999999994</v>
      </c>
      <c r="W1602">
        <v>76.5</v>
      </c>
      <c r="X1602">
        <v>76.5</v>
      </c>
      <c r="Y1602">
        <v>5.9</v>
      </c>
      <c r="Z1602" t="s">
        <v>487</v>
      </c>
      <c r="AA1602">
        <v>10</v>
      </c>
      <c r="AB1602">
        <v>8400</v>
      </c>
      <c r="AC1602">
        <v>18700</v>
      </c>
      <c r="AD1602">
        <v>21200</v>
      </c>
      <c r="AE1602">
        <v>25600</v>
      </c>
      <c r="AF1602">
        <v>30200</v>
      </c>
      <c r="AG1602" t="s">
        <v>479</v>
      </c>
      <c r="AH1602" t="s">
        <v>479</v>
      </c>
      <c r="AI1602" t="s">
        <v>479</v>
      </c>
      <c r="AJ1602" t="s">
        <v>479</v>
      </c>
      <c r="AK1602" t="s">
        <v>479</v>
      </c>
      <c r="AL1602" t="s">
        <v>481</v>
      </c>
      <c r="AM1602" t="s">
        <v>481</v>
      </c>
    </row>
    <row r="1603" spans="1:39" x14ac:dyDescent="0.25">
      <c r="A1603" t="s">
        <v>472</v>
      </c>
      <c r="B1603" t="s">
        <v>598</v>
      </c>
      <c r="C1603">
        <v>1</v>
      </c>
      <c r="D1603" t="s">
        <v>405</v>
      </c>
      <c r="E1603" t="s">
        <v>405</v>
      </c>
      <c r="F1603">
        <v>10004930</v>
      </c>
      <c r="G1603" t="s">
        <v>73</v>
      </c>
      <c r="H1603" t="s">
        <v>482</v>
      </c>
      <c r="I1603" t="s">
        <v>476</v>
      </c>
      <c r="J1603" t="s">
        <v>385</v>
      </c>
      <c r="K1603" t="s">
        <v>499</v>
      </c>
      <c r="L1603" t="s">
        <v>43</v>
      </c>
      <c r="M1603" t="s">
        <v>405</v>
      </c>
      <c r="N1603" t="s">
        <v>405</v>
      </c>
      <c r="O1603" t="s">
        <v>485</v>
      </c>
      <c r="P1603" t="s">
        <v>47</v>
      </c>
      <c r="Q1603">
        <v>65</v>
      </c>
      <c r="R1603">
        <v>65</v>
      </c>
      <c r="S1603">
        <v>65</v>
      </c>
      <c r="T1603" t="s">
        <v>487</v>
      </c>
      <c r="U1603">
        <v>6.1</v>
      </c>
      <c r="V1603">
        <v>60.6</v>
      </c>
      <c r="W1603">
        <v>84.8</v>
      </c>
      <c r="X1603">
        <v>93.9</v>
      </c>
      <c r="Y1603">
        <v>33.299999999999997</v>
      </c>
      <c r="Z1603">
        <v>9.1</v>
      </c>
      <c r="AA1603">
        <v>40</v>
      </c>
      <c r="AB1603">
        <v>7700</v>
      </c>
      <c r="AC1603">
        <v>19300</v>
      </c>
      <c r="AD1603">
        <v>24500</v>
      </c>
      <c r="AE1603">
        <v>28500</v>
      </c>
      <c r="AF1603">
        <v>55800</v>
      </c>
      <c r="AG1603" t="s">
        <v>479</v>
      </c>
      <c r="AH1603" t="s">
        <v>479</v>
      </c>
      <c r="AI1603" t="s">
        <v>479</v>
      </c>
      <c r="AJ1603" t="s">
        <v>479</v>
      </c>
      <c r="AK1603" t="s">
        <v>479</v>
      </c>
      <c r="AL1603" t="s">
        <v>481</v>
      </c>
      <c r="AM1603" t="s">
        <v>481</v>
      </c>
    </row>
    <row r="1604" spans="1:39" x14ac:dyDescent="0.25">
      <c r="A1604" t="s">
        <v>472</v>
      </c>
      <c r="B1604" t="s">
        <v>598</v>
      </c>
      <c r="C1604">
        <v>1</v>
      </c>
      <c r="D1604" t="s">
        <v>405</v>
      </c>
      <c r="E1604" t="s">
        <v>405</v>
      </c>
      <c r="F1604">
        <v>10004930</v>
      </c>
      <c r="G1604" t="s">
        <v>73</v>
      </c>
      <c r="H1604" t="s">
        <v>482</v>
      </c>
      <c r="I1604" t="s">
        <v>476</v>
      </c>
      <c r="J1604" t="s">
        <v>385</v>
      </c>
      <c r="K1604" t="s">
        <v>499</v>
      </c>
      <c r="L1604" t="s">
        <v>43</v>
      </c>
      <c r="M1604" t="s">
        <v>405</v>
      </c>
      <c r="N1604" t="s">
        <v>405</v>
      </c>
      <c r="O1604" t="s">
        <v>486</v>
      </c>
      <c r="P1604" t="s">
        <v>44</v>
      </c>
      <c r="Q1604">
        <v>115</v>
      </c>
      <c r="R1604">
        <v>110</v>
      </c>
      <c r="S1604">
        <v>110</v>
      </c>
      <c r="T1604">
        <v>2.8</v>
      </c>
      <c r="U1604">
        <v>8.3000000000000007</v>
      </c>
      <c r="V1604">
        <v>70.2</v>
      </c>
      <c r="W1604">
        <v>85.3</v>
      </c>
      <c r="X1604">
        <v>89</v>
      </c>
      <c r="Y1604">
        <v>18.8</v>
      </c>
      <c r="Z1604">
        <v>3.7</v>
      </c>
      <c r="AA1604">
        <v>75</v>
      </c>
      <c r="AB1604">
        <v>5100</v>
      </c>
      <c r="AC1604">
        <v>18200</v>
      </c>
      <c r="AD1604">
        <v>23700</v>
      </c>
      <c r="AE1604">
        <v>28100</v>
      </c>
      <c r="AF1604">
        <v>59900</v>
      </c>
      <c r="AG1604" t="s">
        <v>479</v>
      </c>
      <c r="AH1604" t="s">
        <v>479</v>
      </c>
      <c r="AI1604" t="s">
        <v>479</v>
      </c>
      <c r="AJ1604" t="s">
        <v>479</v>
      </c>
      <c r="AK1604" t="s">
        <v>479</v>
      </c>
      <c r="AL1604" t="s">
        <v>481</v>
      </c>
      <c r="AM1604" t="s">
        <v>481</v>
      </c>
    </row>
    <row r="1605" spans="1:39" x14ac:dyDescent="0.25">
      <c r="A1605" t="s">
        <v>472</v>
      </c>
      <c r="B1605" t="s">
        <v>598</v>
      </c>
      <c r="C1605">
        <v>1</v>
      </c>
      <c r="D1605" t="s">
        <v>405</v>
      </c>
      <c r="E1605" t="s">
        <v>405</v>
      </c>
      <c r="F1605">
        <v>10004930</v>
      </c>
      <c r="G1605" t="s">
        <v>73</v>
      </c>
      <c r="H1605" t="s">
        <v>482</v>
      </c>
      <c r="I1605" t="s">
        <v>476</v>
      </c>
      <c r="J1605" t="s">
        <v>385</v>
      </c>
      <c r="K1605" t="s">
        <v>499</v>
      </c>
      <c r="L1605" t="s">
        <v>43</v>
      </c>
      <c r="M1605" t="s">
        <v>405</v>
      </c>
      <c r="N1605" t="s">
        <v>405</v>
      </c>
      <c r="O1605" t="s">
        <v>478</v>
      </c>
      <c r="P1605" t="s">
        <v>3</v>
      </c>
      <c r="Q1605">
        <v>60</v>
      </c>
      <c r="R1605">
        <v>60</v>
      </c>
      <c r="S1605">
        <v>60</v>
      </c>
      <c r="T1605">
        <v>7.8</v>
      </c>
      <c r="U1605">
        <v>5.2</v>
      </c>
      <c r="V1605">
        <v>75</v>
      </c>
      <c r="W1605">
        <v>83.6</v>
      </c>
      <c r="X1605">
        <v>87.1</v>
      </c>
      <c r="Y1605">
        <v>12.1</v>
      </c>
      <c r="Z1605">
        <v>3.4</v>
      </c>
      <c r="AA1605">
        <v>45</v>
      </c>
      <c r="AB1605">
        <v>12800</v>
      </c>
      <c r="AC1605">
        <v>24500</v>
      </c>
      <c r="AD1605">
        <v>28800</v>
      </c>
      <c r="AE1605">
        <v>34300</v>
      </c>
      <c r="AF1605">
        <v>60200</v>
      </c>
      <c r="AG1605" t="s">
        <v>479</v>
      </c>
      <c r="AH1605" t="s">
        <v>479</v>
      </c>
      <c r="AI1605" t="s">
        <v>479</v>
      </c>
      <c r="AJ1605" t="s">
        <v>479</v>
      </c>
      <c r="AK1605" t="s">
        <v>479</v>
      </c>
      <c r="AL1605" t="s">
        <v>481</v>
      </c>
      <c r="AM1605" t="s">
        <v>481</v>
      </c>
    </row>
    <row r="1606" spans="1:39" x14ac:dyDescent="0.25">
      <c r="A1606" t="s">
        <v>472</v>
      </c>
      <c r="B1606" t="s">
        <v>598</v>
      </c>
      <c r="C1606">
        <v>1</v>
      </c>
      <c r="D1606" t="s">
        <v>405</v>
      </c>
      <c r="E1606" t="s">
        <v>405</v>
      </c>
      <c r="F1606">
        <v>10004930</v>
      </c>
      <c r="G1606" t="s">
        <v>73</v>
      </c>
      <c r="H1606" t="s">
        <v>482</v>
      </c>
      <c r="I1606" t="s">
        <v>476</v>
      </c>
      <c r="J1606" t="s">
        <v>385</v>
      </c>
      <c r="K1606" t="s">
        <v>499</v>
      </c>
      <c r="L1606" t="s">
        <v>43</v>
      </c>
      <c r="M1606" t="s">
        <v>405</v>
      </c>
      <c r="N1606" t="s">
        <v>405</v>
      </c>
      <c r="O1606" t="s">
        <v>488</v>
      </c>
      <c r="P1606" t="s">
        <v>34</v>
      </c>
      <c r="Q1606">
        <v>120</v>
      </c>
      <c r="R1606">
        <v>120</v>
      </c>
      <c r="S1606">
        <v>120</v>
      </c>
      <c r="T1606">
        <v>2.5</v>
      </c>
      <c r="U1606">
        <v>8.5</v>
      </c>
      <c r="V1606">
        <v>34.700000000000003</v>
      </c>
      <c r="W1606">
        <v>76.3</v>
      </c>
      <c r="X1606">
        <v>89</v>
      </c>
      <c r="Y1606">
        <v>54.2</v>
      </c>
      <c r="Z1606">
        <v>12.7</v>
      </c>
      <c r="AA1606">
        <v>40</v>
      </c>
      <c r="AB1606">
        <v>8400</v>
      </c>
      <c r="AC1606">
        <v>20400</v>
      </c>
      <c r="AD1606">
        <v>23400</v>
      </c>
      <c r="AE1606">
        <v>28100</v>
      </c>
      <c r="AF1606">
        <v>76300</v>
      </c>
      <c r="AG1606" t="s">
        <v>479</v>
      </c>
      <c r="AH1606" t="s">
        <v>479</v>
      </c>
      <c r="AI1606" t="s">
        <v>479</v>
      </c>
      <c r="AJ1606" t="s">
        <v>479</v>
      </c>
      <c r="AK1606" t="s">
        <v>479</v>
      </c>
      <c r="AL1606" t="s">
        <v>481</v>
      </c>
      <c r="AM1606" t="s">
        <v>481</v>
      </c>
    </row>
    <row r="1607" spans="1:39" x14ac:dyDescent="0.25">
      <c r="A1607" t="s">
        <v>472</v>
      </c>
      <c r="B1607" t="s">
        <v>598</v>
      </c>
      <c r="C1607">
        <v>1</v>
      </c>
      <c r="D1607" t="s">
        <v>405</v>
      </c>
      <c r="E1607" t="s">
        <v>405</v>
      </c>
      <c r="F1607">
        <v>10004930</v>
      </c>
      <c r="G1607" t="s">
        <v>73</v>
      </c>
      <c r="H1607" t="s">
        <v>482</v>
      </c>
      <c r="I1607" t="s">
        <v>476</v>
      </c>
      <c r="J1607" t="s">
        <v>385</v>
      </c>
      <c r="K1607" t="s">
        <v>499</v>
      </c>
      <c r="L1607" t="s">
        <v>43</v>
      </c>
      <c r="M1607" t="s">
        <v>405</v>
      </c>
      <c r="N1607" t="s">
        <v>405</v>
      </c>
      <c r="O1607" t="s">
        <v>489</v>
      </c>
      <c r="P1607" t="s">
        <v>50</v>
      </c>
      <c r="Q1607">
        <v>95</v>
      </c>
      <c r="R1607">
        <v>90</v>
      </c>
      <c r="S1607">
        <v>90</v>
      </c>
      <c r="T1607">
        <v>3.3</v>
      </c>
      <c r="U1607">
        <v>10.9</v>
      </c>
      <c r="V1607">
        <v>66.7</v>
      </c>
      <c r="W1607">
        <v>77.599999999999994</v>
      </c>
      <c r="X1607">
        <v>85.8</v>
      </c>
      <c r="Y1607">
        <v>19.100000000000001</v>
      </c>
      <c r="Z1607">
        <v>8.1999999999999993</v>
      </c>
      <c r="AA1607">
        <v>60</v>
      </c>
      <c r="AB1607">
        <v>5100</v>
      </c>
      <c r="AC1607">
        <v>17200</v>
      </c>
      <c r="AD1607">
        <v>22300</v>
      </c>
      <c r="AE1607">
        <v>26300</v>
      </c>
      <c r="AF1607">
        <v>74100</v>
      </c>
      <c r="AG1607" t="s">
        <v>479</v>
      </c>
      <c r="AH1607" t="s">
        <v>479</v>
      </c>
      <c r="AI1607" t="s">
        <v>479</v>
      </c>
      <c r="AJ1607" t="s">
        <v>479</v>
      </c>
      <c r="AK1607" t="s">
        <v>479</v>
      </c>
      <c r="AL1607" t="s">
        <v>481</v>
      </c>
      <c r="AM1607" t="s">
        <v>481</v>
      </c>
    </row>
    <row r="1608" spans="1:39" x14ac:dyDescent="0.25">
      <c r="A1608" t="s">
        <v>472</v>
      </c>
      <c r="B1608" t="s">
        <v>598</v>
      </c>
      <c r="C1608">
        <v>1</v>
      </c>
      <c r="D1608" t="s">
        <v>405</v>
      </c>
      <c r="E1608" t="s">
        <v>405</v>
      </c>
      <c r="F1608">
        <v>10005124</v>
      </c>
      <c r="G1608" t="s">
        <v>633</v>
      </c>
      <c r="H1608" t="s">
        <v>475</v>
      </c>
      <c r="I1608" t="s">
        <v>476</v>
      </c>
      <c r="J1608" t="s">
        <v>385</v>
      </c>
      <c r="K1608" t="s">
        <v>499</v>
      </c>
      <c r="L1608" t="s">
        <v>43</v>
      </c>
      <c r="M1608" t="s">
        <v>405</v>
      </c>
      <c r="N1608" t="s">
        <v>405</v>
      </c>
      <c r="O1608" t="s">
        <v>485</v>
      </c>
      <c r="P1608" t="s">
        <v>47</v>
      </c>
      <c r="Q1608">
        <v>5</v>
      </c>
      <c r="R1608">
        <v>5</v>
      </c>
      <c r="S1608">
        <v>5</v>
      </c>
      <c r="T1608" t="s">
        <v>479</v>
      </c>
      <c r="U1608" t="s">
        <v>479</v>
      </c>
      <c r="V1608" t="s">
        <v>479</v>
      </c>
      <c r="W1608" t="s">
        <v>479</v>
      </c>
      <c r="X1608" t="s">
        <v>479</v>
      </c>
      <c r="Y1608" t="s">
        <v>479</v>
      </c>
      <c r="Z1608" t="s">
        <v>479</v>
      </c>
      <c r="AA1608">
        <v>5</v>
      </c>
      <c r="AB1608" t="s">
        <v>479</v>
      </c>
      <c r="AC1608" t="s">
        <v>479</v>
      </c>
      <c r="AD1608" t="s">
        <v>479</v>
      </c>
      <c r="AE1608" t="s">
        <v>479</v>
      </c>
      <c r="AF1608" t="s">
        <v>479</v>
      </c>
      <c r="AG1608" t="s">
        <v>479</v>
      </c>
      <c r="AH1608" t="s">
        <v>479</v>
      </c>
      <c r="AI1608" t="s">
        <v>479</v>
      </c>
      <c r="AJ1608" t="s">
        <v>479</v>
      </c>
      <c r="AK1608" t="s">
        <v>479</v>
      </c>
      <c r="AL1608" t="s">
        <v>481</v>
      </c>
      <c r="AM1608" t="s">
        <v>481</v>
      </c>
    </row>
    <row r="1609" spans="1:39" x14ac:dyDescent="0.25">
      <c r="A1609" t="s">
        <v>472</v>
      </c>
      <c r="B1609" t="s">
        <v>598</v>
      </c>
      <c r="C1609">
        <v>1</v>
      </c>
      <c r="D1609" t="s">
        <v>405</v>
      </c>
      <c r="E1609" t="s">
        <v>405</v>
      </c>
      <c r="F1609">
        <v>10005127</v>
      </c>
      <c r="G1609" t="s">
        <v>558</v>
      </c>
      <c r="H1609" t="s">
        <v>482</v>
      </c>
      <c r="I1609" t="s">
        <v>476</v>
      </c>
      <c r="J1609" t="s">
        <v>385</v>
      </c>
      <c r="K1609" t="s">
        <v>491</v>
      </c>
      <c r="L1609" t="s">
        <v>61</v>
      </c>
      <c r="M1609" t="s">
        <v>405</v>
      </c>
      <c r="N1609" t="s">
        <v>405</v>
      </c>
      <c r="O1609" t="s">
        <v>478</v>
      </c>
      <c r="P1609" t="s">
        <v>3</v>
      </c>
      <c r="Q1609">
        <v>20</v>
      </c>
      <c r="R1609">
        <v>20</v>
      </c>
      <c r="S1609">
        <v>20</v>
      </c>
      <c r="T1609">
        <v>5.6</v>
      </c>
      <c r="U1609">
        <v>16.7</v>
      </c>
      <c r="V1609">
        <v>75</v>
      </c>
      <c r="W1609">
        <v>77.8</v>
      </c>
      <c r="X1609">
        <v>77.8</v>
      </c>
      <c r="Y1609">
        <v>2.8</v>
      </c>
      <c r="Z1609" t="s">
        <v>487</v>
      </c>
      <c r="AA1609">
        <v>15</v>
      </c>
      <c r="AB1609">
        <v>4300</v>
      </c>
      <c r="AC1609">
        <v>9500</v>
      </c>
      <c r="AD1609">
        <v>15700</v>
      </c>
      <c r="AE1609">
        <v>20100</v>
      </c>
      <c r="AF1609">
        <v>43800</v>
      </c>
      <c r="AG1609" t="s">
        <v>479</v>
      </c>
      <c r="AH1609" t="s">
        <v>479</v>
      </c>
      <c r="AI1609" t="s">
        <v>479</v>
      </c>
      <c r="AJ1609" t="s">
        <v>479</v>
      </c>
      <c r="AK1609" t="s">
        <v>479</v>
      </c>
      <c r="AL1609" t="s">
        <v>481</v>
      </c>
      <c r="AM1609" t="s">
        <v>481</v>
      </c>
    </row>
    <row r="1610" spans="1:39" x14ac:dyDescent="0.25">
      <c r="A1610" t="s">
        <v>472</v>
      </c>
      <c r="B1610" t="s">
        <v>598</v>
      </c>
      <c r="C1610">
        <v>1</v>
      </c>
      <c r="D1610" t="s">
        <v>405</v>
      </c>
      <c r="E1610" t="s">
        <v>405</v>
      </c>
      <c r="F1610">
        <v>10005127</v>
      </c>
      <c r="G1610" t="s">
        <v>558</v>
      </c>
      <c r="H1610" t="s">
        <v>482</v>
      </c>
      <c r="I1610" t="s">
        <v>476</v>
      </c>
      <c r="J1610" t="s">
        <v>385</v>
      </c>
      <c r="K1610" t="s">
        <v>491</v>
      </c>
      <c r="L1610" t="s">
        <v>61</v>
      </c>
      <c r="M1610" t="s">
        <v>405</v>
      </c>
      <c r="N1610" t="s">
        <v>405</v>
      </c>
      <c r="O1610" t="s">
        <v>489</v>
      </c>
      <c r="P1610" t="s">
        <v>50</v>
      </c>
      <c r="Q1610">
        <v>275</v>
      </c>
      <c r="R1610">
        <v>270</v>
      </c>
      <c r="S1610">
        <v>265</v>
      </c>
      <c r="T1610">
        <v>3.4</v>
      </c>
      <c r="U1610">
        <v>20.399999999999999</v>
      </c>
      <c r="V1610">
        <v>67.400000000000006</v>
      </c>
      <c r="W1610">
        <v>74</v>
      </c>
      <c r="X1610">
        <v>76.2</v>
      </c>
      <c r="Y1610">
        <v>8.9</v>
      </c>
      <c r="Z1610">
        <v>2.2999999999999998</v>
      </c>
      <c r="AA1610">
        <v>170</v>
      </c>
      <c r="AB1610">
        <v>1100</v>
      </c>
      <c r="AC1610">
        <v>12800</v>
      </c>
      <c r="AD1610">
        <v>17700</v>
      </c>
      <c r="AE1610">
        <v>21200</v>
      </c>
      <c r="AF1610">
        <v>43800</v>
      </c>
      <c r="AG1610" t="s">
        <v>479</v>
      </c>
      <c r="AH1610" t="s">
        <v>479</v>
      </c>
      <c r="AI1610" t="s">
        <v>479</v>
      </c>
      <c r="AJ1610" t="s">
        <v>479</v>
      </c>
      <c r="AK1610" t="s">
        <v>479</v>
      </c>
      <c r="AL1610" t="s">
        <v>481</v>
      </c>
      <c r="AM1610" t="s">
        <v>481</v>
      </c>
    </row>
    <row r="1611" spans="1:39" x14ac:dyDescent="0.25">
      <c r="A1611" t="s">
        <v>472</v>
      </c>
      <c r="B1611" t="s">
        <v>598</v>
      </c>
      <c r="C1611">
        <v>1</v>
      </c>
      <c r="D1611" t="s">
        <v>405</v>
      </c>
      <c r="E1611" t="s">
        <v>405</v>
      </c>
      <c r="F1611">
        <v>10005128</v>
      </c>
      <c r="G1611" t="s">
        <v>655</v>
      </c>
      <c r="H1611" t="s">
        <v>475</v>
      </c>
      <c r="I1611" t="s">
        <v>476</v>
      </c>
      <c r="J1611" t="s">
        <v>385</v>
      </c>
      <c r="K1611" t="s">
        <v>491</v>
      </c>
      <c r="L1611" t="s">
        <v>61</v>
      </c>
      <c r="M1611" t="s">
        <v>405</v>
      </c>
      <c r="N1611" t="s">
        <v>405</v>
      </c>
      <c r="O1611" t="s">
        <v>478</v>
      </c>
      <c r="P1611" t="s">
        <v>3</v>
      </c>
      <c r="Q1611">
        <v>15</v>
      </c>
      <c r="R1611">
        <v>15</v>
      </c>
      <c r="S1611">
        <v>15</v>
      </c>
      <c r="T1611">
        <v>5.9</v>
      </c>
      <c r="U1611">
        <v>23.5</v>
      </c>
      <c r="V1611">
        <v>47.1</v>
      </c>
      <c r="W1611">
        <v>64.7</v>
      </c>
      <c r="X1611">
        <v>70.599999999999994</v>
      </c>
      <c r="Y1611">
        <v>23.5</v>
      </c>
      <c r="Z1611">
        <v>5.9</v>
      </c>
      <c r="AA1611">
        <v>10</v>
      </c>
      <c r="AB1611" t="s">
        <v>479</v>
      </c>
      <c r="AC1611" t="s">
        <v>479</v>
      </c>
      <c r="AD1611" t="s">
        <v>479</v>
      </c>
      <c r="AE1611" t="s">
        <v>479</v>
      </c>
      <c r="AF1611" t="s">
        <v>479</v>
      </c>
      <c r="AG1611" t="s">
        <v>479</v>
      </c>
      <c r="AH1611" t="s">
        <v>479</v>
      </c>
      <c r="AI1611" t="s">
        <v>479</v>
      </c>
      <c r="AJ1611" t="s">
        <v>479</v>
      </c>
      <c r="AK1611" t="s">
        <v>479</v>
      </c>
      <c r="AL1611" t="s">
        <v>481</v>
      </c>
      <c r="AM1611" t="s">
        <v>481</v>
      </c>
    </row>
    <row r="1612" spans="1:39" x14ac:dyDescent="0.25">
      <c r="A1612" t="s">
        <v>472</v>
      </c>
      <c r="B1612" t="s">
        <v>598</v>
      </c>
      <c r="C1612">
        <v>1</v>
      </c>
      <c r="D1612" t="s">
        <v>405</v>
      </c>
      <c r="E1612" t="s">
        <v>405</v>
      </c>
      <c r="F1612">
        <v>10005128</v>
      </c>
      <c r="G1612" t="s">
        <v>655</v>
      </c>
      <c r="H1612" t="s">
        <v>475</v>
      </c>
      <c r="I1612" t="s">
        <v>476</v>
      </c>
      <c r="J1612" t="s">
        <v>385</v>
      </c>
      <c r="K1612" t="s">
        <v>491</v>
      </c>
      <c r="L1612" t="s">
        <v>61</v>
      </c>
      <c r="M1612" t="s">
        <v>405</v>
      </c>
      <c r="N1612" t="s">
        <v>405</v>
      </c>
      <c r="O1612" t="s">
        <v>489</v>
      </c>
      <c r="P1612" t="s">
        <v>50</v>
      </c>
      <c r="Q1612">
        <v>5</v>
      </c>
      <c r="R1612">
        <v>5</v>
      </c>
      <c r="S1612">
        <v>5</v>
      </c>
      <c r="T1612" t="s">
        <v>479</v>
      </c>
      <c r="U1612" t="s">
        <v>479</v>
      </c>
      <c r="V1612" t="s">
        <v>479</v>
      </c>
      <c r="W1612" t="s">
        <v>479</v>
      </c>
      <c r="X1612" t="s">
        <v>479</v>
      </c>
      <c r="Y1612" t="s">
        <v>479</v>
      </c>
      <c r="Z1612" t="s">
        <v>479</v>
      </c>
      <c r="AA1612">
        <v>5</v>
      </c>
      <c r="AB1612" t="s">
        <v>479</v>
      </c>
      <c r="AC1612" t="s">
        <v>479</v>
      </c>
      <c r="AD1612" t="s">
        <v>479</v>
      </c>
      <c r="AE1612" t="s">
        <v>479</v>
      </c>
      <c r="AF1612" t="s">
        <v>479</v>
      </c>
      <c r="AG1612" t="s">
        <v>479</v>
      </c>
      <c r="AH1612" t="s">
        <v>479</v>
      </c>
      <c r="AI1612" t="s">
        <v>479</v>
      </c>
      <c r="AJ1612" t="s">
        <v>479</v>
      </c>
      <c r="AK1612" t="s">
        <v>479</v>
      </c>
      <c r="AL1612" t="s">
        <v>481</v>
      </c>
      <c r="AM1612" t="s">
        <v>481</v>
      </c>
    </row>
    <row r="1613" spans="1:39" x14ac:dyDescent="0.25">
      <c r="A1613" t="s">
        <v>472</v>
      </c>
      <c r="B1613" t="s">
        <v>598</v>
      </c>
      <c r="C1613">
        <v>1</v>
      </c>
      <c r="D1613" t="s">
        <v>405</v>
      </c>
      <c r="E1613" t="s">
        <v>405</v>
      </c>
      <c r="F1613">
        <v>10005337</v>
      </c>
      <c r="G1613" t="s">
        <v>115</v>
      </c>
      <c r="H1613" t="s">
        <v>482</v>
      </c>
      <c r="I1613" t="s">
        <v>529</v>
      </c>
      <c r="J1613" t="s">
        <v>53</v>
      </c>
      <c r="K1613" t="s">
        <v>530</v>
      </c>
      <c r="L1613" t="s">
        <v>405</v>
      </c>
      <c r="M1613" t="s">
        <v>405</v>
      </c>
      <c r="N1613" t="s">
        <v>405</v>
      </c>
      <c r="O1613" t="s">
        <v>485</v>
      </c>
      <c r="P1613" t="s">
        <v>47</v>
      </c>
      <c r="Q1613">
        <v>15</v>
      </c>
      <c r="R1613">
        <v>15</v>
      </c>
      <c r="S1613">
        <v>15</v>
      </c>
      <c r="T1613" t="s">
        <v>487</v>
      </c>
      <c r="U1613">
        <v>6.7</v>
      </c>
      <c r="V1613">
        <v>46.7</v>
      </c>
      <c r="W1613">
        <v>53.3</v>
      </c>
      <c r="X1613">
        <v>93.3</v>
      </c>
      <c r="Y1613">
        <v>46.7</v>
      </c>
      <c r="Z1613">
        <v>40</v>
      </c>
      <c r="AA1613">
        <v>5</v>
      </c>
      <c r="AB1613" t="s">
        <v>479</v>
      </c>
      <c r="AC1613" t="s">
        <v>479</v>
      </c>
      <c r="AD1613" t="s">
        <v>479</v>
      </c>
      <c r="AE1613" t="s">
        <v>479</v>
      </c>
      <c r="AF1613" t="s">
        <v>479</v>
      </c>
      <c r="AG1613" t="s">
        <v>479</v>
      </c>
      <c r="AH1613" t="s">
        <v>479</v>
      </c>
      <c r="AI1613" t="s">
        <v>479</v>
      </c>
      <c r="AJ1613" t="s">
        <v>479</v>
      </c>
      <c r="AK1613" t="s">
        <v>479</v>
      </c>
      <c r="AL1613" t="s">
        <v>481</v>
      </c>
      <c r="AM1613" t="s">
        <v>481</v>
      </c>
    </row>
    <row r="1614" spans="1:39" x14ac:dyDescent="0.25">
      <c r="A1614" t="s">
        <v>472</v>
      </c>
      <c r="B1614" t="s">
        <v>598</v>
      </c>
      <c r="C1614">
        <v>1</v>
      </c>
      <c r="D1614" t="s">
        <v>405</v>
      </c>
      <c r="E1614" t="s">
        <v>405</v>
      </c>
      <c r="F1614">
        <v>10005337</v>
      </c>
      <c r="G1614" t="s">
        <v>115</v>
      </c>
      <c r="H1614" t="s">
        <v>482</v>
      </c>
      <c r="I1614" t="s">
        <v>529</v>
      </c>
      <c r="J1614" t="s">
        <v>53</v>
      </c>
      <c r="K1614" t="s">
        <v>530</v>
      </c>
      <c r="L1614" t="s">
        <v>405</v>
      </c>
      <c r="M1614" t="s">
        <v>405</v>
      </c>
      <c r="N1614" t="s">
        <v>405</v>
      </c>
      <c r="O1614" t="s">
        <v>486</v>
      </c>
      <c r="P1614" t="s">
        <v>44</v>
      </c>
      <c r="Q1614">
        <v>50</v>
      </c>
      <c r="R1614">
        <v>50</v>
      </c>
      <c r="S1614">
        <v>50</v>
      </c>
      <c r="T1614">
        <v>4.2</v>
      </c>
      <c r="U1614">
        <v>2.1</v>
      </c>
      <c r="V1614">
        <v>54.7</v>
      </c>
      <c r="W1614">
        <v>84.2</v>
      </c>
      <c r="X1614">
        <v>93.7</v>
      </c>
      <c r="Y1614">
        <v>38.9</v>
      </c>
      <c r="Z1614">
        <v>9.5</v>
      </c>
      <c r="AA1614">
        <v>25</v>
      </c>
      <c r="AB1614">
        <v>1800</v>
      </c>
      <c r="AC1614">
        <v>17900</v>
      </c>
      <c r="AD1614">
        <v>20400</v>
      </c>
      <c r="AE1614">
        <v>22600</v>
      </c>
      <c r="AF1614">
        <v>31800</v>
      </c>
      <c r="AG1614" t="s">
        <v>479</v>
      </c>
      <c r="AH1614" t="s">
        <v>479</v>
      </c>
      <c r="AI1614" t="s">
        <v>479</v>
      </c>
      <c r="AJ1614" t="s">
        <v>479</v>
      </c>
      <c r="AK1614" t="s">
        <v>479</v>
      </c>
      <c r="AL1614" t="s">
        <v>481</v>
      </c>
      <c r="AM1614" t="s">
        <v>481</v>
      </c>
    </row>
    <row r="1615" spans="1:39" x14ac:dyDescent="0.25">
      <c r="A1615" t="s">
        <v>472</v>
      </c>
      <c r="B1615" t="s">
        <v>598</v>
      </c>
      <c r="C1615">
        <v>1</v>
      </c>
      <c r="D1615" t="s">
        <v>405</v>
      </c>
      <c r="E1615" t="s">
        <v>405</v>
      </c>
      <c r="F1615">
        <v>10005389</v>
      </c>
      <c r="G1615" t="s">
        <v>559</v>
      </c>
      <c r="H1615" t="s">
        <v>482</v>
      </c>
      <c r="I1615" t="s">
        <v>476</v>
      </c>
      <c r="J1615" t="s">
        <v>385</v>
      </c>
      <c r="K1615" t="s">
        <v>495</v>
      </c>
      <c r="L1615" t="s">
        <v>41</v>
      </c>
      <c r="M1615" t="s">
        <v>405</v>
      </c>
      <c r="N1615" t="s">
        <v>405</v>
      </c>
      <c r="O1615" t="s">
        <v>478</v>
      </c>
      <c r="P1615" t="s">
        <v>3</v>
      </c>
      <c r="Q1615">
        <v>20</v>
      </c>
      <c r="R1615">
        <v>20</v>
      </c>
      <c r="S1615">
        <v>20</v>
      </c>
      <c r="T1615">
        <v>4.5</v>
      </c>
      <c r="U1615">
        <v>22.7</v>
      </c>
      <c r="V1615">
        <v>72.7</v>
      </c>
      <c r="W1615">
        <v>72.7</v>
      </c>
      <c r="X1615">
        <v>72.7</v>
      </c>
      <c r="Y1615" t="s">
        <v>487</v>
      </c>
      <c r="Z1615" t="s">
        <v>487</v>
      </c>
      <c r="AA1615">
        <v>15</v>
      </c>
      <c r="AB1615">
        <v>2900</v>
      </c>
      <c r="AC1615">
        <v>11600</v>
      </c>
      <c r="AD1615">
        <v>20100</v>
      </c>
      <c r="AE1615">
        <v>25600</v>
      </c>
      <c r="AF1615">
        <v>30300</v>
      </c>
      <c r="AG1615" t="s">
        <v>479</v>
      </c>
      <c r="AH1615" t="s">
        <v>479</v>
      </c>
      <c r="AI1615" t="s">
        <v>479</v>
      </c>
      <c r="AJ1615" t="s">
        <v>479</v>
      </c>
      <c r="AK1615" t="s">
        <v>479</v>
      </c>
      <c r="AL1615" t="s">
        <v>481</v>
      </c>
      <c r="AM1615" t="s">
        <v>481</v>
      </c>
    </row>
    <row r="1616" spans="1:39" x14ac:dyDescent="0.25">
      <c r="A1616" t="s">
        <v>472</v>
      </c>
      <c r="B1616" t="s">
        <v>598</v>
      </c>
      <c r="C1616">
        <v>1</v>
      </c>
      <c r="D1616" t="s">
        <v>405</v>
      </c>
      <c r="E1616" t="s">
        <v>405</v>
      </c>
      <c r="F1616">
        <v>10005389</v>
      </c>
      <c r="G1616" t="s">
        <v>559</v>
      </c>
      <c r="H1616" t="s">
        <v>482</v>
      </c>
      <c r="I1616" t="s">
        <v>476</v>
      </c>
      <c r="J1616" t="s">
        <v>385</v>
      </c>
      <c r="K1616" t="s">
        <v>495</v>
      </c>
      <c r="L1616" t="s">
        <v>41</v>
      </c>
      <c r="M1616" t="s">
        <v>405</v>
      </c>
      <c r="N1616" t="s">
        <v>405</v>
      </c>
      <c r="O1616" t="s">
        <v>489</v>
      </c>
      <c r="P1616" t="s">
        <v>50</v>
      </c>
      <c r="Q1616">
        <v>455</v>
      </c>
      <c r="R1616">
        <v>450</v>
      </c>
      <c r="S1616">
        <v>445</v>
      </c>
      <c r="T1616">
        <v>3.6</v>
      </c>
      <c r="U1616">
        <v>15.2</v>
      </c>
      <c r="V1616">
        <v>77.900000000000006</v>
      </c>
      <c r="W1616">
        <v>79.599999999999994</v>
      </c>
      <c r="X1616">
        <v>81.2</v>
      </c>
      <c r="Y1616">
        <v>3.4</v>
      </c>
      <c r="Z1616">
        <v>1.6</v>
      </c>
      <c r="AA1616">
        <v>330</v>
      </c>
      <c r="AB1616">
        <v>400</v>
      </c>
      <c r="AC1616">
        <v>15700</v>
      </c>
      <c r="AD1616">
        <v>21500</v>
      </c>
      <c r="AE1616">
        <v>25600</v>
      </c>
      <c r="AF1616">
        <v>45600</v>
      </c>
      <c r="AG1616" t="s">
        <v>479</v>
      </c>
      <c r="AH1616" t="s">
        <v>479</v>
      </c>
      <c r="AI1616" t="s">
        <v>479</v>
      </c>
      <c r="AJ1616" t="s">
        <v>479</v>
      </c>
      <c r="AK1616" t="s">
        <v>479</v>
      </c>
      <c r="AL1616" t="s">
        <v>481</v>
      </c>
      <c r="AM1616" t="s">
        <v>481</v>
      </c>
    </row>
    <row r="1617" spans="1:39" x14ac:dyDescent="0.25">
      <c r="A1617" t="s">
        <v>472</v>
      </c>
      <c r="B1617" t="s">
        <v>598</v>
      </c>
      <c r="C1617">
        <v>1</v>
      </c>
      <c r="D1617" t="s">
        <v>405</v>
      </c>
      <c r="E1617" t="s">
        <v>405</v>
      </c>
      <c r="F1617">
        <v>10005404</v>
      </c>
      <c r="G1617" t="s">
        <v>656</v>
      </c>
      <c r="H1617" t="s">
        <v>475</v>
      </c>
      <c r="I1617" t="s">
        <v>476</v>
      </c>
      <c r="J1617" t="s">
        <v>385</v>
      </c>
      <c r="K1617" t="s">
        <v>477</v>
      </c>
      <c r="L1617" t="s">
        <v>65</v>
      </c>
      <c r="M1617" t="s">
        <v>405</v>
      </c>
      <c r="N1617" t="s">
        <v>405</v>
      </c>
      <c r="O1617" t="s">
        <v>485</v>
      </c>
      <c r="P1617" t="s">
        <v>47</v>
      </c>
      <c r="Q1617">
        <v>5</v>
      </c>
      <c r="R1617">
        <v>5</v>
      </c>
      <c r="S1617">
        <v>5</v>
      </c>
      <c r="T1617" t="s">
        <v>479</v>
      </c>
      <c r="U1617" t="s">
        <v>479</v>
      </c>
      <c r="V1617" t="s">
        <v>479</v>
      </c>
      <c r="W1617" t="s">
        <v>479</v>
      </c>
      <c r="X1617" t="s">
        <v>479</v>
      </c>
      <c r="Y1617" t="s">
        <v>479</v>
      </c>
      <c r="Z1617" t="s">
        <v>479</v>
      </c>
      <c r="AA1617">
        <v>5</v>
      </c>
      <c r="AB1617" t="s">
        <v>479</v>
      </c>
      <c r="AC1617" t="s">
        <v>479</v>
      </c>
      <c r="AD1617" t="s">
        <v>479</v>
      </c>
      <c r="AE1617" t="s">
        <v>479</v>
      </c>
      <c r="AF1617" t="s">
        <v>479</v>
      </c>
      <c r="AG1617" t="s">
        <v>479</v>
      </c>
      <c r="AH1617" t="s">
        <v>479</v>
      </c>
      <c r="AI1617" t="s">
        <v>479</v>
      </c>
      <c r="AJ1617" t="s">
        <v>479</v>
      </c>
      <c r="AK1617" t="s">
        <v>479</v>
      </c>
      <c r="AL1617" t="s">
        <v>481</v>
      </c>
      <c r="AM1617" t="s">
        <v>481</v>
      </c>
    </row>
    <row r="1618" spans="1:39" x14ac:dyDescent="0.25">
      <c r="A1618" t="s">
        <v>472</v>
      </c>
      <c r="B1618" t="s">
        <v>598</v>
      </c>
      <c r="C1618">
        <v>1</v>
      </c>
      <c r="D1618" t="s">
        <v>405</v>
      </c>
      <c r="E1618" t="s">
        <v>405</v>
      </c>
      <c r="F1618">
        <v>10005451</v>
      </c>
      <c r="G1618" t="s">
        <v>560</v>
      </c>
      <c r="H1618" t="s">
        <v>506</v>
      </c>
      <c r="I1618" t="s">
        <v>476</v>
      </c>
      <c r="J1618" t="s">
        <v>385</v>
      </c>
      <c r="K1618" t="s">
        <v>521</v>
      </c>
      <c r="L1618" t="s">
        <v>58</v>
      </c>
      <c r="M1618" t="s">
        <v>405</v>
      </c>
      <c r="N1618" t="s">
        <v>405</v>
      </c>
      <c r="O1618" t="s">
        <v>486</v>
      </c>
      <c r="P1618" t="s">
        <v>44</v>
      </c>
      <c r="Q1618">
        <v>25</v>
      </c>
      <c r="R1618">
        <v>25</v>
      </c>
      <c r="S1618">
        <v>20</v>
      </c>
      <c r="T1618">
        <v>4.2</v>
      </c>
      <c r="U1618">
        <v>11.1</v>
      </c>
      <c r="V1618">
        <v>33.6</v>
      </c>
      <c r="W1618">
        <v>75.7</v>
      </c>
      <c r="X1618">
        <v>84.6</v>
      </c>
      <c r="Y1618">
        <v>51</v>
      </c>
      <c r="Z1618">
        <v>8.9</v>
      </c>
      <c r="AA1618">
        <v>10</v>
      </c>
      <c r="AB1618" t="s">
        <v>479</v>
      </c>
      <c r="AC1618" t="s">
        <v>479</v>
      </c>
      <c r="AD1618" t="s">
        <v>479</v>
      </c>
      <c r="AE1618" t="s">
        <v>479</v>
      </c>
      <c r="AF1618" t="s">
        <v>479</v>
      </c>
      <c r="AG1618" t="s">
        <v>479</v>
      </c>
      <c r="AH1618" t="s">
        <v>479</v>
      </c>
      <c r="AI1618" t="s">
        <v>479</v>
      </c>
      <c r="AJ1618" t="s">
        <v>479</v>
      </c>
      <c r="AK1618" t="s">
        <v>479</v>
      </c>
      <c r="AL1618" t="s">
        <v>481</v>
      </c>
      <c r="AM1618" t="s">
        <v>481</v>
      </c>
    </row>
    <row r="1619" spans="1:39" x14ac:dyDescent="0.25">
      <c r="A1619" t="s">
        <v>472</v>
      </c>
      <c r="B1619" t="s">
        <v>598</v>
      </c>
      <c r="C1619">
        <v>1</v>
      </c>
      <c r="D1619" t="s">
        <v>405</v>
      </c>
      <c r="E1619" t="s">
        <v>405</v>
      </c>
      <c r="F1619">
        <v>10005451</v>
      </c>
      <c r="G1619" t="s">
        <v>560</v>
      </c>
      <c r="H1619" t="s">
        <v>506</v>
      </c>
      <c r="I1619" t="s">
        <v>476</v>
      </c>
      <c r="J1619" t="s">
        <v>385</v>
      </c>
      <c r="K1619" t="s">
        <v>521</v>
      </c>
      <c r="L1619" t="s">
        <v>58</v>
      </c>
      <c r="M1619" t="s">
        <v>405</v>
      </c>
      <c r="N1619" t="s">
        <v>405</v>
      </c>
      <c r="O1619" t="s">
        <v>478</v>
      </c>
      <c r="P1619" t="s">
        <v>3</v>
      </c>
      <c r="Q1619">
        <v>70</v>
      </c>
      <c r="R1619">
        <v>65</v>
      </c>
      <c r="S1619">
        <v>65</v>
      </c>
      <c r="T1619">
        <v>4.5</v>
      </c>
      <c r="U1619">
        <v>10.5</v>
      </c>
      <c r="V1619">
        <v>55.6</v>
      </c>
      <c r="W1619">
        <v>75.900000000000006</v>
      </c>
      <c r="X1619">
        <v>85</v>
      </c>
      <c r="Y1619">
        <v>29.3</v>
      </c>
      <c r="Z1619">
        <v>9</v>
      </c>
      <c r="AA1619">
        <v>35</v>
      </c>
      <c r="AB1619">
        <v>800</v>
      </c>
      <c r="AC1619">
        <v>17200</v>
      </c>
      <c r="AD1619">
        <v>27900</v>
      </c>
      <c r="AE1619">
        <v>41600</v>
      </c>
      <c r="AF1619">
        <v>72600</v>
      </c>
      <c r="AG1619" t="s">
        <v>479</v>
      </c>
      <c r="AH1619" t="s">
        <v>479</v>
      </c>
      <c r="AI1619" t="s">
        <v>479</v>
      </c>
      <c r="AJ1619" t="s">
        <v>479</v>
      </c>
      <c r="AK1619" t="s">
        <v>479</v>
      </c>
      <c r="AL1619" t="s">
        <v>481</v>
      </c>
      <c r="AM1619" t="s">
        <v>481</v>
      </c>
    </row>
    <row r="1620" spans="1:39" x14ac:dyDescent="0.25">
      <c r="A1620" t="s">
        <v>472</v>
      </c>
      <c r="B1620" t="s">
        <v>598</v>
      </c>
      <c r="C1620">
        <v>1</v>
      </c>
      <c r="D1620" t="s">
        <v>405</v>
      </c>
      <c r="E1620" t="s">
        <v>405</v>
      </c>
      <c r="F1620">
        <v>10005451</v>
      </c>
      <c r="G1620" t="s">
        <v>560</v>
      </c>
      <c r="H1620" t="s">
        <v>506</v>
      </c>
      <c r="I1620" t="s">
        <v>476</v>
      </c>
      <c r="J1620" t="s">
        <v>385</v>
      </c>
      <c r="K1620" t="s">
        <v>521</v>
      </c>
      <c r="L1620" t="s">
        <v>58</v>
      </c>
      <c r="M1620" t="s">
        <v>405</v>
      </c>
      <c r="N1620" t="s">
        <v>405</v>
      </c>
      <c r="O1620" t="s">
        <v>488</v>
      </c>
      <c r="P1620" t="s">
        <v>34</v>
      </c>
      <c r="Q1620">
        <v>30</v>
      </c>
      <c r="R1620">
        <v>30</v>
      </c>
      <c r="S1620">
        <v>30</v>
      </c>
      <c r="T1620">
        <v>3.5</v>
      </c>
      <c r="U1620">
        <v>12</v>
      </c>
      <c r="V1620">
        <v>41.5</v>
      </c>
      <c r="W1620">
        <v>76</v>
      </c>
      <c r="X1620">
        <v>84.5</v>
      </c>
      <c r="Y1620">
        <v>43.1</v>
      </c>
      <c r="Z1620">
        <v>8.5</v>
      </c>
      <c r="AA1620">
        <v>10</v>
      </c>
      <c r="AB1620">
        <v>14600</v>
      </c>
      <c r="AC1620">
        <v>19000</v>
      </c>
      <c r="AD1620">
        <v>23400</v>
      </c>
      <c r="AE1620">
        <v>29200</v>
      </c>
      <c r="AF1620">
        <v>45100</v>
      </c>
      <c r="AG1620" t="s">
        <v>479</v>
      </c>
      <c r="AH1620" t="s">
        <v>479</v>
      </c>
      <c r="AI1620" t="s">
        <v>479</v>
      </c>
      <c r="AJ1620" t="s">
        <v>479</v>
      </c>
      <c r="AK1620" t="s">
        <v>479</v>
      </c>
      <c r="AL1620" t="s">
        <v>481</v>
      </c>
      <c r="AM1620" t="s">
        <v>481</v>
      </c>
    </row>
    <row r="1621" spans="1:39" x14ac:dyDescent="0.25">
      <c r="A1621" t="s">
        <v>472</v>
      </c>
      <c r="B1621" t="s">
        <v>598</v>
      </c>
      <c r="C1621">
        <v>1</v>
      </c>
      <c r="D1621" t="s">
        <v>405</v>
      </c>
      <c r="E1621" t="s">
        <v>405</v>
      </c>
      <c r="F1621">
        <v>10005451</v>
      </c>
      <c r="G1621" t="s">
        <v>560</v>
      </c>
      <c r="H1621" t="s">
        <v>506</v>
      </c>
      <c r="I1621" t="s">
        <v>476</v>
      </c>
      <c r="J1621" t="s">
        <v>385</v>
      </c>
      <c r="K1621" t="s">
        <v>521</v>
      </c>
      <c r="L1621" t="s">
        <v>58</v>
      </c>
      <c r="M1621" t="s">
        <v>405</v>
      </c>
      <c r="N1621" t="s">
        <v>405</v>
      </c>
      <c r="O1621" t="s">
        <v>489</v>
      </c>
      <c r="P1621" t="s">
        <v>50</v>
      </c>
      <c r="Q1621">
        <v>5</v>
      </c>
      <c r="R1621">
        <v>5</v>
      </c>
      <c r="S1621">
        <v>5</v>
      </c>
      <c r="T1621" t="s">
        <v>479</v>
      </c>
      <c r="U1621" t="s">
        <v>479</v>
      </c>
      <c r="V1621" t="s">
        <v>479</v>
      </c>
      <c r="W1621" t="s">
        <v>479</v>
      </c>
      <c r="X1621" t="s">
        <v>479</v>
      </c>
      <c r="Y1621" t="s">
        <v>479</v>
      </c>
      <c r="Z1621" t="s">
        <v>479</v>
      </c>
      <c r="AA1621">
        <v>5</v>
      </c>
      <c r="AB1621" t="s">
        <v>479</v>
      </c>
      <c r="AC1621" t="s">
        <v>479</v>
      </c>
      <c r="AD1621" t="s">
        <v>479</v>
      </c>
      <c r="AE1621" t="s">
        <v>479</v>
      </c>
      <c r="AF1621" t="s">
        <v>479</v>
      </c>
      <c r="AG1621" t="s">
        <v>479</v>
      </c>
      <c r="AH1621" t="s">
        <v>479</v>
      </c>
      <c r="AI1621" t="s">
        <v>479</v>
      </c>
      <c r="AJ1621" t="s">
        <v>479</v>
      </c>
      <c r="AK1621" t="s">
        <v>479</v>
      </c>
      <c r="AL1621" t="s">
        <v>481</v>
      </c>
      <c r="AM1621" t="s">
        <v>481</v>
      </c>
    </row>
    <row r="1622" spans="1:39" x14ac:dyDescent="0.25">
      <c r="A1622" t="s">
        <v>472</v>
      </c>
      <c r="B1622" t="s">
        <v>598</v>
      </c>
      <c r="C1622">
        <v>1</v>
      </c>
      <c r="D1622" t="s">
        <v>405</v>
      </c>
      <c r="E1622" t="s">
        <v>405</v>
      </c>
      <c r="F1622">
        <v>10005470</v>
      </c>
      <c r="G1622" t="s">
        <v>561</v>
      </c>
      <c r="H1622" t="s">
        <v>506</v>
      </c>
      <c r="I1622" t="s">
        <v>476</v>
      </c>
      <c r="J1622" t="s">
        <v>385</v>
      </c>
      <c r="K1622" t="s">
        <v>495</v>
      </c>
      <c r="L1622" t="s">
        <v>41</v>
      </c>
      <c r="M1622" t="s">
        <v>405</v>
      </c>
      <c r="N1622" t="s">
        <v>405</v>
      </c>
      <c r="O1622" t="s">
        <v>486</v>
      </c>
      <c r="P1622" t="s">
        <v>44</v>
      </c>
      <c r="Q1622">
        <v>5</v>
      </c>
      <c r="R1622">
        <v>5</v>
      </c>
      <c r="S1622">
        <v>5</v>
      </c>
      <c r="T1622" t="s">
        <v>479</v>
      </c>
      <c r="U1622" t="s">
        <v>479</v>
      </c>
      <c r="V1622" t="s">
        <v>479</v>
      </c>
      <c r="W1622" t="s">
        <v>479</v>
      </c>
      <c r="X1622" t="s">
        <v>479</v>
      </c>
      <c r="Y1622" t="s">
        <v>479</v>
      </c>
      <c r="Z1622" t="s">
        <v>479</v>
      </c>
      <c r="AA1622" t="s">
        <v>480</v>
      </c>
      <c r="AB1622" t="s">
        <v>479</v>
      </c>
      <c r="AC1622" t="s">
        <v>479</v>
      </c>
      <c r="AD1622" t="s">
        <v>479</v>
      </c>
      <c r="AE1622" t="s">
        <v>479</v>
      </c>
      <c r="AF1622" t="s">
        <v>479</v>
      </c>
      <c r="AG1622" t="s">
        <v>479</v>
      </c>
      <c r="AH1622" t="s">
        <v>479</v>
      </c>
      <c r="AI1622" t="s">
        <v>479</v>
      </c>
      <c r="AJ1622" t="s">
        <v>479</v>
      </c>
      <c r="AK1622" t="s">
        <v>479</v>
      </c>
      <c r="AL1622" t="s">
        <v>481</v>
      </c>
      <c r="AM1622" t="s">
        <v>481</v>
      </c>
    </row>
    <row r="1623" spans="1:39" x14ac:dyDescent="0.25">
      <c r="A1623" t="s">
        <v>472</v>
      </c>
      <c r="B1623" t="s">
        <v>598</v>
      </c>
      <c r="C1623">
        <v>1</v>
      </c>
      <c r="D1623" t="s">
        <v>405</v>
      </c>
      <c r="E1623" t="s">
        <v>405</v>
      </c>
      <c r="F1623">
        <v>10005470</v>
      </c>
      <c r="G1623" t="s">
        <v>561</v>
      </c>
      <c r="H1623" t="s">
        <v>506</v>
      </c>
      <c r="I1623" t="s">
        <v>476</v>
      </c>
      <c r="J1623" t="s">
        <v>385</v>
      </c>
      <c r="K1623" t="s">
        <v>495</v>
      </c>
      <c r="L1623" t="s">
        <v>41</v>
      </c>
      <c r="M1623" t="s">
        <v>405</v>
      </c>
      <c r="N1623" t="s">
        <v>405</v>
      </c>
      <c r="O1623" t="s">
        <v>489</v>
      </c>
      <c r="P1623" t="s">
        <v>50</v>
      </c>
      <c r="Q1623" t="s">
        <v>480</v>
      </c>
      <c r="R1623" t="s">
        <v>480</v>
      </c>
      <c r="S1623" t="s">
        <v>480</v>
      </c>
      <c r="T1623" t="s">
        <v>479</v>
      </c>
      <c r="U1623" t="s">
        <v>479</v>
      </c>
      <c r="V1623" t="s">
        <v>479</v>
      </c>
      <c r="W1623" t="s">
        <v>479</v>
      </c>
      <c r="X1623" t="s">
        <v>479</v>
      </c>
      <c r="Y1623" t="s">
        <v>479</v>
      </c>
      <c r="Z1623" t="s">
        <v>479</v>
      </c>
      <c r="AA1623" t="s">
        <v>480</v>
      </c>
      <c r="AB1623" t="s">
        <v>479</v>
      </c>
      <c r="AC1623" t="s">
        <v>479</v>
      </c>
      <c r="AD1623" t="s">
        <v>479</v>
      </c>
      <c r="AE1623" t="s">
        <v>479</v>
      </c>
      <c r="AF1623" t="s">
        <v>479</v>
      </c>
      <c r="AG1623" t="s">
        <v>479</v>
      </c>
      <c r="AH1623" t="s">
        <v>479</v>
      </c>
      <c r="AI1623" t="s">
        <v>479</v>
      </c>
      <c r="AJ1623" t="s">
        <v>479</v>
      </c>
      <c r="AK1623" t="s">
        <v>479</v>
      </c>
      <c r="AL1623" t="s">
        <v>481</v>
      </c>
      <c r="AM1623" t="s">
        <v>481</v>
      </c>
    </row>
    <row r="1624" spans="1:39" x14ac:dyDescent="0.25">
      <c r="A1624" t="s">
        <v>472</v>
      </c>
      <c r="B1624" t="s">
        <v>598</v>
      </c>
      <c r="C1624">
        <v>1</v>
      </c>
      <c r="D1624" t="s">
        <v>405</v>
      </c>
      <c r="E1624" t="s">
        <v>405</v>
      </c>
      <c r="F1624">
        <v>10005500</v>
      </c>
      <c r="G1624" t="s">
        <v>80</v>
      </c>
      <c r="H1624" t="s">
        <v>482</v>
      </c>
      <c r="I1624" t="s">
        <v>529</v>
      </c>
      <c r="J1624" t="s">
        <v>53</v>
      </c>
      <c r="K1624" t="s">
        <v>530</v>
      </c>
      <c r="L1624" t="s">
        <v>405</v>
      </c>
      <c r="M1624" t="s">
        <v>405</v>
      </c>
      <c r="N1624" t="s">
        <v>405</v>
      </c>
      <c r="O1624" t="s">
        <v>478</v>
      </c>
      <c r="P1624" t="s">
        <v>3</v>
      </c>
      <c r="Q1624">
        <v>135</v>
      </c>
      <c r="R1624">
        <v>135</v>
      </c>
      <c r="S1624">
        <v>130</v>
      </c>
      <c r="T1624">
        <v>4.5</v>
      </c>
      <c r="U1624">
        <v>11.4</v>
      </c>
      <c r="V1624">
        <v>70.5</v>
      </c>
      <c r="W1624">
        <v>81.099999999999994</v>
      </c>
      <c r="X1624">
        <v>84.1</v>
      </c>
      <c r="Y1624">
        <v>13.6</v>
      </c>
      <c r="Z1624">
        <v>3</v>
      </c>
      <c r="AA1624">
        <v>90</v>
      </c>
      <c r="AB1624">
        <v>3600</v>
      </c>
      <c r="AC1624">
        <v>20400</v>
      </c>
      <c r="AD1624">
        <v>26300</v>
      </c>
      <c r="AE1624">
        <v>34700</v>
      </c>
      <c r="AF1624">
        <v>55500</v>
      </c>
      <c r="AG1624" t="s">
        <v>479</v>
      </c>
      <c r="AH1624" t="s">
        <v>479</v>
      </c>
      <c r="AI1624" t="s">
        <v>479</v>
      </c>
      <c r="AJ1624" t="s">
        <v>479</v>
      </c>
      <c r="AK1624" t="s">
        <v>479</v>
      </c>
      <c r="AL1624" t="s">
        <v>481</v>
      </c>
      <c r="AM1624" t="s">
        <v>481</v>
      </c>
    </row>
    <row r="1625" spans="1:39" x14ac:dyDescent="0.25">
      <c r="A1625" t="s">
        <v>472</v>
      </c>
      <c r="B1625" t="s">
        <v>598</v>
      </c>
      <c r="C1625">
        <v>1</v>
      </c>
      <c r="D1625" t="s">
        <v>405</v>
      </c>
      <c r="E1625" t="s">
        <v>405</v>
      </c>
      <c r="F1625">
        <v>10005500</v>
      </c>
      <c r="G1625" t="s">
        <v>80</v>
      </c>
      <c r="H1625" t="s">
        <v>482</v>
      </c>
      <c r="I1625" t="s">
        <v>529</v>
      </c>
      <c r="J1625" t="s">
        <v>53</v>
      </c>
      <c r="K1625" t="s">
        <v>530</v>
      </c>
      <c r="L1625" t="s">
        <v>405</v>
      </c>
      <c r="M1625" t="s">
        <v>405</v>
      </c>
      <c r="N1625" t="s">
        <v>405</v>
      </c>
      <c r="O1625" t="s">
        <v>488</v>
      </c>
      <c r="P1625" t="s">
        <v>34</v>
      </c>
      <c r="Q1625">
        <v>130</v>
      </c>
      <c r="R1625">
        <v>125</v>
      </c>
      <c r="S1625">
        <v>125</v>
      </c>
      <c r="T1625" t="s">
        <v>487</v>
      </c>
      <c r="U1625">
        <v>4.2</v>
      </c>
      <c r="V1625">
        <v>34.5</v>
      </c>
      <c r="W1625">
        <v>92.4</v>
      </c>
      <c r="X1625">
        <v>95.8</v>
      </c>
      <c r="Y1625">
        <v>61.3</v>
      </c>
      <c r="Z1625">
        <v>3.4</v>
      </c>
      <c r="AA1625">
        <v>45</v>
      </c>
      <c r="AB1625">
        <v>1100</v>
      </c>
      <c r="AC1625">
        <v>17500</v>
      </c>
      <c r="AD1625">
        <v>22600</v>
      </c>
      <c r="AE1625">
        <v>27700</v>
      </c>
      <c r="AF1625">
        <v>73700</v>
      </c>
      <c r="AG1625" t="s">
        <v>479</v>
      </c>
      <c r="AH1625" t="s">
        <v>479</v>
      </c>
      <c r="AI1625" t="s">
        <v>479</v>
      </c>
      <c r="AJ1625" t="s">
        <v>479</v>
      </c>
      <c r="AK1625" t="s">
        <v>479</v>
      </c>
      <c r="AL1625" t="s">
        <v>481</v>
      </c>
      <c r="AM1625" t="s">
        <v>481</v>
      </c>
    </row>
    <row r="1626" spans="1:39" x14ac:dyDescent="0.25">
      <c r="A1626" t="s">
        <v>472</v>
      </c>
      <c r="B1626" t="s">
        <v>598</v>
      </c>
      <c r="C1626">
        <v>1</v>
      </c>
      <c r="D1626" t="s">
        <v>405</v>
      </c>
      <c r="E1626" t="s">
        <v>405</v>
      </c>
      <c r="F1626">
        <v>10005500</v>
      </c>
      <c r="G1626" t="s">
        <v>80</v>
      </c>
      <c r="H1626" t="s">
        <v>482</v>
      </c>
      <c r="I1626" t="s">
        <v>529</v>
      </c>
      <c r="J1626" t="s">
        <v>53</v>
      </c>
      <c r="K1626" t="s">
        <v>530</v>
      </c>
      <c r="L1626" t="s">
        <v>405</v>
      </c>
      <c r="M1626" t="s">
        <v>405</v>
      </c>
      <c r="N1626" t="s">
        <v>405</v>
      </c>
      <c r="O1626" t="s">
        <v>489</v>
      </c>
      <c r="P1626" t="s">
        <v>50</v>
      </c>
      <c r="Q1626">
        <v>175</v>
      </c>
      <c r="R1626">
        <v>175</v>
      </c>
      <c r="S1626">
        <v>175</v>
      </c>
      <c r="T1626">
        <v>4</v>
      </c>
      <c r="U1626">
        <v>11.6</v>
      </c>
      <c r="V1626">
        <v>62.4</v>
      </c>
      <c r="W1626">
        <v>76.3</v>
      </c>
      <c r="X1626">
        <v>84.4</v>
      </c>
      <c r="Y1626">
        <v>22</v>
      </c>
      <c r="Z1626">
        <v>8.1</v>
      </c>
      <c r="AA1626">
        <v>100</v>
      </c>
      <c r="AB1626">
        <v>700</v>
      </c>
      <c r="AC1626">
        <v>13900</v>
      </c>
      <c r="AD1626">
        <v>20100</v>
      </c>
      <c r="AE1626">
        <v>23700</v>
      </c>
      <c r="AF1626">
        <v>35000</v>
      </c>
      <c r="AG1626" t="s">
        <v>479</v>
      </c>
      <c r="AH1626" t="s">
        <v>479</v>
      </c>
      <c r="AI1626" t="s">
        <v>479</v>
      </c>
      <c r="AJ1626" t="s">
        <v>479</v>
      </c>
      <c r="AK1626" t="s">
        <v>479</v>
      </c>
      <c r="AL1626" t="s">
        <v>481</v>
      </c>
      <c r="AM1626" t="s">
        <v>481</v>
      </c>
    </row>
    <row r="1627" spans="1:39" x14ac:dyDescent="0.25">
      <c r="A1627" t="s">
        <v>472</v>
      </c>
      <c r="B1627" t="s">
        <v>598</v>
      </c>
      <c r="C1627">
        <v>1</v>
      </c>
      <c r="D1627" t="s">
        <v>405</v>
      </c>
      <c r="E1627" t="s">
        <v>405</v>
      </c>
      <c r="F1627">
        <v>10005523</v>
      </c>
      <c r="G1627" t="s">
        <v>562</v>
      </c>
      <c r="H1627" t="s">
        <v>482</v>
      </c>
      <c r="I1627" t="s">
        <v>476</v>
      </c>
      <c r="J1627" t="s">
        <v>385</v>
      </c>
      <c r="K1627" t="s">
        <v>495</v>
      </c>
      <c r="L1627" t="s">
        <v>41</v>
      </c>
      <c r="M1627" t="s">
        <v>405</v>
      </c>
      <c r="N1627" t="s">
        <v>405</v>
      </c>
      <c r="O1627" t="s">
        <v>478</v>
      </c>
      <c r="P1627" t="s">
        <v>3</v>
      </c>
      <c r="Q1627">
        <v>10</v>
      </c>
      <c r="R1627">
        <v>10</v>
      </c>
      <c r="S1627">
        <v>10</v>
      </c>
      <c r="T1627" t="s">
        <v>479</v>
      </c>
      <c r="U1627" t="s">
        <v>479</v>
      </c>
      <c r="V1627" t="s">
        <v>479</v>
      </c>
      <c r="W1627" t="s">
        <v>479</v>
      </c>
      <c r="X1627" t="s">
        <v>479</v>
      </c>
      <c r="Y1627" t="s">
        <v>479</v>
      </c>
      <c r="Z1627" t="s">
        <v>479</v>
      </c>
      <c r="AA1627">
        <v>5</v>
      </c>
      <c r="AB1627" t="s">
        <v>479</v>
      </c>
      <c r="AC1627" t="s">
        <v>479</v>
      </c>
      <c r="AD1627" t="s">
        <v>479</v>
      </c>
      <c r="AE1627" t="s">
        <v>479</v>
      </c>
      <c r="AF1627" t="s">
        <v>479</v>
      </c>
      <c r="AG1627" t="s">
        <v>479</v>
      </c>
      <c r="AH1627" t="s">
        <v>479</v>
      </c>
      <c r="AI1627" t="s">
        <v>479</v>
      </c>
      <c r="AJ1627" t="s">
        <v>479</v>
      </c>
      <c r="AK1627" t="s">
        <v>479</v>
      </c>
      <c r="AL1627" t="s">
        <v>481</v>
      </c>
      <c r="AM1627" t="s">
        <v>481</v>
      </c>
    </row>
    <row r="1628" spans="1:39" x14ac:dyDescent="0.25">
      <c r="A1628" t="s">
        <v>472</v>
      </c>
      <c r="B1628" t="s">
        <v>598</v>
      </c>
      <c r="C1628">
        <v>1</v>
      </c>
      <c r="D1628" t="s">
        <v>405</v>
      </c>
      <c r="E1628" t="s">
        <v>405</v>
      </c>
      <c r="F1628">
        <v>10005523</v>
      </c>
      <c r="G1628" t="s">
        <v>562</v>
      </c>
      <c r="H1628" t="s">
        <v>482</v>
      </c>
      <c r="I1628" t="s">
        <v>476</v>
      </c>
      <c r="J1628" t="s">
        <v>385</v>
      </c>
      <c r="K1628" t="s">
        <v>495</v>
      </c>
      <c r="L1628" t="s">
        <v>41</v>
      </c>
      <c r="M1628" t="s">
        <v>405</v>
      </c>
      <c r="N1628" t="s">
        <v>405</v>
      </c>
      <c r="O1628" t="s">
        <v>489</v>
      </c>
      <c r="P1628" t="s">
        <v>50</v>
      </c>
      <c r="Q1628">
        <v>5</v>
      </c>
      <c r="R1628">
        <v>5</v>
      </c>
      <c r="S1628">
        <v>5</v>
      </c>
      <c r="T1628" t="s">
        <v>479</v>
      </c>
      <c r="U1628" t="s">
        <v>479</v>
      </c>
      <c r="V1628" t="s">
        <v>479</v>
      </c>
      <c r="W1628" t="s">
        <v>479</v>
      </c>
      <c r="X1628" t="s">
        <v>479</v>
      </c>
      <c r="Y1628" t="s">
        <v>479</v>
      </c>
      <c r="Z1628" t="s">
        <v>479</v>
      </c>
      <c r="AA1628">
        <v>5</v>
      </c>
      <c r="AB1628" t="s">
        <v>479</v>
      </c>
      <c r="AC1628" t="s">
        <v>479</v>
      </c>
      <c r="AD1628" t="s">
        <v>479</v>
      </c>
      <c r="AE1628" t="s">
        <v>479</v>
      </c>
      <c r="AF1628" t="s">
        <v>479</v>
      </c>
      <c r="AG1628" t="s">
        <v>479</v>
      </c>
      <c r="AH1628" t="s">
        <v>479</v>
      </c>
      <c r="AI1628" t="s">
        <v>479</v>
      </c>
      <c r="AJ1628" t="s">
        <v>479</v>
      </c>
      <c r="AK1628" t="s">
        <v>479</v>
      </c>
      <c r="AL1628" t="s">
        <v>481</v>
      </c>
      <c r="AM1628" t="s">
        <v>481</v>
      </c>
    </row>
    <row r="1629" spans="1:39" x14ac:dyDescent="0.25">
      <c r="A1629" t="s">
        <v>472</v>
      </c>
      <c r="B1629" t="s">
        <v>598</v>
      </c>
      <c r="C1629">
        <v>1</v>
      </c>
      <c r="D1629" t="s">
        <v>405</v>
      </c>
      <c r="E1629" t="s">
        <v>405</v>
      </c>
      <c r="F1629">
        <v>10005534</v>
      </c>
      <c r="G1629" t="s">
        <v>563</v>
      </c>
      <c r="H1629" t="s">
        <v>475</v>
      </c>
      <c r="I1629" t="s">
        <v>476</v>
      </c>
      <c r="J1629" t="s">
        <v>385</v>
      </c>
      <c r="K1629" t="s">
        <v>493</v>
      </c>
      <c r="L1629" t="s">
        <v>55</v>
      </c>
      <c r="M1629" t="s">
        <v>405</v>
      </c>
      <c r="N1629" t="s">
        <v>405</v>
      </c>
      <c r="O1629" t="s">
        <v>478</v>
      </c>
      <c r="P1629" t="s">
        <v>3</v>
      </c>
      <c r="Q1629">
        <v>5</v>
      </c>
      <c r="R1629">
        <v>5</v>
      </c>
      <c r="S1629">
        <v>5</v>
      </c>
      <c r="T1629" t="s">
        <v>479</v>
      </c>
      <c r="U1629" t="s">
        <v>479</v>
      </c>
      <c r="V1629" t="s">
        <v>479</v>
      </c>
      <c r="W1629" t="s">
        <v>479</v>
      </c>
      <c r="X1629" t="s">
        <v>479</v>
      </c>
      <c r="Y1629" t="s">
        <v>479</v>
      </c>
      <c r="Z1629" t="s">
        <v>479</v>
      </c>
      <c r="AA1629">
        <v>5</v>
      </c>
      <c r="AB1629" t="s">
        <v>479</v>
      </c>
      <c r="AC1629" t="s">
        <v>479</v>
      </c>
      <c r="AD1629" t="s">
        <v>479</v>
      </c>
      <c r="AE1629" t="s">
        <v>479</v>
      </c>
      <c r="AF1629" t="s">
        <v>479</v>
      </c>
      <c r="AG1629" t="s">
        <v>479</v>
      </c>
      <c r="AH1629" t="s">
        <v>479</v>
      </c>
      <c r="AI1629" t="s">
        <v>479</v>
      </c>
      <c r="AJ1629" t="s">
        <v>479</v>
      </c>
      <c r="AK1629" t="s">
        <v>479</v>
      </c>
      <c r="AL1629" t="s">
        <v>481</v>
      </c>
      <c r="AM1629" t="s">
        <v>481</v>
      </c>
    </row>
    <row r="1630" spans="1:39" x14ac:dyDescent="0.25">
      <c r="A1630" t="s">
        <v>472</v>
      </c>
      <c r="B1630" t="s">
        <v>598</v>
      </c>
      <c r="C1630">
        <v>1</v>
      </c>
      <c r="D1630" t="s">
        <v>405</v>
      </c>
      <c r="E1630" t="s">
        <v>405</v>
      </c>
      <c r="F1630">
        <v>10005534</v>
      </c>
      <c r="G1630" t="s">
        <v>563</v>
      </c>
      <c r="H1630" t="s">
        <v>475</v>
      </c>
      <c r="I1630" t="s">
        <v>476</v>
      </c>
      <c r="J1630" t="s">
        <v>385</v>
      </c>
      <c r="K1630" t="s">
        <v>493</v>
      </c>
      <c r="L1630" t="s">
        <v>55</v>
      </c>
      <c r="M1630" t="s">
        <v>405</v>
      </c>
      <c r="N1630" t="s">
        <v>405</v>
      </c>
      <c r="O1630" t="s">
        <v>489</v>
      </c>
      <c r="P1630" t="s">
        <v>50</v>
      </c>
      <c r="Q1630">
        <v>20</v>
      </c>
      <c r="R1630">
        <v>20</v>
      </c>
      <c r="S1630">
        <v>20</v>
      </c>
      <c r="T1630">
        <v>5</v>
      </c>
      <c r="U1630">
        <v>5</v>
      </c>
      <c r="V1630">
        <v>75</v>
      </c>
      <c r="W1630">
        <v>90</v>
      </c>
      <c r="X1630">
        <v>90</v>
      </c>
      <c r="Y1630">
        <v>15</v>
      </c>
      <c r="Z1630" t="s">
        <v>487</v>
      </c>
      <c r="AA1630">
        <v>15</v>
      </c>
      <c r="AB1630">
        <v>2200</v>
      </c>
      <c r="AC1630">
        <v>10600</v>
      </c>
      <c r="AD1630">
        <v>17900</v>
      </c>
      <c r="AE1630">
        <v>20800</v>
      </c>
      <c r="AF1630">
        <v>27700</v>
      </c>
      <c r="AG1630" t="s">
        <v>479</v>
      </c>
      <c r="AH1630" t="s">
        <v>479</v>
      </c>
      <c r="AI1630" t="s">
        <v>479</v>
      </c>
      <c r="AJ1630" t="s">
        <v>479</v>
      </c>
      <c r="AK1630" t="s">
        <v>479</v>
      </c>
      <c r="AL1630" t="s">
        <v>481</v>
      </c>
      <c r="AM1630" t="s">
        <v>481</v>
      </c>
    </row>
    <row r="1631" spans="1:39" x14ac:dyDescent="0.25">
      <c r="A1631" t="s">
        <v>472</v>
      </c>
      <c r="B1631" t="s">
        <v>598</v>
      </c>
      <c r="C1631">
        <v>1</v>
      </c>
      <c r="D1631" t="s">
        <v>405</v>
      </c>
      <c r="E1631" t="s">
        <v>405</v>
      </c>
      <c r="F1631">
        <v>10005545</v>
      </c>
      <c r="G1631" t="s">
        <v>657</v>
      </c>
      <c r="H1631" t="s">
        <v>482</v>
      </c>
      <c r="I1631" t="s">
        <v>476</v>
      </c>
      <c r="J1631" t="s">
        <v>385</v>
      </c>
      <c r="K1631" t="s">
        <v>491</v>
      </c>
      <c r="L1631" t="s">
        <v>61</v>
      </c>
      <c r="M1631" t="s">
        <v>405</v>
      </c>
      <c r="N1631" t="s">
        <v>405</v>
      </c>
      <c r="O1631" t="s">
        <v>485</v>
      </c>
      <c r="P1631" t="s">
        <v>47</v>
      </c>
      <c r="Q1631">
        <v>15</v>
      </c>
      <c r="R1631">
        <v>15</v>
      </c>
      <c r="S1631">
        <v>15</v>
      </c>
      <c r="T1631">
        <v>11.1</v>
      </c>
      <c r="U1631">
        <v>19.8</v>
      </c>
      <c r="V1631">
        <v>65.900000000000006</v>
      </c>
      <c r="W1631">
        <v>69</v>
      </c>
      <c r="X1631">
        <v>69</v>
      </c>
      <c r="Y1631">
        <v>3.2</v>
      </c>
      <c r="Z1631" t="s">
        <v>487</v>
      </c>
      <c r="AA1631">
        <v>10</v>
      </c>
      <c r="AB1631" t="s">
        <v>479</v>
      </c>
      <c r="AC1631" t="s">
        <v>479</v>
      </c>
      <c r="AD1631" t="s">
        <v>479</v>
      </c>
      <c r="AE1631" t="s">
        <v>479</v>
      </c>
      <c r="AF1631" t="s">
        <v>479</v>
      </c>
      <c r="AG1631" t="s">
        <v>479</v>
      </c>
      <c r="AH1631" t="s">
        <v>479</v>
      </c>
      <c r="AI1631" t="s">
        <v>479</v>
      </c>
      <c r="AJ1631" t="s">
        <v>479</v>
      </c>
      <c r="AK1631" t="s">
        <v>479</v>
      </c>
      <c r="AL1631" t="s">
        <v>481</v>
      </c>
      <c r="AM1631" t="s">
        <v>481</v>
      </c>
    </row>
    <row r="1632" spans="1:39" x14ac:dyDescent="0.25">
      <c r="A1632" t="s">
        <v>472</v>
      </c>
      <c r="B1632" t="s">
        <v>598</v>
      </c>
      <c r="C1632">
        <v>1</v>
      </c>
      <c r="D1632" t="s">
        <v>405</v>
      </c>
      <c r="E1632" t="s">
        <v>405</v>
      </c>
      <c r="F1632">
        <v>10005553</v>
      </c>
      <c r="G1632" t="s">
        <v>83</v>
      </c>
      <c r="H1632" t="s">
        <v>482</v>
      </c>
      <c r="I1632" t="s">
        <v>476</v>
      </c>
      <c r="J1632" t="s">
        <v>385</v>
      </c>
      <c r="K1632" t="s">
        <v>499</v>
      </c>
      <c r="L1632" t="s">
        <v>43</v>
      </c>
      <c r="M1632" t="s">
        <v>405</v>
      </c>
      <c r="N1632" t="s">
        <v>405</v>
      </c>
      <c r="O1632" t="s">
        <v>485</v>
      </c>
      <c r="P1632" t="s">
        <v>47</v>
      </c>
      <c r="Q1632">
        <v>145</v>
      </c>
      <c r="R1632">
        <v>140</v>
      </c>
      <c r="S1632">
        <v>130</v>
      </c>
      <c r="T1632">
        <v>3.8</v>
      </c>
      <c r="U1632">
        <v>3.8</v>
      </c>
      <c r="V1632">
        <v>40.9</v>
      </c>
      <c r="W1632">
        <v>74.2</v>
      </c>
      <c r="X1632">
        <v>92.4</v>
      </c>
      <c r="Y1632">
        <v>51.5</v>
      </c>
      <c r="Z1632">
        <v>18.2</v>
      </c>
      <c r="AA1632">
        <v>55</v>
      </c>
      <c r="AB1632">
        <v>3300</v>
      </c>
      <c r="AC1632">
        <v>14200</v>
      </c>
      <c r="AD1632">
        <v>21200</v>
      </c>
      <c r="AE1632">
        <v>25200</v>
      </c>
      <c r="AF1632">
        <v>52900</v>
      </c>
      <c r="AG1632" t="s">
        <v>479</v>
      </c>
      <c r="AH1632" t="s">
        <v>479</v>
      </c>
      <c r="AI1632" t="s">
        <v>479</v>
      </c>
      <c r="AJ1632" t="s">
        <v>479</v>
      </c>
      <c r="AK1632" t="s">
        <v>479</v>
      </c>
      <c r="AL1632" t="s">
        <v>481</v>
      </c>
      <c r="AM1632" t="s">
        <v>481</v>
      </c>
    </row>
    <row r="1633" spans="1:39" x14ac:dyDescent="0.25">
      <c r="A1633" t="s">
        <v>472</v>
      </c>
      <c r="B1633" t="s">
        <v>598</v>
      </c>
      <c r="C1633">
        <v>1</v>
      </c>
      <c r="D1633" t="s">
        <v>405</v>
      </c>
      <c r="E1633" t="s">
        <v>405</v>
      </c>
      <c r="F1633">
        <v>10005553</v>
      </c>
      <c r="G1633" t="s">
        <v>83</v>
      </c>
      <c r="H1633" t="s">
        <v>482</v>
      </c>
      <c r="I1633" t="s">
        <v>476</v>
      </c>
      <c r="J1633" t="s">
        <v>385</v>
      </c>
      <c r="K1633" t="s">
        <v>499</v>
      </c>
      <c r="L1633" t="s">
        <v>43</v>
      </c>
      <c r="M1633" t="s">
        <v>405</v>
      </c>
      <c r="N1633" t="s">
        <v>405</v>
      </c>
      <c r="O1633" t="s">
        <v>486</v>
      </c>
      <c r="P1633" t="s">
        <v>44</v>
      </c>
      <c r="Q1633">
        <v>160</v>
      </c>
      <c r="R1633">
        <v>160</v>
      </c>
      <c r="S1633">
        <v>155</v>
      </c>
      <c r="T1633">
        <v>2.2999999999999998</v>
      </c>
      <c r="U1633">
        <v>2.6</v>
      </c>
      <c r="V1633">
        <v>33.9</v>
      </c>
      <c r="W1633">
        <v>82.6</v>
      </c>
      <c r="X1633">
        <v>95.2</v>
      </c>
      <c r="Y1633">
        <v>61.3</v>
      </c>
      <c r="Z1633">
        <v>12.6</v>
      </c>
      <c r="AA1633">
        <v>50</v>
      </c>
      <c r="AB1633">
        <v>1100</v>
      </c>
      <c r="AC1633">
        <v>17200</v>
      </c>
      <c r="AD1633">
        <v>21500</v>
      </c>
      <c r="AE1633">
        <v>27000</v>
      </c>
      <c r="AF1633">
        <v>52200</v>
      </c>
      <c r="AG1633" t="s">
        <v>479</v>
      </c>
      <c r="AH1633" t="s">
        <v>479</v>
      </c>
      <c r="AI1633" t="s">
        <v>479</v>
      </c>
      <c r="AJ1633" t="s">
        <v>479</v>
      </c>
      <c r="AK1633" t="s">
        <v>479</v>
      </c>
      <c r="AL1633" t="s">
        <v>481</v>
      </c>
      <c r="AM1633" t="s">
        <v>481</v>
      </c>
    </row>
    <row r="1634" spans="1:39" x14ac:dyDescent="0.25">
      <c r="A1634" t="s">
        <v>472</v>
      </c>
      <c r="B1634" t="s">
        <v>598</v>
      </c>
      <c r="C1634">
        <v>1</v>
      </c>
      <c r="D1634" t="s">
        <v>405</v>
      </c>
      <c r="E1634" t="s">
        <v>405</v>
      </c>
      <c r="F1634">
        <v>10005553</v>
      </c>
      <c r="G1634" t="s">
        <v>83</v>
      </c>
      <c r="H1634" t="s">
        <v>482</v>
      </c>
      <c r="I1634" t="s">
        <v>476</v>
      </c>
      <c r="J1634" t="s">
        <v>385</v>
      </c>
      <c r="K1634" t="s">
        <v>499</v>
      </c>
      <c r="L1634" t="s">
        <v>43</v>
      </c>
      <c r="M1634" t="s">
        <v>405</v>
      </c>
      <c r="N1634" t="s">
        <v>405</v>
      </c>
      <c r="O1634" t="s">
        <v>478</v>
      </c>
      <c r="P1634" t="s">
        <v>3</v>
      </c>
      <c r="Q1634">
        <v>105</v>
      </c>
      <c r="R1634">
        <v>105</v>
      </c>
      <c r="S1634">
        <v>100</v>
      </c>
      <c r="T1634">
        <v>3.9</v>
      </c>
      <c r="U1634">
        <v>4.9000000000000004</v>
      </c>
      <c r="V1634">
        <v>78.900000000000006</v>
      </c>
      <c r="W1634">
        <v>87.3</v>
      </c>
      <c r="X1634">
        <v>91.2</v>
      </c>
      <c r="Y1634">
        <v>12.3</v>
      </c>
      <c r="Z1634">
        <v>3.9</v>
      </c>
      <c r="AA1634">
        <v>80</v>
      </c>
      <c r="AB1634">
        <v>700</v>
      </c>
      <c r="AC1634">
        <v>29600</v>
      </c>
      <c r="AD1634">
        <v>36500</v>
      </c>
      <c r="AE1634">
        <v>44200</v>
      </c>
      <c r="AF1634">
        <v>96700</v>
      </c>
      <c r="AG1634" t="s">
        <v>479</v>
      </c>
      <c r="AH1634" t="s">
        <v>479</v>
      </c>
      <c r="AI1634" t="s">
        <v>479</v>
      </c>
      <c r="AJ1634" t="s">
        <v>479</v>
      </c>
      <c r="AK1634" t="s">
        <v>479</v>
      </c>
      <c r="AL1634" t="s">
        <v>481</v>
      </c>
      <c r="AM1634" t="s">
        <v>481</v>
      </c>
    </row>
    <row r="1635" spans="1:39" x14ac:dyDescent="0.25">
      <c r="A1635" t="s">
        <v>472</v>
      </c>
      <c r="B1635" t="s">
        <v>598</v>
      </c>
      <c r="C1635">
        <v>1</v>
      </c>
      <c r="D1635" t="s">
        <v>405</v>
      </c>
      <c r="E1635" t="s">
        <v>405</v>
      </c>
      <c r="F1635">
        <v>10005553</v>
      </c>
      <c r="G1635" t="s">
        <v>83</v>
      </c>
      <c r="H1635" t="s">
        <v>482</v>
      </c>
      <c r="I1635" t="s">
        <v>476</v>
      </c>
      <c r="J1635" t="s">
        <v>385</v>
      </c>
      <c r="K1635" t="s">
        <v>499</v>
      </c>
      <c r="L1635" t="s">
        <v>43</v>
      </c>
      <c r="M1635" t="s">
        <v>405</v>
      </c>
      <c r="N1635" t="s">
        <v>405</v>
      </c>
      <c r="O1635" t="s">
        <v>488</v>
      </c>
      <c r="P1635" t="s">
        <v>34</v>
      </c>
      <c r="Q1635">
        <v>90</v>
      </c>
      <c r="R1635">
        <v>90</v>
      </c>
      <c r="S1635">
        <v>90</v>
      </c>
      <c r="T1635" t="s">
        <v>487</v>
      </c>
      <c r="U1635">
        <v>2.2000000000000002</v>
      </c>
      <c r="V1635">
        <v>41.8</v>
      </c>
      <c r="W1635">
        <v>80.8</v>
      </c>
      <c r="X1635">
        <v>97.8</v>
      </c>
      <c r="Y1635">
        <v>56</v>
      </c>
      <c r="Z1635">
        <v>17</v>
      </c>
      <c r="AA1635">
        <v>35</v>
      </c>
      <c r="AB1635">
        <v>6600</v>
      </c>
      <c r="AC1635">
        <v>20400</v>
      </c>
      <c r="AD1635">
        <v>22600</v>
      </c>
      <c r="AE1635">
        <v>28500</v>
      </c>
      <c r="AF1635">
        <v>38000</v>
      </c>
      <c r="AG1635" t="s">
        <v>479</v>
      </c>
      <c r="AH1635" t="s">
        <v>479</v>
      </c>
      <c r="AI1635" t="s">
        <v>479</v>
      </c>
      <c r="AJ1635" t="s">
        <v>479</v>
      </c>
      <c r="AK1635" t="s">
        <v>479</v>
      </c>
      <c r="AL1635" t="s">
        <v>481</v>
      </c>
      <c r="AM1635" t="s">
        <v>481</v>
      </c>
    </row>
    <row r="1636" spans="1:39" x14ac:dyDescent="0.25">
      <c r="A1636" t="s">
        <v>472</v>
      </c>
      <c r="B1636" t="s">
        <v>598</v>
      </c>
      <c r="C1636">
        <v>1</v>
      </c>
      <c r="D1636" t="s">
        <v>405</v>
      </c>
      <c r="E1636" t="s">
        <v>405</v>
      </c>
      <c r="F1636">
        <v>10005553</v>
      </c>
      <c r="G1636" t="s">
        <v>83</v>
      </c>
      <c r="H1636" t="s">
        <v>482</v>
      </c>
      <c r="I1636" t="s">
        <v>476</v>
      </c>
      <c r="J1636" t="s">
        <v>385</v>
      </c>
      <c r="K1636" t="s">
        <v>499</v>
      </c>
      <c r="L1636" t="s">
        <v>43</v>
      </c>
      <c r="M1636" t="s">
        <v>405</v>
      </c>
      <c r="N1636" t="s">
        <v>405</v>
      </c>
      <c r="O1636" t="s">
        <v>489</v>
      </c>
      <c r="P1636" t="s">
        <v>50</v>
      </c>
      <c r="Q1636">
        <v>25</v>
      </c>
      <c r="R1636">
        <v>25</v>
      </c>
      <c r="S1636">
        <v>25</v>
      </c>
      <c r="T1636">
        <v>5.9</v>
      </c>
      <c r="U1636">
        <v>7.8</v>
      </c>
      <c r="V1636">
        <v>66.7</v>
      </c>
      <c r="W1636">
        <v>76.5</v>
      </c>
      <c r="X1636">
        <v>86.3</v>
      </c>
      <c r="Y1636">
        <v>19.600000000000001</v>
      </c>
      <c r="Z1636">
        <v>9.8000000000000007</v>
      </c>
      <c r="AA1636">
        <v>15</v>
      </c>
      <c r="AB1636">
        <v>5800</v>
      </c>
      <c r="AC1636">
        <v>16400</v>
      </c>
      <c r="AD1636">
        <v>23900</v>
      </c>
      <c r="AE1636">
        <v>28100</v>
      </c>
      <c r="AF1636">
        <v>54400</v>
      </c>
      <c r="AG1636" t="s">
        <v>479</v>
      </c>
      <c r="AH1636" t="s">
        <v>479</v>
      </c>
      <c r="AI1636" t="s">
        <v>479</v>
      </c>
      <c r="AJ1636" t="s">
        <v>479</v>
      </c>
      <c r="AK1636" t="s">
        <v>479</v>
      </c>
      <c r="AL1636" t="s">
        <v>481</v>
      </c>
      <c r="AM1636" t="s">
        <v>481</v>
      </c>
    </row>
    <row r="1637" spans="1:39" x14ac:dyDescent="0.25">
      <c r="A1637" t="s">
        <v>472</v>
      </c>
      <c r="B1637" t="s">
        <v>598</v>
      </c>
      <c r="C1637">
        <v>1</v>
      </c>
      <c r="D1637" t="s">
        <v>405</v>
      </c>
      <c r="E1637" t="s">
        <v>405</v>
      </c>
      <c r="F1637">
        <v>10005741</v>
      </c>
      <c r="G1637" t="s">
        <v>658</v>
      </c>
      <c r="H1637" t="s">
        <v>475</v>
      </c>
      <c r="I1637" t="s">
        <v>476</v>
      </c>
      <c r="J1637" t="s">
        <v>385</v>
      </c>
      <c r="K1637" t="s">
        <v>493</v>
      </c>
      <c r="L1637" t="s">
        <v>55</v>
      </c>
      <c r="M1637" t="s">
        <v>405</v>
      </c>
      <c r="N1637" t="s">
        <v>405</v>
      </c>
      <c r="O1637" t="s">
        <v>478</v>
      </c>
      <c r="P1637" t="s">
        <v>3</v>
      </c>
      <c r="Q1637">
        <v>10</v>
      </c>
      <c r="R1637">
        <v>10</v>
      </c>
      <c r="S1637">
        <v>10</v>
      </c>
      <c r="T1637" t="s">
        <v>479</v>
      </c>
      <c r="U1637" t="s">
        <v>479</v>
      </c>
      <c r="V1637" t="s">
        <v>479</v>
      </c>
      <c r="W1637" t="s">
        <v>479</v>
      </c>
      <c r="X1637" t="s">
        <v>479</v>
      </c>
      <c r="Y1637" t="s">
        <v>479</v>
      </c>
      <c r="Z1637" t="s">
        <v>479</v>
      </c>
      <c r="AA1637">
        <v>5</v>
      </c>
      <c r="AB1637" t="s">
        <v>479</v>
      </c>
      <c r="AC1637" t="s">
        <v>479</v>
      </c>
      <c r="AD1637" t="s">
        <v>479</v>
      </c>
      <c r="AE1637" t="s">
        <v>479</v>
      </c>
      <c r="AF1637" t="s">
        <v>479</v>
      </c>
      <c r="AG1637" t="s">
        <v>479</v>
      </c>
      <c r="AH1637" t="s">
        <v>479</v>
      </c>
      <c r="AI1637" t="s">
        <v>479</v>
      </c>
      <c r="AJ1637" t="s">
        <v>479</v>
      </c>
      <c r="AK1637" t="s">
        <v>479</v>
      </c>
      <c r="AL1637" t="s">
        <v>481</v>
      </c>
      <c r="AM1637" t="s">
        <v>481</v>
      </c>
    </row>
    <row r="1638" spans="1:39" x14ac:dyDescent="0.25">
      <c r="A1638" t="s">
        <v>472</v>
      </c>
      <c r="B1638" t="s">
        <v>598</v>
      </c>
      <c r="C1638">
        <v>1</v>
      </c>
      <c r="D1638" t="s">
        <v>405</v>
      </c>
      <c r="E1638" t="s">
        <v>405</v>
      </c>
      <c r="F1638">
        <v>10005788</v>
      </c>
      <c r="G1638" t="s">
        <v>565</v>
      </c>
      <c r="H1638" t="s">
        <v>475</v>
      </c>
      <c r="I1638" t="s">
        <v>476</v>
      </c>
      <c r="J1638" t="s">
        <v>385</v>
      </c>
      <c r="K1638" t="s">
        <v>493</v>
      </c>
      <c r="L1638" t="s">
        <v>55</v>
      </c>
      <c r="M1638" t="s">
        <v>405</v>
      </c>
      <c r="N1638" t="s">
        <v>405</v>
      </c>
      <c r="O1638" t="s">
        <v>478</v>
      </c>
      <c r="P1638" t="s">
        <v>3</v>
      </c>
      <c r="Q1638">
        <v>10</v>
      </c>
      <c r="R1638">
        <v>10</v>
      </c>
      <c r="S1638">
        <v>10</v>
      </c>
      <c r="T1638" t="s">
        <v>479</v>
      </c>
      <c r="U1638" t="s">
        <v>479</v>
      </c>
      <c r="V1638" t="s">
        <v>479</v>
      </c>
      <c r="W1638" t="s">
        <v>479</v>
      </c>
      <c r="X1638" t="s">
        <v>479</v>
      </c>
      <c r="Y1638" t="s">
        <v>479</v>
      </c>
      <c r="Z1638" t="s">
        <v>479</v>
      </c>
      <c r="AA1638">
        <v>5</v>
      </c>
      <c r="AB1638" t="s">
        <v>479</v>
      </c>
      <c r="AC1638" t="s">
        <v>479</v>
      </c>
      <c r="AD1638" t="s">
        <v>479</v>
      </c>
      <c r="AE1638" t="s">
        <v>479</v>
      </c>
      <c r="AF1638" t="s">
        <v>479</v>
      </c>
      <c r="AG1638" t="s">
        <v>479</v>
      </c>
      <c r="AH1638" t="s">
        <v>479</v>
      </c>
      <c r="AI1638" t="s">
        <v>479</v>
      </c>
      <c r="AJ1638" t="s">
        <v>479</v>
      </c>
      <c r="AK1638" t="s">
        <v>479</v>
      </c>
      <c r="AL1638" t="s">
        <v>481</v>
      </c>
      <c r="AM1638" t="s">
        <v>481</v>
      </c>
    </row>
    <row r="1639" spans="1:39" x14ac:dyDescent="0.25">
      <c r="A1639" t="s">
        <v>472</v>
      </c>
      <c r="B1639" t="s">
        <v>598</v>
      </c>
      <c r="C1639">
        <v>1</v>
      </c>
      <c r="D1639" t="s">
        <v>405</v>
      </c>
      <c r="E1639" t="s">
        <v>405</v>
      </c>
      <c r="F1639">
        <v>10005788</v>
      </c>
      <c r="G1639" t="s">
        <v>565</v>
      </c>
      <c r="H1639" t="s">
        <v>475</v>
      </c>
      <c r="I1639" t="s">
        <v>476</v>
      </c>
      <c r="J1639" t="s">
        <v>385</v>
      </c>
      <c r="K1639" t="s">
        <v>493</v>
      </c>
      <c r="L1639" t="s">
        <v>55</v>
      </c>
      <c r="M1639" t="s">
        <v>405</v>
      </c>
      <c r="N1639" t="s">
        <v>405</v>
      </c>
      <c r="O1639" t="s">
        <v>489</v>
      </c>
      <c r="P1639" t="s">
        <v>50</v>
      </c>
      <c r="Q1639">
        <v>5</v>
      </c>
      <c r="R1639">
        <v>5</v>
      </c>
      <c r="S1639">
        <v>5</v>
      </c>
      <c r="T1639" t="s">
        <v>479</v>
      </c>
      <c r="U1639" t="s">
        <v>479</v>
      </c>
      <c r="V1639" t="s">
        <v>479</v>
      </c>
      <c r="W1639" t="s">
        <v>479</v>
      </c>
      <c r="X1639" t="s">
        <v>479</v>
      </c>
      <c r="Y1639" t="s">
        <v>479</v>
      </c>
      <c r="Z1639" t="s">
        <v>479</v>
      </c>
      <c r="AA1639">
        <v>5</v>
      </c>
      <c r="AB1639" t="s">
        <v>479</v>
      </c>
      <c r="AC1639" t="s">
        <v>479</v>
      </c>
      <c r="AD1639" t="s">
        <v>479</v>
      </c>
      <c r="AE1639" t="s">
        <v>479</v>
      </c>
      <c r="AF1639" t="s">
        <v>479</v>
      </c>
      <c r="AG1639" t="s">
        <v>479</v>
      </c>
      <c r="AH1639" t="s">
        <v>479</v>
      </c>
      <c r="AI1639" t="s">
        <v>479</v>
      </c>
      <c r="AJ1639" t="s">
        <v>479</v>
      </c>
      <c r="AK1639" t="s">
        <v>479</v>
      </c>
      <c r="AL1639" t="s">
        <v>481</v>
      </c>
      <c r="AM1639" t="s">
        <v>481</v>
      </c>
    </row>
    <row r="1640" spans="1:39" x14ac:dyDescent="0.25">
      <c r="A1640" t="s">
        <v>472</v>
      </c>
      <c r="B1640" t="s">
        <v>598</v>
      </c>
      <c r="C1640">
        <v>1</v>
      </c>
      <c r="D1640" t="s">
        <v>405</v>
      </c>
      <c r="E1640" t="s">
        <v>405</v>
      </c>
      <c r="F1640">
        <v>10005790</v>
      </c>
      <c r="G1640" t="s">
        <v>566</v>
      </c>
      <c r="H1640" t="s">
        <v>482</v>
      </c>
      <c r="I1640" t="s">
        <v>476</v>
      </c>
      <c r="J1640" t="s">
        <v>385</v>
      </c>
      <c r="K1640" t="s">
        <v>493</v>
      </c>
      <c r="L1640" t="s">
        <v>55</v>
      </c>
      <c r="M1640" t="s">
        <v>405</v>
      </c>
      <c r="N1640" t="s">
        <v>405</v>
      </c>
      <c r="O1640" t="s">
        <v>485</v>
      </c>
      <c r="P1640" t="s">
        <v>47</v>
      </c>
      <c r="Q1640">
        <v>90</v>
      </c>
      <c r="R1640">
        <v>85</v>
      </c>
      <c r="S1640">
        <v>85</v>
      </c>
      <c r="T1640">
        <v>1.1000000000000001</v>
      </c>
      <c r="U1640">
        <v>3.4</v>
      </c>
      <c r="V1640">
        <v>47.1</v>
      </c>
      <c r="W1640">
        <v>81.599999999999994</v>
      </c>
      <c r="X1640">
        <v>95.4</v>
      </c>
      <c r="Y1640">
        <v>48.3</v>
      </c>
      <c r="Z1640">
        <v>13.8</v>
      </c>
      <c r="AA1640">
        <v>40</v>
      </c>
      <c r="AB1640">
        <v>8800</v>
      </c>
      <c r="AC1640">
        <v>21200</v>
      </c>
      <c r="AD1640">
        <v>24800</v>
      </c>
      <c r="AE1640">
        <v>27400</v>
      </c>
      <c r="AF1640">
        <v>46700</v>
      </c>
      <c r="AG1640" t="s">
        <v>479</v>
      </c>
      <c r="AH1640" t="s">
        <v>479</v>
      </c>
      <c r="AI1640" t="s">
        <v>479</v>
      </c>
      <c r="AJ1640" t="s">
        <v>479</v>
      </c>
      <c r="AK1640" t="s">
        <v>479</v>
      </c>
      <c r="AL1640" t="s">
        <v>481</v>
      </c>
      <c r="AM1640" t="s">
        <v>481</v>
      </c>
    </row>
    <row r="1641" spans="1:39" x14ac:dyDescent="0.25">
      <c r="A1641" t="s">
        <v>472</v>
      </c>
      <c r="B1641" t="s">
        <v>598</v>
      </c>
      <c r="C1641">
        <v>1</v>
      </c>
      <c r="D1641" t="s">
        <v>405</v>
      </c>
      <c r="E1641" t="s">
        <v>405</v>
      </c>
      <c r="F1641">
        <v>10005790</v>
      </c>
      <c r="G1641" t="s">
        <v>566</v>
      </c>
      <c r="H1641" t="s">
        <v>482</v>
      </c>
      <c r="I1641" t="s">
        <v>476</v>
      </c>
      <c r="J1641" t="s">
        <v>385</v>
      </c>
      <c r="K1641" t="s">
        <v>493</v>
      </c>
      <c r="L1641" t="s">
        <v>55</v>
      </c>
      <c r="M1641" t="s">
        <v>405</v>
      </c>
      <c r="N1641" t="s">
        <v>405</v>
      </c>
      <c r="O1641" t="s">
        <v>486</v>
      </c>
      <c r="P1641" t="s">
        <v>44</v>
      </c>
      <c r="Q1641">
        <v>270</v>
      </c>
      <c r="R1641">
        <v>265</v>
      </c>
      <c r="S1641">
        <v>265</v>
      </c>
      <c r="T1641">
        <v>0.1</v>
      </c>
      <c r="U1641">
        <v>4.7</v>
      </c>
      <c r="V1641">
        <v>47.6</v>
      </c>
      <c r="W1641">
        <v>88</v>
      </c>
      <c r="X1641">
        <v>95.2</v>
      </c>
      <c r="Y1641">
        <v>47.6</v>
      </c>
      <c r="Z1641">
        <v>7.2</v>
      </c>
      <c r="AA1641">
        <v>125</v>
      </c>
      <c r="AB1641">
        <v>4000</v>
      </c>
      <c r="AC1641">
        <v>16400</v>
      </c>
      <c r="AD1641">
        <v>20800</v>
      </c>
      <c r="AE1641">
        <v>24800</v>
      </c>
      <c r="AF1641">
        <v>50700</v>
      </c>
      <c r="AG1641" t="s">
        <v>479</v>
      </c>
      <c r="AH1641" t="s">
        <v>479</v>
      </c>
      <c r="AI1641" t="s">
        <v>479</v>
      </c>
      <c r="AJ1641" t="s">
        <v>479</v>
      </c>
      <c r="AK1641" t="s">
        <v>479</v>
      </c>
      <c r="AL1641" t="s">
        <v>481</v>
      </c>
      <c r="AM1641" t="s">
        <v>481</v>
      </c>
    </row>
    <row r="1642" spans="1:39" x14ac:dyDescent="0.25">
      <c r="A1642" t="s">
        <v>472</v>
      </c>
      <c r="B1642" t="s">
        <v>598</v>
      </c>
      <c r="C1642">
        <v>1</v>
      </c>
      <c r="D1642" t="s">
        <v>405</v>
      </c>
      <c r="E1642" t="s">
        <v>405</v>
      </c>
      <c r="F1642">
        <v>10005790</v>
      </c>
      <c r="G1642" t="s">
        <v>566</v>
      </c>
      <c r="H1642" t="s">
        <v>482</v>
      </c>
      <c r="I1642" t="s">
        <v>476</v>
      </c>
      <c r="J1642" t="s">
        <v>385</v>
      </c>
      <c r="K1642" t="s">
        <v>493</v>
      </c>
      <c r="L1642" t="s">
        <v>55</v>
      </c>
      <c r="M1642" t="s">
        <v>405</v>
      </c>
      <c r="N1642" t="s">
        <v>405</v>
      </c>
      <c r="O1642" t="s">
        <v>478</v>
      </c>
      <c r="P1642" t="s">
        <v>3</v>
      </c>
      <c r="Q1642">
        <v>375</v>
      </c>
      <c r="R1642">
        <v>370</v>
      </c>
      <c r="S1642">
        <v>370</v>
      </c>
      <c r="T1642">
        <v>2.5</v>
      </c>
      <c r="U1642">
        <v>7.1</v>
      </c>
      <c r="V1642">
        <v>73.599999999999994</v>
      </c>
      <c r="W1642">
        <v>84.6</v>
      </c>
      <c r="X1642">
        <v>90.3</v>
      </c>
      <c r="Y1642">
        <v>16.8</v>
      </c>
      <c r="Z1642">
        <v>5.8</v>
      </c>
      <c r="AA1642">
        <v>270</v>
      </c>
      <c r="AB1642">
        <v>400</v>
      </c>
      <c r="AC1642">
        <v>21900</v>
      </c>
      <c r="AD1642">
        <v>27000</v>
      </c>
      <c r="AE1642">
        <v>33600</v>
      </c>
      <c r="AF1642">
        <v>87600</v>
      </c>
      <c r="AG1642" t="s">
        <v>479</v>
      </c>
      <c r="AH1642" t="s">
        <v>479</v>
      </c>
      <c r="AI1642" t="s">
        <v>479</v>
      </c>
      <c r="AJ1642" t="s">
        <v>479</v>
      </c>
      <c r="AK1642" t="s">
        <v>479</v>
      </c>
      <c r="AL1642" t="s">
        <v>481</v>
      </c>
      <c r="AM1642" t="s">
        <v>481</v>
      </c>
    </row>
    <row r="1643" spans="1:39" x14ac:dyDescent="0.25">
      <c r="A1643" t="s">
        <v>472</v>
      </c>
      <c r="B1643" t="s">
        <v>598</v>
      </c>
      <c r="C1643">
        <v>1</v>
      </c>
      <c r="D1643" t="s">
        <v>405</v>
      </c>
      <c r="E1643" t="s">
        <v>405</v>
      </c>
      <c r="F1643">
        <v>10005790</v>
      </c>
      <c r="G1643" t="s">
        <v>566</v>
      </c>
      <c r="H1643" t="s">
        <v>482</v>
      </c>
      <c r="I1643" t="s">
        <v>476</v>
      </c>
      <c r="J1643" t="s">
        <v>385</v>
      </c>
      <c r="K1643" t="s">
        <v>493</v>
      </c>
      <c r="L1643" t="s">
        <v>55</v>
      </c>
      <c r="M1643" t="s">
        <v>405</v>
      </c>
      <c r="N1643" t="s">
        <v>405</v>
      </c>
      <c r="O1643" t="s">
        <v>488</v>
      </c>
      <c r="P1643" t="s">
        <v>34</v>
      </c>
      <c r="Q1643">
        <v>175</v>
      </c>
      <c r="R1643">
        <v>170</v>
      </c>
      <c r="S1643">
        <v>170</v>
      </c>
      <c r="T1643">
        <v>1</v>
      </c>
      <c r="U1643">
        <v>4.4000000000000004</v>
      </c>
      <c r="V1643">
        <v>45.3</v>
      </c>
      <c r="W1643">
        <v>89.3</v>
      </c>
      <c r="X1643">
        <v>94.6</v>
      </c>
      <c r="Y1643">
        <v>49.4</v>
      </c>
      <c r="Z1643">
        <v>5.4</v>
      </c>
      <c r="AA1643">
        <v>75</v>
      </c>
      <c r="AB1643">
        <v>7700</v>
      </c>
      <c r="AC1643">
        <v>18600</v>
      </c>
      <c r="AD1643">
        <v>21900</v>
      </c>
      <c r="AE1643">
        <v>24100</v>
      </c>
      <c r="AF1643">
        <v>51100</v>
      </c>
      <c r="AG1643" t="s">
        <v>479</v>
      </c>
      <c r="AH1643" t="s">
        <v>479</v>
      </c>
      <c r="AI1643" t="s">
        <v>479</v>
      </c>
      <c r="AJ1643" t="s">
        <v>479</v>
      </c>
      <c r="AK1643" t="s">
        <v>479</v>
      </c>
      <c r="AL1643" t="s">
        <v>481</v>
      </c>
      <c r="AM1643" t="s">
        <v>481</v>
      </c>
    </row>
    <row r="1644" spans="1:39" x14ac:dyDescent="0.25">
      <c r="A1644" t="s">
        <v>472</v>
      </c>
      <c r="B1644" t="s">
        <v>598</v>
      </c>
      <c r="C1644">
        <v>1</v>
      </c>
      <c r="D1644" t="s">
        <v>405</v>
      </c>
      <c r="E1644" t="s">
        <v>405</v>
      </c>
      <c r="F1644">
        <v>10005790</v>
      </c>
      <c r="G1644" t="s">
        <v>566</v>
      </c>
      <c r="H1644" t="s">
        <v>482</v>
      </c>
      <c r="I1644" t="s">
        <v>476</v>
      </c>
      <c r="J1644" t="s">
        <v>385</v>
      </c>
      <c r="K1644" t="s">
        <v>493</v>
      </c>
      <c r="L1644" t="s">
        <v>55</v>
      </c>
      <c r="M1644" t="s">
        <v>405</v>
      </c>
      <c r="N1644" t="s">
        <v>405</v>
      </c>
      <c r="O1644" t="s">
        <v>489</v>
      </c>
      <c r="P1644" t="s">
        <v>50</v>
      </c>
      <c r="Q1644">
        <v>495</v>
      </c>
      <c r="R1644">
        <v>490</v>
      </c>
      <c r="S1644">
        <v>490</v>
      </c>
      <c r="T1644">
        <v>1.8</v>
      </c>
      <c r="U1644">
        <v>9.6999999999999993</v>
      </c>
      <c r="V1644">
        <v>72.400000000000006</v>
      </c>
      <c r="W1644">
        <v>83.2</v>
      </c>
      <c r="X1644">
        <v>88.5</v>
      </c>
      <c r="Y1644">
        <v>16.100000000000001</v>
      </c>
      <c r="Z1644">
        <v>5.3</v>
      </c>
      <c r="AA1644">
        <v>340</v>
      </c>
      <c r="AB1644">
        <v>2900</v>
      </c>
      <c r="AC1644">
        <v>16400</v>
      </c>
      <c r="AD1644">
        <v>20100</v>
      </c>
      <c r="AE1644">
        <v>23000</v>
      </c>
      <c r="AF1644">
        <v>52900</v>
      </c>
      <c r="AG1644" t="s">
        <v>479</v>
      </c>
      <c r="AH1644" t="s">
        <v>479</v>
      </c>
      <c r="AI1644" t="s">
        <v>479</v>
      </c>
      <c r="AJ1644" t="s">
        <v>479</v>
      </c>
      <c r="AK1644" t="s">
        <v>479</v>
      </c>
      <c r="AL1644" t="s">
        <v>481</v>
      </c>
      <c r="AM1644" t="s">
        <v>481</v>
      </c>
    </row>
    <row r="1645" spans="1:39" x14ac:dyDescent="0.25">
      <c r="A1645" t="s">
        <v>472</v>
      </c>
      <c r="B1645" t="s">
        <v>598</v>
      </c>
      <c r="C1645">
        <v>1</v>
      </c>
      <c r="D1645" t="s">
        <v>405</v>
      </c>
      <c r="E1645" t="s">
        <v>405</v>
      </c>
      <c r="F1645">
        <v>10005891</v>
      </c>
      <c r="G1645" t="s">
        <v>659</v>
      </c>
      <c r="H1645" t="s">
        <v>475</v>
      </c>
      <c r="I1645" t="s">
        <v>476</v>
      </c>
      <c r="J1645" t="s">
        <v>385</v>
      </c>
      <c r="K1645" t="s">
        <v>483</v>
      </c>
      <c r="L1645" t="s">
        <v>484</v>
      </c>
      <c r="M1645" t="s">
        <v>405</v>
      </c>
      <c r="N1645" t="s">
        <v>405</v>
      </c>
      <c r="O1645" t="s">
        <v>478</v>
      </c>
      <c r="P1645" t="s">
        <v>3</v>
      </c>
      <c r="Q1645">
        <v>5</v>
      </c>
      <c r="R1645">
        <v>5</v>
      </c>
      <c r="S1645">
        <v>5</v>
      </c>
      <c r="T1645" t="s">
        <v>479</v>
      </c>
      <c r="U1645" t="s">
        <v>479</v>
      </c>
      <c r="V1645" t="s">
        <v>479</v>
      </c>
      <c r="W1645" t="s">
        <v>479</v>
      </c>
      <c r="X1645" t="s">
        <v>479</v>
      </c>
      <c r="Y1645" t="s">
        <v>479</v>
      </c>
      <c r="Z1645" t="s">
        <v>479</v>
      </c>
      <c r="AA1645">
        <v>5</v>
      </c>
      <c r="AB1645" t="s">
        <v>479</v>
      </c>
      <c r="AC1645" t="s">
        <v>479</v>
      </c>
      <c r="AD1645" t="s">
        <v>479</v>
      </c>
      <c r="AE1645" t="s">
        <v>479</v>
      </c>
      <c r="AF1645" t="s">
        <v>479</v>
      </c>
      <c r="AG1645" t="s">
        <v>479</v>
      </c>
      <c r="AH1645" t="s">
        <v>479</v>
      </c>
      <c r="AI1645" t="s">
        <v>479</v>
      </c>
      <c r="AJ1645" t="s">
        <v>479</v>
      </c>
      <c r="AK1645" t="s">
        <v>479</v>
      </c>
      <c r="AL1645" t="s">
        <v>481</v>
      </c>
      <c r="AM1645" t="s">
        <v>481</v>
      </c>
    </row>
    <row r="1646" spans="1:39" x14ac:dyDescent="0.25">
      <c r="A1646" t="s">
        <v>472</v>
      </c>
      <c r="B1646" t="s">
        <v>598</v>
      </c>
      <c r="C1646">
        <v>1</v>
      </c>
      <c r="D1646" t="s">
        <v>405</v>
      </c>
      <c r="E1646" t="s">
        <v>405</v>
      </c>
      <c r="F1646">
        <v>10005946</v>
      </c>
      <c r="G1646" t="s">
        <v>634</v>
      </c>
      <c r="H1646" t="s">
        <v>475</v>
      </c>
      <c r="I1646" t="s">
        <v>476</v>
      </c>
      <c r="J1646" t="s">
        <v>385</v>
      </c>
      <c r="K1646" t="s">
        <v>521</v>
      </c>
      <c r="L1646" t="s">
        <v>58</v>
      </c>
      <c r="M1646" t="s">
        <v>405</v>
      </c>
      <c r="N1646" t="s">
        <v>405</v>
      </c>
      <c r="O1646" t="s">
        <v>478</v>
      </c>
      <c r="P1646" t="s">
        <v>3</v>
      </c>
      <c r="Q1646">
        <v>10</v>
      </c>
      <c r="R1646">
        <v>10</v>
      </c>
      <c r="S1646">
        <v>10</v>
      </c>
      <c r="T1646" t="s">
        <v>479</v>
      </c>
      <c r="U1646" t="s">
        <v>479</v>
      </c>
      <c r="V1646" t="s">
        <v>479</v>
      </c>
      <c r="W1646" t="s">
        <v>479</v>
      </c>
      <c r="X1646" t="s">
        <v>479</v>
      </c>
      <c r="Y1646" t="s">
        <v>479</v>
      </c>
      <c r="Z1646" t="s">
        <v>479</v>
      </c>
      <c r="AA1646">
        <v>5</v>
      </c>
      <c r="AB1646" t="s">
        <v>479</v>
      </c>
      <c r="AC1646" t="s">
        <v>479</v>
      </c>
      <c r="AD1646" t="s">
        <v>479</v>
      </c>
      <c r="AE1646" t="s">
        <v>479</v>
      </c>
      <c r="AF1646" t="s">
        <v>479</v>
      </c>
      <c r="AG1646" t="s">
        <v>479</v>
      </c>
      <c r="AH1646" t="s">
        <v>479</v>
      </c>
      <c r="AI1646" t="s">
        <v>479</v>
      </c>
      <c r="AJ1646" t="s">
        <v>479</v>
      </c>
      <c r="AK1646" t="s">
        <v>479</v>
      </c>
      <c r="AL1646" t="s">
        <v>481</v>
      </c>
      <c r="AM1646" t="s">
        <v>481</v>
      </c>
    </row>
    <row r="1647" spans="1:39" x14ac:dyDescent="0.25">
      <c r="A1647" t="s">
        <v>472</v>
      </c>
      <c r="B1647" t="s">
        <v>598</v>
      </c>
      <c r="C1647">
        <v>1</v>
      </c>
      <c r="D1647" t="s">
        <v>405</v>
      </c>
      <c r="E1647" t="s">
        <v>405</v>
      </c>
      <c r="F1647">
        <v>10005967</v>
      </c>
      <c r="G1647" t="s">
        <v>660</v>
      </c>
      <c r="H1647" t="s">
        <v>475</v>
      </c>
      <c r="I1647" t="s">
        <v>476</v>
      </c>
      <c r="J1647" t="s">
        <v>385</v>
      </c>
      <c r="K1647" t="s">
        <v>521</v>
      </c>
      <c r="L1647" t="s">
        <v>58</v>
      </c>
      <c r="M1647" t="s">
        <v>405</v>
      </c>
      <c r="N1647" t="s">
        <v>405</v>
      </c>
      <c r="O1647" t="s">
        <v>478</v>
      </c>
      <c r="P1647" t="s">
        <v>3</v>
      </c>
      <c r="Q1647">
        <v>5</v>
      </c>
      <c r="R1647">
        <v>5</v>
      </c>
      <c r="S1647">
        <v>5</v>
      </c>
      <c r="T1647" t="s">
        <v>479</v>
      </c>
      <c r="U1647" t="s">
        <v>479</v>
      </c>
      <c r="V1647" t="s">
        <v>479</v>
      </c>
      <c r="W1647" t="s">
        <v>479</v>
      </c>
      <c r="X1647" t="s">
        <v>479</v>
      </c>
      <c r="Y1647" t="s">
        <v>479</v>
      </c>
      <c r="Z1647" t="s">
        <v>479</v>
      </c>
      <c r="AA1647">
        <v>5</v>
      </c>
      <c r="AB1647" t="s">
        <v>479</v>
      </c>
      <c r="AC1647" t="s">
        <v>479</v>
      </c>
      <c r="AD1647" t="s">
        <v>479</v>
      </c>
      <c r="AE1647" t="s">
        <v>479</v>
      </c>
      <c r="AF1647" t="s">
        <v>479</v>
      </c>
      <c r="AG1647" t="s">
        <v>479</v>
      </c>
      <c r="AH1647" t="s">
        <v>479</v>
      </c>
      <c r="AI1647" t="s">
        <v>479</v>
      </c>
      <c r="AJ1647" t="s">
        <v>479</v>
      </c>
      <c r="AK1647" t="s">
        <v>479</v>
      </c>
      <c r="AL1647" t="s">
        <v>481</v>
      </c>
      <c r="AM1647" t="s">
        <v>481</v>
      </c>
    </row>
    <row r="1648" spans="1:39" x14ac:dyDescent="0.25">
      <c r="A1648" t="s">
        <v>472</v>
      </c>
      <c r="B1648" t="s">
        <v>598</v>
      </c>
      <c r="C1648">
        <v>1</v>
      </c>
      <c r="D1648" t="s">
        <v>405</v>
      </c>
      <c r="E1648" t="s">
        <v>405</v>
      </c>
      <c r="F1648">
        <v>10005972</v>
      </c>
      <c r="G1648" t="s">
        <v>635</v>
      </c>
      <c r="H1648" t="s">
        <v>475</v>
      </c>
      <c r="I1648" t="s">
        <v>476</v>
      </c>
      <c r="J1648" t="s">
        <v>385</v>
      </c>
      <c r="K1648" t="s">
        <v>477</v>
      </c>
      <c r="L1648" t="s">
        <v>65</v>
      </c>
      <c r="M1648" t="s">
        <v>405</v>
      </c>
      <c r="N1648" t="s">
        <v>405</v>
      </c>
      <c r="O1648" t="s">
        <v>488</v>
      </c>
      <c r="P1648" t="s">
        <v>34</v>
      </c>
      <c r="Q1648">
        <v>10</v>
      </c>
      <c r="R1648">
        <v>10</v>
      </c>
      <c r="S1648">
        <v>10</v>
      </c>
      <c r="T1648" t="s">
        <v>479</v>
      </c>
      <c r="U1648" t="s">
        <v>479</v>
      </c>
      <c r="V1648" t="s">
        <v>479</v>
      </c>
      <c r="W1648" t="s">
        <v>479</v>
      </c>
      <c r="X1648" t="s">
        <v>479</v>
      </c>
      <c r="Y1648" t="s">
        <v>479</v>
      </c>
      <c r="Z1648" t="s">
        <v>479</v>
      </c>
      <c r="AA1648">
        <v>5</v>
      </c>
      <c r="AB1648" t="s">
        <v>479</v>
      </c>
      <c r="AC1648" t="s">
        <v>479</v>
      </c>
      <c r="AD1648" t="s">
        <v>479</v>
      </c>
      <c r="AE1648" t="s">
        <v>479</v>
      </c>
      <c r="AF1648" t="s">
        <v>479</v>
      </c>
      <c r="AG1648" t="s">
        <v>479</v>
      </c>
      <c r="AH1648" t="s">
        <v>479</v>
      </c>
      <c r="AI1648" t="s">
        <v>479</v>
      </c>
      <c r="AJ1648" t="s">
        <v>479</v>
      </c>
      <c r="AK1648" t="s">
        <v>479</v>
      </c>
      <c r="AL1648" t="s">
        <v>481</v>
      </c>
      <c r="AM1648" t="s">
        <v>481</v>
      </c>
    </row>
    <row r="1649" spans="1:39" x14ac:dyDescent="0.25">
      <c r="A1649" t="s">
        <v>472</v>
      </c>
      <c r="B1649" t="s">
        <v>598</v>
      </c>
      <c r="C1649">
        <v>1</v>
      </c>
      <c r="D1649" t="s">
        <v>405</v>
      </c>
      <c r="E1649" t="s">
        <v>405</v>
      </c>
      <c r="F1649">
        <v>10005977</v>
      </c>
      <c r="G1649" t="s">
        <v>567</v>
      </c>
      <c r="H1649" t="s">
        <v>475</v>
      </c>
      <c r="I1649" t="s">
        <v>476</v>
      </c>
      <c r="J1649" t="s">
        <v>385</v>
      </c>
      <c r="K1649" t="s">
        <v>491</v>
      </c>
      <c r="L1649" t="s">
        <v>61</v>
      </c>
      <c r="M1649" t="s">
        <v>405</v>
      </c>
      <c r="N1649" t="s">
        <v>405</v>
      </c>
      <c r="O1649" t="s">
        <v>485</v>
      </c>
      <c r="P1649" t="s">
        <v>47</v>
      </c>
      <c r="Q1649">
        <v>5</v>
      </c>
      <c r="R1649">
        <v>5</v>
      </c>
      <c r="S1649">
        <v>5</v>
      </c>
      <c r="T1649" t="s">
        <v>479</v>
      </c>
      <c r="U1649" t="s">
        <v>479</v>
      </c>
      <c r="V1649" t="s">
        <v>479</v>
      </c>
      <c r="W1649" t="s">
        <v>479</v>
      </c>
      <c r="X1649" t="s">
        <v>479</v>
      </c>
      <c r="Y1649" t="s">
        <v>479</v>
      </c>
      <c r="Z1649" t="s">
        <v>479</v>
      </c>
      <c r="AA1649">
        <v>5</v>
      </c>
      <c r="AB1649" t="s">
        <v>479</v>
      </c>
      <c r="AC1649" t="s">
        <v>479</v>
      </c>
      <c r="AD1649" t="s">
        <v>479</v>
      </c>
      <c r="AE1649" t="s">
        <v>479</v>
      </c>
      <c r="AF1649" t="s">
        <v>479</v>
      </c>
      <c r="AG1649" t="s">
        <v>479</v>
      </c>
      <c r="AH1649" t="s">
        <v>479</v>
      </c>
      <c r="AI1649" t="s">
        <v>479</v>
      </c>
      <c r="AJ1649" t="s">
        <v>479</v>
      </c>
      <c r="AK1649" t="s">
        <v>479</v>
      </c>
      <c r="AL1649" t="s">
        <v>481</v>
      </c>
      <c r="AM1649" t="s">
        <v>481</v>
      </c>
    </row>
    <row r="1650" spans="1:39" x14ac:dyDescent="0.25">
      <c r="A1650" t="s">
        <v>472</v>
      </c>
      <c r="B1650" t="s">
        <v>598</v>
      </c>
      <c r="C1650">
        <v>1</v>
      </c>
      <c r="D1650" t="s">
        <v>405</v>
      </c>
      <c r="E1650" t="s">
        <v>405</v>
      </c>
      <c r="F1650">
        <v>10005979</v>
      </c>
      <c r="G1650" t="s">
        <v>661</v>
      </c>
      <c r="H1650" t="s">
        <v>475</v>
      </c>
      <c r="I1650" t="s">
        <v>476</v>
      </c>
      <c r="J1650" t="s">
        <v>385</v>
      </c>
      <c r="K1650" t="s">
        <v>499</v>
      </c>
      <c r="L1650" t="s">
        <v>43</v>
      </c>
      <c r="M1650" t="s">
        <v>405</v>
      </c>
      <c r="N1650" t="s">
        <v>405</v>
      </c>
      <c r="O1650" t="s">
        <v>478</v>
      </c>
      <c r="P1650" t="s">
        <v>3</v>
      </c>
      <c r="Q1650" t="s">
        <v>480</v>
      </c>
      <c r="R1650" t="s">
        <v>480</v>
      </c>
      <c r="S1650" t="s">
        <v>480</v>
      </c>
      <c r="T1650" t="s">
        <v>479</v>
      </c>
      <c r="U1650" t="s">
        <v>479</v>
      </c>
      <c r="V1650" t="s">
        <v>479</v>
      </c>
      <c r="W1650" t="s">
        <v>479</v>
      </c>
      <c r="X1650" t="s">
        <v>479</v>
      </c>
      <c r="Y1650" t="s">
        <v>479</v>
      </c>
      <c r="Z1650" t="s">
        <v>479</v>
      </c>
      <c r="AA1650" t="s">
        <v>480</v>
      </c>
      <c r="AB1650" t="s">
        <v>479</v>
      </c>
      <c r="AC1650" t="s">
        <v>479</v>
      </c>
      <c r="AD1650" t="s">
        <v>479</v>
      </c>
      <c r="AE1650" t="s">
        <v>479</v>
      </c>
      <c r="AF1650" t="s">
        <v>479</v>
      </c>
      <c r="AG1650" t="s">
        <v>479</v>
      </c>
      <c r="AH1650" t="s">
        <v>479</v>
      </c>
      <c r="AI1650" t="s">
        <v>479</v>
      </c>
      <c r="AJ1650" t="s">
        <v>479</v>
      </c>
      <c r="AK1650" t="s">
        <v>479</v>
      </c>
      <c r="AL1650" t="s">
        <v>481</v>
      </c>
      <c r="AM1650" t="s">
        <v>481</v>
      </c>
    </row>
    <row r="1651" spans="1:39" x14ac:dyDescent="0.25">
      <c r="A1651" t="s">
        <v>472</v>
      </c>
      <c r="B1651" t="s">
        <v>598</v>
      </c>
      <c r="C1651">
        <v>1</v>
      </c>
      <c r="D1651" t="s">
        <v>405</v>
      </c>
      <c r="E1651" t="s">
        <v>405</v>
      </c>
      <c r="F1651">
        <v>10005981</v>
      </c>
      <c r="G1651" t="s">
        <v>568</v>
      </c>
      <c r="H1651" t="s">
        <v>475</v>
      </c>
      <c r="I1651" t="s">
        <v>476</v>
      </c>
      <c r="J1651" t="s">
        <v>385</v>
      </c>
      <c r="K1651" t="s">
        <v>483</v>
      </c>
      <c r="L1651" t="s">
        <v>484</v>
      </c>
      <c r="M1651" t="s">
        <v>405</v>
      </c>
      <c r="N1651" t="s">
        <v>405</v>
      </c>
      <c r="O1651" t="s">
        <v>486</v>
      </c>
      <c r="P1651" t="s">
        <v>44</v>
      </c>
      <c r="Q1651">
        <v>5</v>
      </c>
      <c r="R1651">
        <v>5</v>
      </c>
      <c r="S1651">
        <v>5</v>
      </c>
      <c r="T1651" t="s">
        <v>479</v>
      </c>
      <c r="U1651" t="s">
        <v>479</v>
      </c>
      <c r="V1651" t="s">
        <v>479</v>
      </c>
      <c r="W1651" t="s">
        <v>479</v>
      </c>
      <c r="X1651" t="s">
        <v>479</v>
      </c>
      <c r="Y1651" t="s">
        <v>479</v>
      </c>
      <c r="Z1651" t="s">
        <v>479</v>
      </c>
      <c r="AA1651">
        <v>5</v>
      </c>
      <c r="AB1651" t="s">
        <v>479</v>
      </c>
      <c r="AC1651" t="s">
        <v>479</v>
      </c>
      <c r="AD1651" t="s">
        <v>479</v>
      </c>
      <c r="AE1651" t="s">
        <v>479</v>
      </c>
      <c r="AF1651" t="s">
        <v>479</v>
      </c>
      <c r="AG1651" t="s">
        <v>479</v>
      </c>
      <c r="AH1651" t="s">
        <v>479</v>
      </c>
      <c r="AI1651" t="s">
        <v>479</v>
      </c>
      <c r="AJ1651" t="s">
        <v>479</v>
      </c>
      <c r="AK1651" t="s">
        <v>479</v>
      </c>
      <c r="AL1651" t="s">
        <v>481</v>
      </c>
      <c r="AM1651" t="s">
        <v>481</v>
      </c>
    </row>
    <row r="1652" spans="1:39" x14ac:dyDescent="0.25">
      <c r="A1652" t="s">
        <v>472</v>
      </c>
      <c r="B1652" t="s">
        <v>598</v>
      </c>
      <c r="C1652">
        <v>1</v>
      </c>
      <c r="D1652" t="s">
        <v>405</v>
      </c>
      <c r="E1652" t="s">
        <v>405</v>
      </c>
      <c r="F1652">
        <v>10005981</v>
      </c>
      <c r="G1652" t="s">
        <v>568</v>
      </c>
      <c r="H1652" t="s">
        <v>475</v>
      </c>
      <c r="I1652" t="s">
        <v>476</v>
      </c>
      <c r="J1652" t="s">
        <v>385</v>
      </c>
      <c r="K1652" t="s">
        <v>483</v>
      </c>
      <c r="L1652" t="s">
        <v>484</v>
      </c>
      <c r="M1652" t="s">
        <v>405</v>
      </c>
      <c r="N1652" t="s">
        <v>405</v>
      </c>
      <c r="O1652" t="s">
        <v>478</v>
      </c>
      <c r="P1652" t="s">
        <v>3</v>
      </c>
      <c r="Q1652">
        <v>10</v>
      </c>
      <c r="R1652">
        <v>10</v>
      </c>
      <c r="S1652">
        <v>10</v>
      </c>
      <c r="T1652" t="s">
        <v>479</v>
      </c>
      <c r="U1652" t="s">
        <v>479</v>
      </c>
      <c r="V1652" t="s">
        <v>479</v>
      </c>
      <c r="W1652" t="s">
        <v>479</v>
      </c>
      <c r="X1652" t="s">
        <v>479</v>
      </c>
      <c r="Y1652" t="s">
        <v>479</v>
      </c>
      <c r="Z1652" t="s">
        <v>479</v>
      </c>
      <c r="AA1652">
        <v>10</v>
      </c>
      <c r="AB1652" t="s">
        <v>479</v>
      </c>
      <c r="AC1652" t="s">
        <v>479</v>
      </c>
      <c r="AD1652" t="s">
        <v>479</v>
      </c>
      <c r="AE1652" t="s">
        <v>479</v>
      </c>
      <c r="AF1652" t="s">
        <v>479</v>
      </c>
      <c r="AG1652" t="s">
        <v>479</v>
      </c>
      <c r="AH1652" t="s">
        <v>479</v>
      </c>
      <c r="AI1652" t="s">
        <v>479</v>
      </c>
      <c r="AJ1652" t="s">
        <v>479</v>
      </c>
      <c r="AK1652" t="s">
        <v>479</v>
      </c>
      <c r="AL1652" t="s">
        <v>481</v>
      </c>
      <c r="AM1652" t="s">
        <v>481</v>
      </c>
    </row>
    <row r="1653" spans="1:39" x14ac:dyDescent="0.25">
      <c r="A1653" t="s">
        <v>472</v>
      </c>
      <c r="B1653" t="s">
        <v>598</v>
      </c>
      <c r="C1653">
        <v>1</v>
      </c>
      <c r="D1653" t="s">
        <v>405</v>
      </c>
      <c r="E1653" t="s">
        <v>405</v>
      </c>
      <c r="F1653">
        <v>10005981</v>
      </c>
      <c r="G1653" t="s">
        <v>568</v>
      </c>
      <c r="H1653" t="s">
        <v>475</v>
      </c>
      <c r="I1653" t="s">
        <v>476</v>
      </c>
      <c r="J1653" t="s">
        <v>385</v>
      </c>
      <c r="K1653" t="s">
        <v>483</v>
      </c>
      <c r="L1653" t="s">
        <v>484</v>
      </c>
      <c r="M1653" t="s">
        <v>405</v>
      </c>
      <c r="N1653" t="s">
        <v>405</v>
      </c>
      <c r="O1653" t="s">
        <v>489</v>
      </c>
      <c r="P1653" t="s">
        <v>50</v>
      </c>
      <c r="Q1653">
        <v>60</v>
      </c>
      <c r="R1653">
        <v>60</v>
      </c>
      <c r="S1653">
        <v>60</v>
      </c>
      <c r="T1653">
        <v>14.8</v>
      </c>
      <c r="U1653">
        <v>21.3</v>
      </c>
      <c r="V1653">
        <v>55.7</v>
      </c>
      <c r="W1653">
        <v>62.3</v>
      </c>
      <c r="X1653">
        <v>63.9</v>
      </c>
      <c r="Y1653">
        <v>8.1999999999999993</v>
      </c>
      <c r="Z1653">
        <v>1.6</v>
      </c>
      <c r="AA1653">
        <v>35</v>
      </c>
      <c r="AB1653">
        <v>3900</v>
      </c>
      <c r="AC1653">
        <v>11700</v>
      </c>
      <c r="AD1653">
        <v>17200</v>
      </c>
      <c r="AE1653">
        <v>22600</v>
      </c>
      <c r="AF1653">
        <v>69700</v>
      </c>
      <c r="AG1653" t="s">
        <v>479</v>
      </c>
      <c r="AH1653" t="s">
        <v>479</v>
      </c>
      <c r="AI1653" t="s">
        <v>479</v>
      </c>
      <c r="AJ1653" t="s">
        <v>479</v>
      </c>
      <c r="AK1653" t="s">
        <v>479</v>
      </c>
      <c r="AL1653" t="s">
        <v>481</v>
      </c>
      <c r="AM1653" t="s">
        <v>481</v>
      </c>
    </row>
    <row r="1654" spans="1:39" x14ac:dyDescent="0.25">
      <c r="A1654" t="s">
        <v>472</v>
      </c>
      <c r="B1654" t="s">
        <v>598</v>
      </c>
      <c r="C1654">
        <v>1</v>
      </c>
      <c r="D1654" t="s">
        <v>405</v>
      </c>
      <c r="E1654" t="s">
        <v>405</v>
      </c>
      <c r="F1654">
        <v>10005998</v>
      </c>
      <c r="G1654" t="s">
        <v>636</v>
      </c>
      <c r="H1654" t="s">
        <v>475</v>
      </c>
      <c r="I1654" t="s">
        <v>476</v>
      </c>
      <c r="J1654" t="s">
        <v>385</v>
      </c>
      <c r="K1654" t="s">
        <v>477</v>
      </c>
      <c r="L1654" t="s">
        <v>65</v>
      </c>
      <c r="M1654" t="s">
        <v>405</v>
      </c>
      <c r="N1654" t="s">
        <v>405</v>
      </c>
      <c r="O1654" t="s">
        <v>478</v>
      </c>
      <c r="P1654" t="s">
        <v>3</v>
      </c>
      <c r="Q1654">
        <v>5</v>
      </c>
      <c r="R1654">
        <v>5</v>
      </c>
      <c r="S1654">
        <v>5</v>
      </c>
      <c r="T1654" t="s">
        <v>479</v>
      </c>
      <c r="U1654" t="s">
        <v>479</v>
      </c>
      <c r="V1654" t="s">
        <v>479</v>
      </c>
      <c r="W1654" t="s">
        <v>479</v>
      </c>
      <c r="X1654" t="s">
        <v>479</v>
      </c>
      <c r="Y1654" t="s">
        <v>479</v>
      </c>
      <c r="Z1654" t="s">
        <v>479</v>
      </c>
      <c r="AA1654" t="s">
        <v>480</v>
      </c>
      <c r="AB1654" t="s">
        <v>479</v>
      </c>
      <c r="AC1654" t="s">
        <v>479</v>
      </c>
      <c r="AD1654" t="s">
        <v>479</v>
      </c>
      <c r="AE1654" t="s">
        <v>479</v>
      </c>
      <c r="AF1654" t="s">
        <v>479</v>
      </c>
      <c r="AG1654" t="s">
        <v>479</v>
      </c>
      <c r="AH1654" t="s">
        <v>479</v>
      </c>
      <c r="AI1654" t="s">
        <v>479</v>
      </c>
      <c r="AJ1654" t="s">
        <v>479</v>
      </c>
      <c r="AK1654" t="s">
        <v>479</v>
      </c>
      <c r="AL1654" t="s">
        <v>481</v>
      </c>
      <c r="AM1654" t="s">
        <v>481</v>
      </c>
    </row>
    <row r="1655" spans="1:39" x14ac:dyDescent="0.25">
      <c r="A1655" t="s">
        <v>472</v>
      </c>
      <c r="B1655" t="s">
        <v>598</v>
      </c>
      <c r="C1655">
        <v>1</v>
      </c>
      <c r="D1655" t="s">
        <v>405</v>
      </c>
      <c r="E1655" t="s">
        <v>405</v>
      </c>
      <c r="F1655">
        <v>10005998</v>
      </c>
      <c r="G1655" t="s">
        <v>636</v>
      </c>
      <c r="H1655" t="s">
        <v>475</v>
      </c>
      <c r="I1655" t="s">
        <v>476</v>
      </c>
      <c r="J1655" t="s">
        <v>385</v>
      </c>
      <c r="K1655" t="s">
        <v>477</v>
      </c>
      <c r="L1655" t="s">
        <v>65</v>
      </c>
      <c r="M1655" t="s">
        <v>405</v>
      </c>
      <c r="N1655" t="s">
        <v>405</v>
      </c>
      <c r="O1655" t="s">
        <v>489</v>
      </c>
      <c r="P1655" t="s">
        <v>50</v>
      </c>
      <c r="Q1655">
        <v>10</v>
      </c>
      <c r="R1655">
        <v>10</v>
      </c>
      <c r="S1655">
        <v>10</v>
      </c>
      <c r="T1655" t="s">
        <v>479</v>
      </c>
      <c r="U1655" t="s">
        <v>479</v>
      </c>
      <c r="V1655" t="s">
        <v>479</v>
      </c>
      <c r="W1655" t="s">
        <v>479</v>
      </c>
      <c r="X1655" t="s">
        <v>479</v>
      </c>
      <c r="Y1655" t="s">
        <v>479</v>
      </c>
      <c r="Z1655" t="s">
        <v>479</v>
      </c>
      <c r="AA1655">
        <v>5</v>
      </c>
      <c r="AB1655" t="s">
        <v>479</v>
      </c>
      <c r="AC1655" t="s">
        <v>479</v>
      </c>
      <c r="AD1655" t="s">
        <v>479</v>
      </c>
      <c r="AE1655" t="s">
        <v>479</v>
      </c>
      <c r="AF1655" t="s">
        <v>479</v>
      </c>
      <c r="AG1655" t="s">
        <v>479</v>
      </c>
      <c r="AH1655" t="s">
        <v>479</v>
      </c>
      <c r="AI1655" t="s">
        <v>479</v>
      </c>
      <c r="AJ1655" t="s">
        <v>479</v>
      </c>
      <c r="AK1655" t="s">
        <v>479</v>
      </c>
      <c r="AL1655" t="s">
        <v>481</v>
      </c>
      <c r="AM1655" t="s">
        <v>481</v>
      </c>
    </row>
    <row r="1656" spans="1:39" x14ac:dyDescent="0.25">
      <c r="A1656" t="s">
        <v>472</v>
      </c>
      <c r="B1656" t="s">
        <v>598</v>
      </c>
      <c r="C1656">
        <v>1</v>
      </c>
      <c r="D1656" t="s">
        <v>405</v>
      </c>
      <c r="E1656" t="s">
        <v>405</v>
      </c>
      <c r="F1656">
        <v>10006022</v>
      </c>
      <c r="G1656" t="s">
        <v>46</v>
      </c>
      <c r="H1656" t="s">
        <v>482</v>
      </c>
      <c r="I1656" t="s">
        <v>476</v>
      </c>
      <c r="J1656" t="s">
        <v>385</v>
      </c>
      <c r="K1656" t="s">
        <v>499</v>
      </c>
      <c r="L1656" t="s">
        <v>43</v>
      </c>
      <c r="M1656" t="s">
        <v>405</v>
      </c>
      <c r="N1656" t="s">
        <v>405</v>
      </c>
      <c r="O1656" t="s">
        <v>486</v>
      </c>
      <c r="P1656" t="s">
        <v>44</v>
      </c>
      <c r="Q1656">
        <v>65</v>
      </c>
      <c r="R1656">
        <v>65</v>
      </c>
      <c r="S1656">
        <v>65</v>
      </c>
      <c r="T1656">
        <v>1.6</v>
      </c>
      <c r="U1656">
        <v>2.1</v>
      </c>
      <c r="V1656">
        <v>63.4</v>
      </c>
      <c r="W1656">
        <v>94.4</v>
      </c>
      <c r="X1656">
        <v>96.3</v>
      </c>
      <c r="Y1656">
        <v>32.9</v>
      </c>
      <c r="Z1656">
        <v>1.9</v>
      </c>
      <c r="AA1656">
        <v>40</v>
      </c>
      <c r="AB1656">
        <v>400</v>
      </c>
      <c r="AC1656">
        <v>15700</v>
      </c>
      <c r="AD1656">
        <v>20100</v>
      </c>
      <c r="AE1656">
        <v>22300</v>
      </c>
      <c r="AF1656">
        <v>60600</v>
      </c>
      <c r="AG1656" t="s">
        <v>479</v>
      </c>
      <c r="AH1656" t="s">
        <v>479</v>
      </c>
      <c r="AI1656" t="s">
        <v>479</v>
      </c>
      <c r="AJ1656" t="s">
        <v>479</v>
      </c>
      <c r="AK1656" t="s">
        <v>479</v>
      </c>
      <c r="AL1656" t="s">
        <v>481</v>
      </c>
      <c r="AM1656" t="s">
        <v>481</v>
      </c>
    </row>
    <row r="1657" spans="1:39" x14ac:dyDescent="0.25">
      <c r="A1657" t="s">
        <v>472</v>
      </c>
      <c r="B1657" t="s">
        <v>598</v>
      </c>
      <c r="C1657">
        <v>1</v>
      </c>
      <c r="D1657" t="s">
        <v>405</v>
      </c>
      <c r="E1657" t="s">
        <v>405</v>
      </c>
      <c r="F1657">
        <v>10006022</v>
      </c>
      <c r="G1657" t="s">
        <v>46</v>
      </c>
      <c r="H1657" t="s">
        <v>482</v>
      </c>
      <c r="I1657" t="s">
        <v>476</v>
      </c>
      <c r="J1657" t="s">
        <v>385</v>
      </c>
      <c r="K1657" t="s">
        <v>499</v>
      </c>
      <c r="L1657" t="s">
        <v>43</v>
      </c>
      <c r="M1657" t="s">
        <v>405</v>
      </c>
      <c r="N1657" t="s">
        <v>405</v>
      </c>
      <c r="O1657" t="s">
        <v>478</v>
      </c>
      <c r="P1657" t="s">
        <v>3</v>
      </c>
      <c r="Q1657">
        <v>90</v>
      </c>
      <c r="R1657">
        <v>90</v>
      </c>
      <c r="S1657">
        <v>90</v>
      </c>
      <c r="T1657">
        <v>7.8</v>
      </c>
      <c r="U1657">
        <v>5.6</v>
      </c>
      <c r="V1657">
        <v>82.2</v>
      </c>
      <c r="W1657">
        <v>84.4</v>
      </c>
      <c r="X1657">
        <v>86.7</v>
      </c>
      <c r="Y1657">
        <v>4.4000000000000004</v>
      </c>
      <c r="Z1657">
        <v>2.2000000000000002</v>
      </c>
      <c r="AA1657">
        <v>75</v>
      </c>
      <c r="AB1657">
        <v>5100</v>
      </c>
      <c r="AC1657">
        <v>20400</v>
      </c>
      <c r="AD1657">
        <v>25200</v>
      </c>
      <c r="AE1657">
        <v>28800</v>
      </c>
      <c r="AF1657">
        <v>87600</v>
      </c>
      <c r="AG1657" t="s">
        <v>479</v>
      </c>
      <c r="AH1657" t="s">
        <v>479</v>
      </c>
      <c r="AI1657" t="s">
        <v>479</v>
      </c>
      <c r="AJ1657" t="s">
        <v>479</v>
      </c>
      <c r="AK1657" t="s">
        <v>479</v>
      </c>
      <c r="AL1657" t="s">
        <v>481</v>
      </c>
      <c r="AM1657" t="s">
        <v>481</v>
      </c>
    </row>
    <row r="1658" spans="1:39" x14ac:dyDescent="0.25">
      <c r="A1658" t="s">
        <v>472</v>
      </c>
      <c r="B1658" t="s">
        <v>598</v>
      </c>
      <c r="C1658">
        <v>1</v>
      </c>
      <c r="D1658" t="s">
        <v>405</v>
      </c>
      <c r="E1658" t="s">
        <v>405</v>
      </c>
      <c r="F1658">
        <v>10006022</v>
      </c>
      <c r="G1658" t="s">
        <v>46</v>
      </c>
      <c r="H1658" t="s">
        <v>482</v>
      </c>
      <c r="I1658" t="s">
        <v>476</v>
      </c>
      <c r="J1658" t="s">
        <v>385</v>
      </c>
      <c r="K1658" t="s">
        <v>499</v>
      </c>
      <c r="L1658" t="s">
        <v>43</v>
      </c>
      <c r="M1658" t="s">
        <v>405</v>
      </c>
      <c r="N1658" t="s">
        <v>405</v>
      </c>
      <c r="O1658" t="s">
        <v>488</v>
      </c>
      <c r="P1658" t="s">
        <v>34</v>
      </c>
      <c r="Q1658">
        <v>40</v>
      </c>
      <c r="R1658">
        <v>40</v>
      </c>
      <c r="S1658">
        <v>40</v>
      </c>
      <c r="T1658">
        <v>2.6</v>
      </c>
      <c r="U1658">
        <v>17.899999999999999</v>
      </c>
      <c r="V1658">
        <v>20.5</v>
      </c>
      <c r="W1658">
        <v>69.2</v>
      </c>
      <c r="X1658">
        <v>79.5</v>
      </c>
      <c r="Y1658">
        <v>59</v>
      </c>
      <c r="Z1658">
        <v>10.3</v>
      </c>
      <c r="AA1658">
        <v>10</v>
      </c>
      <c r="AB1658" t="s">
        <v>479</v>
      </c>
      <c r="AC1658" t="s">
        <v>479</v>
      </c>
      <c r="AD1658" t="s">
        <v>479</v>
      </c>
      <c r="AE1658" t="s">
        <v>479</v>
      </c>
      <c r="AF1658" t="s">
        <v>479</v>
      </c>
      <c r="AG1658" t="s">
        <v>479</v>
      </c>
      <c r="AH1658" t="s">
        <v>479</v>
      </c>
      <c r="AI1658" t="s">
        <v>479</v>
      </c>
      <c r="AJ1658" t="s">
        <v>479</v>
      </c>
      <c r="AK1658" t="s">
        <v>479</v>
      </c>
      <c r="AL1658" t="s">
        <v>481</v>
      </c>
      <c r="AM1658" t="s">
        <v>481</v>
      </c>
    </row>
    <row r="1659" spans="1:39" x14ac:dyDescent="0.25">
      <c r="A1659" t="s">
        <v>472</v>
      </c>
      <c r="B1659" t="s">
        <v>598</v>
      </c>
      <c r="C1659">
        <v>1</v>
      </c>
      <c r="D1659" t="s">
        <v>405</v>
      </c>
      <c r="E1659" t="s">
        <v>405</v>
      </c>
      <c r="F1659">
        <v>10006022</v>
      </c>
      <c r="G1659" t="s">
        <v>46</v>
      </c>
      <c r="H1659" t="s">
        <v>482</v>
      </c>
      <c r="I1659" t="s">
        <v>476</v>
      </c>
      <c r="J1659" t="s">
        <v>385</v>
      </c>
      <c r="K1659" t="s">
        <v>499</v>
      </c>
      <c r="L1659" t="s">
        <v>43</v>
      </c>
      <c r="M1659" t="s">
        <v>405</v>
      </c>
      <c r="N1659" t="s">
        <v>405</v>
      </c>
      <c r="O1659" t="s">
        <v>489</v>
      </c>
      <c r="P1659" t="s">
        <v>50</v>
      </c>
      <c r="Q1659">
        <v>375</v>
      </c>
      <c r="R1659">
        <v>365</v>
      </c>
      <c r="S1659">
        <v>360</v>
      </c>
      <c r="T1659">
        <v>2.2000000000000002</v>
      </c>
      <c r="U1659">
        <v>11.5</v>
      </c>
      <c r="V1659">
        <v>75.8</v>
      </c>
      <c r="W1659">
        <v>83.7</v>
      </c>
      <c r="X1659">
        <v>86.3</v>
      </c>
      <c r="Y1659">
        <v>10.5</v>
      </c>
      <c r="Z1659">
        <v>2.6</v>
      </c>
      <c r="AA1659">
        <v>270</v>
      </c>
      <c r="AB1659">
        <v>1800</v>
      </c>
      <c r="AC1659">
        <v>16800</v>
      </c>
      <c r="AD1659">
        <v>21900</v>
      </c>
      <c r="AE1659">
        <v>25200</v>
      </c>
      <c r="AF1659">
        <v>45100</v>
      </c>
      <c r="AG1659" t="s">
        <v>479</v>
      </c>
      <c r="AH1659" t="s">
        <v>479</v>
      </c>
      <c r="AI1659" t="s">
        <v>479</v>
      </c>
      <c r="AJ1659" t="s">
        <v>479</v>
      </c>
      <c r="AK1659" t="s">
        <v>479</v>
      </c>
      <c r="AL1659" t="s">
        <v>481</v>
      </c>
      <c r="AM1659" t="s">
        <v>481</v>
      </c>
    </row>
    <row r="1660" spans="1:39" x14ac:dyDescent="0.25">
      <c r="A1660" t="s">
        <v>472</v>
      </c>
      <c r="B1660" t="s">
        <v>598</v>
      </c>
      <c r="C1660">
        <v>1</v>
      </c>
      <c r="D1660" t="s">
        <v>405</v>
      </c>
      <c r="E1660" t="s">
        <v>405</v>
      </c>
      <c r="F1660">
        <v>10006050</v>
      </c>
      <c r="G1660" t="s">
        <v>569</v>
      </c>
      <c r="H1660" t="s">
        <v>475</v>
      </c>
      <c r="I1660" t="s">
        <v>476</v>
      </c>
      <c r="J1660" t="s">
        <v>385</v>
      </c>
      <c r="K1660" t="s">
        <v>499</v>
      </c>
      <c r="L1660" t="s">
        <v>43</v>
      </c>
      <c r="M1660" t="s">
        <v>405</v>
      </c>
      <c r="N1660" t="s">
        <v>405</v>
      </c>
      <c r="O1660" t="s">
        <v>485</v>
      </c>
      <c r="P1660" t="s">
        <v>47</v>
      </c>
      <c r="Q1660">
        <v>20</v>
      </c>
      <c r="R1660">
        <v>20</v>
      </c>
      <c r="S1660">
        <v>20</v>
      </c>
      <c r="T1660">
        <v>11.1</v>
      </c>
      <c r="U1660">
        <v>8.9</v>
      </c>
      <c r="V1660">
        <v>42.2</v>
      </c>
      <c r="W1660">
        <v>77.8</v>
      </c>
      <c r="X1660">
        <v>80</v>
      </c>
      <c r="Y1660">
        <v>37.799999999999997</v>
      </c>
      <c r="Z1660">
        <v>2.2000000000000002</v>
      </c>
      <c r="AA1660">
        <v>10</v>
      </c>
      <c r="AB1660" t="s">
        <v>479</v>
      </c>
      <c r="AC1660" t="s">
        <v>479</v>
      </c>
      <c r="AD1660" t="s">
        <v>479</v>
      </c>
      <c r="AE1660" t="s">
        <v>479</v>
      </c>
      <c r="AF1660" t="s">
        <v>479</v>
      </c>
      <c r="AG1660" t="s">
        <v>479</v>
      </c>
      <c r="AH1660" t="s">
        <v>479</v>
      </c>
      <c r="AI1660" t="s">
        <v>479</v>
      </c>
      <c r="AJ1660" t="s">
        <v>479</v>
      </c>
      <c r="AK1660" t="s">
        <v>479</v>
      </c>
      <c r="AL1660" t="s">
        <v>481</v>
      </c>
      <c r="AM1660" t="s">
        <v>481</v>
      </c>
    </row>
    <row r="1661" spans="1:39" x14ac:dyDescent="0.25">
      <c r="A1661" t="s">
        <v>472</v>
      </c>
      <c r="B1661" t="s">
        <v>598</v>
      </c>
      <c r="C1661">
        <v>1</v>
      </c>
      <c r="D1661" t="s">
        <v>405</v>
      </c>
      <c r="E1661" t="s">
        <v>405</v>
      </c>
      <c r="F1661">
        <v>10006174</v>
      </c>
      <c r="G1661" t="s">
        <v>570</v>
      </c>
      <c r="H1661" t="s">
        <v>475</v>
      </c>
      <c r="I1661" t="s">
        <v>476</v>
      </c>
      <c r="J1661" t="s">
        <v>385</v>
      </c>
      <c r="K1661" t="s">
        <v>477</v>
      </c>
      <c r="L1661" t="s">
        <v>65</v>
      </c>
      <c r="M1661" t="s">
        <v>405</v>
      </c>
      <c r="N1661" t="s">
        <v>405</v>
      </c>
      <c r="O1661" t="s">
        <v>478</v>
      </c>
      <c r="P1661" t="s">
        <v>3</v>
      </c>
      <c r="Q1661">
        <v>15</v>
      </c>
      <c r="R1661">
        <v>15</v>
      </c>
      <c r="S1661">
        <v>15</v>
      </c>
      <c r="T1661" t="s">
        <v>487</v>
      </c>
      <c r="U1661">
        <v>7.7</v>
      </c>
      <c r="V1661">
        <v>76.900000000000006</v>
      </c>
      <c r="W1661">
        <v>92.3</v>
      </c>
      <c r="X1661">
        <v>92.3</v>
      </c>
      <c r="Y1661">
        <v>15.4</v>
      </c>
      <c r="Z1661" t="s">
        <v>487</v>
      </c>
      <c r="AA1661">
        <v>10</v>
      </c>
      <c r="AB1661" t="s">
        <v>479</v>
      </c>
      <c r="AC1661" t="s">
        <v>479</v>
      </c>
      <c r="AD1661" t="s">
        <v>479</v>
      </c>
      <c r="AE1661" t="s">
        <v>479</v>
      </c>
      <c r="AF1661" t="s">
        <v>479</v>
      </c>
      <c r="AG1661" t="s">
        <v>479</v>
      </c>
      <c r="AH1661" t="s">
        <v>479</v>
      </c>
      <c r="AI1661" t="s">
        <v>479</v>
      </c>
      <c r="AJ1661" t="s">
        <v>479</v>
      </c>
      <c r="AK1661" t="s">
        <v>479</v>
      </c>
      <c r="AL1661" t="s">
        <v>481</v>
      </c>
      <c r="AM1661" t="s">
        <v>481</v>
      </c>
    </row>
    <row r="1662" spans="1:39" x14ac:dyDescent="0.25">
      <c r="A1662" t="s">
        <v>472</v>
      </c>
      <c r="B1662" t="s">
        <v>598</v>
      </c>
      <c r="C1662">
        <v>1</v>
      </c>
      <c r="D1662" t="s">
        <v>405</v>
      </c>
      <c r="E1662" t="s">
        <v>405</v>
      </c>
      <c r="F1662">
        <v>10006174</v>
      </c>
      <c r="G1662" t="s">
        <v>570</v>
      </c>
      <c r="H1662" t="s">
        <v>475</v>
      </c>
      <c r="I1662" t="s">
        <v>476</v>
      </c>
      <c r="J1662" t="s">
        <v>385</v>
      </c>
      <c r="K1662" t="s">
        <v>477</v>
      </c>
      <c r="L1662" t="s">
        <v>65</v>
      </c>
      <c r="M1662" t="s">
        <v>405</v>
      </c>
      <c r="N1662" t="s">
        <v>405</v>
      </c>
      <c r="O1662" t="s">
        <v>488</v>
      </c>
      <c r="P1662" t="s">
        <v>34</v>
      </c>
      <c r="Q1662">
        <v>5</v>
      </c>
      <c r="R1662">
        <v>5</v>
      </c>
      <c r="S1662">
        <v>5</v>
      </c>
      <c r="T1662" t="s">
        <v>479</v>
      </c>
      <c r="U1662" t="s">
        <v>479</v>
      </c>
      <c r="V1662" t="s">
        <v>479</v>
      </c>
      <c r="W1662" t="s">
        <v>479</v>
      </c>
      <c r="X1662" t="s">
        <v>479</v>
      </c>
      <c r="Y1662" t="s">
        <v>479</v>
      </c>
      <c r="Z1662" t="s">
        <v>479</v>
      </c>
      <c r="AA1662">
        <v>5</v>
      </c>
      <c r="AB1662" t="s">
        <v>479</v>
      </c>
      <c r="AC1662" t="s">
        <v>479</v>
      </c>
      <c r="AD1662" t="s">
        <v>479</v>
      </c>
      <c r="AE1662" t="s">
        <v>479</v>
      </c>
      <c r="AF1662" t="s">
        <v>479</v>
      </c>
      <c r="AG1662" t="s">
        <v>479</v>
      </c>
      <c r="AH1662" t="s">
        <v>479</v>
      </c>
      <c r="AI1662" t="s">
        <v>479</v>
      </c>
      <c r="AJ1662" t="s">
        <v>479</v>
      </c>
      <c r="AK1662" t="s">
        <v>479</v>
      </c>
      <c r="AL1662" t="s">
        <v>481</v>
      </c>
      <c r="AM1662" t="s">
        <v>481</v>
      </c>
    </row>
    <row r="1663" spans="1:39" x14ac:dyDescent="0.25">
      <c r="A1663" t="s">
        <v>472</v>
      </c>
      <c r="B1663" t="s">
        <v>598</v>
      </c>
      <c r="C1663">
        <v>1</v>
      </c>
      <c r="D1663" t="s">
        <v>405</v>
      </c>
      <c r="E1663" t="s">
        <v>405</v>
      </c>
      <c r="F1663">
        <v>10006174</v>
      </c>
      <c r="G1663" t="s">
        <v>570</v>
      </c>
      <c r="H1663" t="s">
        <v>475</v>
      </c>
      <c r="I1663" t="s">
        <v>476</v>
      </c>
      <c r="J1663" t="s">
        <v>385</v>
      </c>
      <c r="K1663" t="s">
        <v>477</v>
      </c>
      <c r="L1663" t="s">
        <v>65</v>
      </c>
      <c r="M1663" t="s">
        <v>405</v>
      </c>
      <c r="N1663" t="s">
        <v>405</v>
      </c>
      <c r="O1663" t="s">
        <v>489</v>
      </c>
      <c r="P1663" t="s">
        <v>50</v>
      </c>
      <c r="Q1663">
        <v>10</v>
      </c>
      <c r="R1663">
        <v>10</v>
      </c>
      <c r="S1663">
        <v>10</v>
      </c>
      <c r="T1663">
        <v>18.2</v>
      </c>
      <c r="U1663">
        <v>27.3</v>
      </c>
      <c r="V1663">
        <v>36.4</v>
      </c>
      <c r="W1663">
        <v>54.5</v>
      </c>
      <c r="X1663">
        <v>54.5</v>
      </c>
      <c r="Y1663">
        <v>18.2</v>
      </c>
      <c r="Z1663" t="s">
        <v>487</v>
      </c>
      <c r="AA1663">
        <v>5</v>
      </c>
      <c r="AB1663" t="s">
        <v>479</v>
      </c>
      <c r="AC1663" t="s">
        <v>479</v>
      </c>
      <c r="AD1663" t="s">
        <v>479</v>
      </c>
      <c r="AE1663" t="s">
        <v>479</v>
      </c>
      <c r="AF1663" t="s">
        <v>479</v>
      </c>
      <c r="AG1663" t="s">
        <v>479</v>
      </c>
      <c r="AH1663" t="s">
        <v>479</v>
      </c>
      <c r="AI1663" t="s">
        <v>479</v>
      </c>
      <c r="AJ1663" t="s">
        <v>479</v>
      </c>
      <c r="AK1663" t="s">
        <v>479</v>
      </c>
      <c r="AL1663" t="s">
        <v>481</v>
      </c>
      <c r="AM1663" t="s">
        <v>481</v>
      </c>
    </row>
    <row r="1664" spans="1:39" x14ac:dyDescent="0.25">
      <c r="A1664" t="s">
        <v>472</v>
      </c>
      <c r="B1664" t="s">
        <v>598</v>
      </c>
      <c r="C1664">
        <v>1</v>
      </c>
      <c r="D1664" t="s">
        <v>405</v>
      </c>
      <c r="E1664" t="s">
        <v>405</v>
      </c>
      <c r="F1664">
        <v>10006299</v>
      </c>
      <c r="G1664" t="s">
        <v>79</v>
      </c>
      <c r="H1664" t="s">
        <v>482</v>
      </c>
      <c r="I1664" t="s">
        <v>476</v>
      </c>
      <c r="J1664" t="s">
        <v>385</v>
      </c>
      <c r="K1664" t="s">
        <v>521</v>
      </c>
      <c r="L1664" t="s">
        <v>58</v>
      </c>
      <c r="M1664" t="s">
        <v>405</v>
      </c>
      <c r="N1664" t="s">
        <v>405</v>
      </c>
      <c r="O1664" t="s">
        <v>485</v>
      </c>
      <c r="P1664" t="s">
        <v>47</v>
      </c>
      <c r="Q1664">
        <v>20</v>
      </c>
      <c r="R1664">
        <v>20</v>
      </c>
      <c r="S1664">
        <v>20</v>
      </c>
      <c r="T1664">
        <v>11</v>
      </c>
      <c r="U1664">
        <v>8.1999999999999993</v>
      </c>
      <c r="V1664">
        <v>42.5</v>
      </c>
      <c r="W1664">
        <v>79.5</v>
      </c>
      <c r="X1664">
        <v>80.8</v>
      </c>
      <c r="Y1664">
        <v>38.4</v>
      </c>
      <c r="Z1664">
        <v>1.4</v>
      </c>
      <c r="AA1664">
        <v>10</v>
      </c>
      <c r="AB1664" t="s">
        <v>479</v>
      </c>
      <c r="AC1664" t="s">
        <v>479</v>
      </c>
      <c r="AD1664" t="s">
        <v>479</v>
      </c>
      <c r="AE1664" t="s">
        <v>479</v>
      </c>
      <c r="AF1664" t="s">
        <v>479</v>
      </c>
      <c r="AG1664" t="s">
        <v>479</v>
      </c>
      <c r="AH1664" t="s">
        <v>479</v>
      </c>
      <c r="AI1664" t="s">
        <v>479</v>
      </c>
      <c r="AJ1664" t="s">
        <v>479</v>
      </c>
      <c r="AK1664" t="s">
        <v>479</v>
      </c>
      <c r="AL1664" t="s">
        <v>481</v>
      </c>
      <c r="AM1664" t="s">
        <v>481</v>
      </c>
    </row>
    <row r="1665" spans="1:39" x14ac:dyDescent="0.25">
      <c r="A1665" t="s">
        <v>472</v>
      </c>
      <c r="B1665" t="s">
        <v>598</v>
      </c>
      <c r="C1665">
        <v>1</v>
      </c>
      <c r="D1665" t="s">
        <v>405</v>
      </c>
      <c r="E1665" t="s">
        <v>405</v>
      </c>
      <c r="F1665">
        <v>10006299</v>
      </c>
      <c r="G1665" t="s">
        <v>79</v>
      </c>
      <c r="H1665" t="s">
        <v>482</v>
      </c>
      <c r="I1665" t="s">
        <v>476</v>
      </c>
      <c r="J1665" t="s">
        <v>385</v>
      </c>
      <c r="K1665" t="s">
        <v>521</v>
      </c>
      <c r="L1665" t="s">
        <v>58</v>
      </c>
      <c r="M1665" t="s">
        <v>405</v>
      </c>
      <c r="N1665" t="s">
        <v>405</v>
      </c>
      <c r="O1665" t="s">
        <v>486</v>
      </c>
      <c r="P1665" t="s">
        <v>44</v>
      </c>
      <c r="Q1665">
        <v>110</v>
      </c>
      <c r="R1665">
        <v>105</v>
      </c>
      <c r="S1665">
        <v>105</v>
      </c>
      <c r="T1665">
        <v>1.9</v>
      </c>
      <c r="U1665">
        <v>4.5999999999999996</v>
      </c>
      <c r="V1665">
        <v>50.7</v>
      </c>
      <c r="W1665">
        <v>87.4</v>
      </c>
      <c r="X1665">
        <v>93.5</v>
      </c>
      <c r="Y1665">
        <v>42.8</v>
      </c>
      <c r="Z1665">
        <v>6.1</v>
      </c>
      <c r="AA1665">
        <v>55</v>
      </c>
      <c r="AB1665">
        <v>1500</v>
      </c>
      <c r="AC1665">
        <v>15000</v>
      </c>
      <c r="AD1665">
        <v>20800</v>
      </c>
      <c r="AE1665">
        <v>25600</v>
      </c>
      <c r="AF1665">
        <v>30700</v>
      </c>
      <c r="AG1665" t="s">
        <v>479</v>
      </c>
      <c r="AH1665" t="s">
        <v>479</v>
      </c>
      <c r="AI1665" t="s">
        <v>479</v>
      </c>
      <c r="AJ1665" t="s">
        <v>479</v>
      </c>
      <c r="AK1665" t="s">
        <v>479</v>
      </c>
      <c r="AL1665" t="s">
        <v>481</v>
      </c>
      <c r="AM1665" t="s">
        <v>481</v>
      </c>
    </row>
    <row r="1666" spans="1:39" x14ac:dyDescent="0.25">
      <c r="A1666" t="s">
        <v>472</v>
      </c>
      <c r="B1666" t="s">
        <v>598</v>
      </c>
      <c r="C1666">
        <v>1</v>
      </c>
      <c r="D1666" t="s">
        <v>405</v>
      </c>
      <c r="E1666" t="s">
        <v>405</v>
      </c>
      <c r="F1666">
        <v>10006299</v>
      </c>
      <c r="G1666" t="s">
        <v>79</v>
      </c>
      <c r="H1666" t="s">
        <v>482</v>
      </c>
      <c r="I1666" t="s">
        <v>476</v>
      </c>
      <c r="J1666" t="s">
        <v>385</v>
      </c>
      <c r="K1666" t="s">
        <v>521</v>
      </c>
      <c r="L1666" t="s">
        <v>58</v>
      </c>
      <c r="M1666" t="s">
        <v>405</v>
      </c>
      <c r="N1666" t="s">
        <v>405</v>
      </c>
      <c r="O1666" t="s">
        <v>478</v>
      </c>
      <c r="P1666" t="s">
        <v>3</v>
      </c>
      <c r="Q1666">
        <v>400</v>
      </c>
      <c r="R1666">
        <v>395</v>
      </c>
      <c r="S1666">
        <v>390</v>
      </c>
      <c r="T1666">
        <v>4.3</v>
      </c>
      <c r="U1666">
        <v>7.8</v>
      </c>
      <c r="V1666">
        <v>70.2</v>
      </c>
      <c r="W1666">
        <v>80.8</v>
      </c>
      <c r="X1666">
        <v>87.9</v>
      </c>
      <c r="Y1666">
        <v>17.7</v>
      </c>
      <c r="Z1666">
        <v>7.1</v>
      </c>
      <c r="AA1666">
        <v>265</v>
      </c>
      <c r="AB1666">
        <v>1100</v>
      </c>
      <c r="AC1666">
        <v>20400</v>
      </c>
      <c r="AD1666">
        <v>25900</v>
      </c>
      <c r="AE1666">
        <v>34300</v>
      </c>
      <c r="AF1666">
        <v>134000</v>
      </c>
      <c r="AG1666" t="s">
        <v>479</v>
      </c>
      <c r="AH1666" t="s">
        <v>479</v>
      </c>
      <c r="AI1666" t="s">
        <v>479</v>
      </c>
      <c r="AJ1666" t="s">
        <v>479</v>
      </c>
      <c r="AK1666" t="s">
        <v>479</v>
      </c>
      <c r="AL1666" t="s">
        <v>481</v>
      </c>
      <c r="AM1666" t="s">
        <v>481</v>
      </c>
    </row>
    <row r="1667" spans="1:39" x14ac:dyDescent="0.25">
      <c r="A1667" t="s">
        <v>472</v>
      </c>
      <c r="B1667" t="s">
        <v>598</v>
      </c>
      <c r="C1667">
        <v>1</v>
      </c>
      <c r="D1667" t="s">
        <v>405</v>
      </c>
      <c r="E1667" t="s">
        <v>405</v>
      </c>
      <c r="F1667">
        <v>10006299</v>
      </c>
      <c r="G1667" t="s">
        <v>79</v>
      </c>
      <c r="H1667" t="s">
        <v>482</v>
      </c>
      <c r="I1667" t="s">
        <v>476</v>
      </c>
      <c r="J1667" t="s">
        <v>385</v>
      </c>
      <c r="K1667" t="s">
        <v>521</v>
      </c>
      <c r="L1667" t="s">
        <v>58</v>
      </c>
      <c r="M1667" t="s">
        <v>405</v>
      </c>
      <c r="N1667" t="s">
        <v>405</v>
      </c>
      <c r="O1667" t="s">
        <v>488</v>
      </c>
      <c r="P1667" t="s">
        <v>34</v>
      </c>
      <c r="Q1667">
        <v>65</v>
      </c>
      <c r="R1667">
        <v>60</v>
      </c>
      <c r="S1667">
        <v>60</v>
      </c>
      <c r="T1667">
        <v>1.6</v>
      </c>
      <c r="U1667">
        <v>5.9</v>
      </c>
      <c r="V1667">
        <v>51.9</v>
      </c>
      <c r="W1667">
        <v>78</v>
      </c>
      <c r="X1667">
        <v>92.5</v>
      </c>
      <c r="Y1667">
        <v>40.6</v>
      </c>
      <c r="Z1667">
        <v>14.5</v>
      </c>
      <c r="AA1667">
        <v>30</v>
      </c>
      <c r="AB1667">
        <v>2200</v>
      </c>
      <c r="AC1667">
        <v>13100</v>
      </c>
      <c r="AD1667">
        <v>19300</v>
      </c>
      <c r="AE1667">
        <v>23700</v>
      </c>
      <c r="AF1667">
        <v>43100</v>
      </c>
      <c r="AG1667" t="s">
        <v>479</v>
      </c>
      <c r="AH1667" t="s">
        <v>479</v>
      </c>
      <c r="AI1667" t="s">
        <v>479</v>
      </c>
      <c r="AJ1667" t="s">
        <v>479</v>
      </c>
      <c r="AK1667" t="s">
        <v>479</v>
      </c>
      <c r="AL1667" t="s">
        <v>481</v>
      </c>
      <c r="AM1667" t="s">
        <v>481</v>
      </c>
    </row>
    <row r="1668" spans="1:39" x14ac:dyDescent="0.25">
      <c r="A1668" t="s">
        <v>472</v>
      </c>
      <c r="B1668" t="s">
        <v>598</v>
      </c>
      <c r="C1668">
        <v>1</v>
      </c>
      <c r="D1668" t="s">
        <v>405</v>
      </c>
      <c r="E1668" t="s">
        <v>405</v>
      </c>
      <c r="F1668">
        <v>10006299</v>
      </c>
      <c r="G1668" t="s">
        <v>79</v>
      </c>
      <c r="H1668" t="s">
        <v>482</v>
      </c>
      <c r="I1668" t="s">
        <v>476</v>
      </c>
      <c r="J1668" t="s">
        <v>385</v>
      </c>
      <c r="K1668" t="s">
        <v>521</v>
      </c>
      <c r="L1668" t="s">
        <v>58</v>
      </c>
      <c r="M1668" t="s">
        <v>405</v>
      </c>
      <c r="N1668" t="s">
        <v>405</v>
      </c>
      <c r="O1668" t="s">
        <v>489</v>
      </c>
      <c r="P1668" t="s">
        <v>50</v>
      </c>
      <c r="Q1668">
        <v>340</v>
      </c>
      <c r="R1668">
        <v>335</v>
      </c>
      <c r="S1668">
        <v>335</v>
      </c>
      <c r="T1668">
        <v>3.8</v>
      </c>
      <c r="U1668">
        <v>11.2</v>
      </c>
      <c r="V1668">
        <v>64.599999999999994</v>
      </c>
      <c r="W1668">
        <v>78</v>
      </c>
      <c r="X1668">
        <v>85</v>
      </c>
      <c r="Y1668">
        <v>20.399999999999999</v>
      </c>
      <c r="Z1668">
        <v>7</v>
      </c>
      <c r="AA1668">
        <v>205</v>
      </c>
      <c r="AB1668">
        <v>1100</v>
      </c>
      <c r="AC1668">
        <v>11700</v>
      </c>
      <c r="AD1668">
        <v>17500</v>
      </c>
      <c r="AE1668">
        <v>23000</v>
      </c>
      <c r="AF1668">
        <v>68300</v>
      </c>
      <c r="AG1668" t="s">
        <v>479</v>
      </c>
      <c r="AH1668" t="s">
        <v>479</v>
      </c>
      <c r="AI1668" t="s">
        <v>479</v>
      </c>
      <c r="AJ1668" t="s">
        <v>479</v>
      </c>
      <c r="AK1668" t="s">
        <v>479</v>
      </c>
      <c r="AL1668" t="s">
        <v>481</v>
      </c>
      <c r="AM1668" t="s">
        <v>481</v>
      </c>
    </row>
    <row r="1669" spans="1:39" x14ac:dyDescent="0.25">
      <c r="A1669" t="s">
        <v>472</v>
      </c>
      <c r="B1669" t="s">
        <v>598</v>
      </c>
      <c r="C1669">
        <v>1</v>
      </c>
      <c r="D1669" t="s">
        <v>405</v>
      </c>
      <c r="E1669" t="s">
        <v>405</v>
      </c>
      <c r="F1669">
        <v>10006427</v>
      </c>
      <c r="G1669" t="s">
        <v>572</v>
      </c>
      <c r="H1669" t="s">
        <v>482</v>
      </c>
      <c r="I1669" t="s">
        <v>476</v>
      </c>
      <c r="J1669" t="s">
        <v>385</v>
      </c>
      <c r="K1669" t="s">
        <v>499</v>
      </c>
      <c r="L1669" t="s">
        <v>43</v>
      </c>
      <c r="M1669" t="s">
        <v>405</v>
      </c>
      <c r="N1669" t="s">
        <v>405</v>
      </c>
      <c r="O1669" t="s">
        <v>478</v>
      </c>
      <c r="P1669" t="s">
        <v>3</v>
      </c>
      <c r="Q1669">
        <v>55</v>
      </c>
      <c r="R1669">
        <v>55</v>
      </c>
      <c r="S1669">
        <v>55</v>
      </c>
      <c r="T1669">
        <v>14.3</v>
      </c>
      <c r="U1669">
        <v>7.1</v>
      </c>
      <c r="V1669">
        <v>73.2</v>
      </c>
      <c r="W1669">
        <v>78.599999999999994</v>
      </c>
      <c r="X1669">
        <v>78.599999999999994</v>
      </c>
      <c r="Y1669">
        <v>5.4</v>
      </c>
      <c r="Z1669" t="s">
        <v>487</v>
      </c>
      <c r="AA1669">
        <v>40</v>
      </c>
      <c r="AB1669">
        <v>1300</v>
      </c>
      <c r="AC1669">
        <v>13100</v>
      </c>
      <c r="AD1669">
        <v>16800</v>
      </c>
      <c r="AE1669">
        <v>20400</v>
      </c>
      <c r="AF1669">
        <v>30700</v>
      </c>
      <c r="AG1669" t="s">
        <v>479</v>
      </c>
      <c r="AH1669" t="s">
        <v>479</v>
      </c>
      <c r="AI1669" t="s">
        <v>479</v>
      </c>
      <c r="AJ1669" t="s">
        <v>479</v>
      </c>
      <c r="AK1669" t="s">
        <v>479</v>
      </c>
      <c r="AL1669" t="s">
        <v>481</v>
      </c>
      <c r="AM1669" t="s">
        <v>481</v>
      </c>
    </row>
    <row r="1670" spans="1:39" x14ac:dyDescent="0.25">
      <c r="A1670" t="s">
        <v>472</v>
      </c>
      <c r="B1670" t="s">
        <v>598</v>
      </c>
      <c r="C1670">
        <v>1</v>
      </c>
      <c r="D1670" t="s">
        <v>405</v>
      </c>
      <c r="E1670" t="s">
        <v>405</v>
      </c>
      <c r="F1670">
        <v>10006427</v>
      </c>
      <c r="G1670" t="s">
        <v>572</v>
      </c>
      <c r="H1670" t="s">
        <v>482</v>
      </c>
      <c r="I1670" t="s">
        <v>476</v>
      </c>
      <c r="J1670" t="s">
        <v>385</v>
      </c>
      <c r="K1670" t="s">
        <v>499</v>
      </c>
      <c r="L1670" t="s">
        <v>43</v>
      </c>
      <c r="M1670" t="s">
        <v>405</v>
      </c>
      <c r="N1670" t="s">
        <v>405</v>
      </c>
      <c r="O1670" t="s">
        <v>489</v>
      </c>
      <c r="P1670" t="s">
        <v>50</v>
      </c>
      <c r="Q1670">
        <v>710</v>
      </c>
      <c r="R1670">
        <v>705</v>
      </c>
      <c r="S1670">
        <v>700</v>
      </c>
      <c r="T1670">
        <v>5.4</v>
      </c>
      <c r="U1670">
        <v>12.3</v>
      </c>
      <c r="V1670">
        <v>68.8</v>
      </c>
      <c r="W1670">
        <v>76.099999999999994</v>
      </c>
      <c r="X1670">
        <v>82.3</v>
      </c>
      <c r="Y1670">
        <v>13.5</v>
      </c>
      <c r="Z1670">
        <v>6.3</v>
      </c>
      <c r="AA1670">
        <v>460</v>
      </c>
      <c r="AB1670">
        <v>700</v>
      </c>
      <c r="AC1670">
        <v>14200</v>
      </c>
      <c r="AD1670">
        <v>19300</v>
      </c>
      <c r="AE1670">
        <v>23400</v>
      </c>
      <c r="AF1670">
        <v>68300</v>
      </c>
      <c r="AG1670" t="s">
        <v>479</v>
      </c>
      <c r="AH1670" t="s">
        <v>479</v>
      </c>
      <c r="AI1670" t="s">
        <v>479</v>
      </c>
      <c r="AJ1670" t="s">
        <v>479</v>
      </c>
      <c r="AK1670" t="s">
        <v>479</v>
      </c>
      <c r="AL1670" t="s">
        <v>481</v>
      </c>
      <c r="AM1670" t="s">
        <v>481</v>
      </c>
    </row>
    <row r="1671" spans="1:39" x14ac:dyDescent="0.25">
      <c r="A1671" t="s">
        <v>472</v>
      </c>
      <c r="B1671" t="s">
        <v>598</v>
      </c>
      <c r="C1671">
        <v>1</v>
      </c>
      <c r="D1671" t="s">
        <v>405</v>
      </c>
      <c r="E1671" t="s">
        <v>405</v>
      </c>
      <c r="F1671">
        <v>10006566</v>
      </c>
      <c r="G1671" t="s">
        <v>574</v>
      </c>
      <c r="H1671" t="s">
        <v>482</v>
      </c>
      <c r="I1671" t="s">
        <v>476</v>
      </c>
      <c r="J1671" t="s">
        <v>385</v>
      </c>
      <c r="K1671" t="s">
        <v>495</v>
      </c>
      <c r="L1671" t="s">
        <v>41</v>
      </c>
      <c r="M1671" t="s">
        <v>405</v>
      </c>
      <c r="N1671" t="s">
        <v>405</v>
      </c>
      <c r="O1671" t="s">
        <v>486</v>
      </c>
      <c r="P1671" t="s">
        <v>44</v>
      </c>
      <c r="Q1671">
        <v>65</v>
      </c>
      <c r="R1671">
        <v>65</v>
      </c>
      <c r="S1671">
        <v>65</v>
      </c>
      <c r="T1671">
        <v>3.2</v>
      </c>
      <c r="U1671">
        <v>12</v>
      </c>
      <c r="V1671">
        <v>57.9</v>
      </c>
      <c r="W1671">
        <v>76.400000000000006</v>
      </c>
      <c r="X1671">
        <v>84.8</v>
      </c>
      <c r="Y1671">
        <v>26.9</v>
      </c>
      <c r="Z1671">
        <v>8.4</v>
      </c>
      <c r="AA1671">
        <v>35</v>
      </c>
      <c r="AB1671">
        <v>1100</v>
      </c>
      <c r="AC1671">
        <v>17500</v>
      </c>
      <c r="AD1671">
        <v>20100</v>
      </c>
      <c r="AE1671">
        <v>28100</v>
      </c>
      <c r="AF1671">
        <v>39400</v>
      </c>
      <c r="AG1671" t="s">
        <v>479</v>
      </c>
      <c r="AH1671" t="s">
        <v>479</v>
      </c>
      <c r="AI1671" t="s">
        <v>479</v>
      </c>
      <c r="AJ1671" t="s">
        <v>479</v>
      </c>
      <c r="AK1671" t="s">
        <v>479</v>
      </c>
      <c r="AL1671" t="s">
        <v>481</v>
      </c>
      <c r="AM1671" t="s">
        <v>481</v>
      </c>
    </row>
    <row r="1672" spans="1:39" x14ac:dyDescent="0.25">
      <c r="A1672" t="s">
        <v>472</v>
      </c>
      <c r="B1672" t="s">
        <v>598</v>
      </c>
      <c r="C1672">
        <v>1</v>
      </c>
      <c r="D1672" t="s">
        <v>405</v>
      </c>
      <c r="E1672" t="s">
        <v>405</v>
      </c>
      <c r="F1672">
        <v>10006566</v>
      </c>
      <c r="G1672" t="s">
        <v>574</v>
      </c>
      <c r="H1672" t="s">
        <v>482</v>
      </c>
      <c r="I1672" t="s">
        <v>476</v>
      </c>
      <c r="J1672" t="s">
        <v>385</v>
      </c>
      <c r="K1672" t="s">
        <v>495</v>
      </c>
      <c r="L1672" t="s">
        <v>41</v>
      </c>
      <c r="M1672" t="s">
        <v>405</v>
      </c>
      <c r="N1672" t="s">
        <v>405</v>
      </c>
      <c r="O1672" t="s">
        <v>478</v>
      </c>
      <c r="P1672" t="s">
        <v>3</v>
      </c>
      <c r="Q1672">
        <v>105</v>
      </c>
      <c r="R1672">
        <v>105</v>
      </c>
      <c r="S1672">
        <v>105</v>
      </c>
      <c r="T1672">
        <v>9.6999999999999993</v>
      </c>
      <c r="U1672">
        <v>14.6</v>
      </c>
      <c r="V1672">
        <v>50.5</v>
      </c>
      <c r="W1672">
        <v>68</v>
      </c>
      <c r="X1672">
        <v>75.7</v>
      </c>
      <c r="Y1672">
        <v>25.2</v>
      </c>
      <c r="Z1672">
        <v>7.8</v>
      </c>
      <c r="AA1672">
        <v>50</v>
      </c>
      <c r="AB1672">
        <v>6000</v>
      </c>
      <c r="AC1672">
        <v>17900</v>
      </c>
      <c r="AD1672">
        <v>26600</v>
      </c>
      <c r="AE1672">
        <v>33200</v>
      </c>
      <c r="AF1672">
        <v>64200</v>
      </c>
      <c r="AG1672" t="s">
        <v>479</v>
      </c>
      <c r="AH1672" t="s">
        <v>479</v>
      </c>
      <c r="AI1672" t="s">
        <v>479</v>
      </c>
      <c r="AJ1672" t="s">
        <v>479</v>
      </c>
      <c r="AK1672" t="s">
        <v>479</v>
      </c>
      <c r="AL1672" t="s">
        <v>481</v>
      </c>
      <c r="AM1672" t="s">
        <v>481</v>
      </c>
    </row>
    <row r="1673" spans="1:39" x14ac:dyDescent="0.25">
      <c r="A1673" t="s">
        <v>472</v>
      </c>
      <c r="B1673" t="s">
        <v>598</v>
      </c>
      <c r="C1673">
        <v>1</v>
      </c>
      <c r="D1673" t="s">
        <v>405</v>
      </c>
      <c r="E1673" t="s">
        <v>405</v>
      </c>
      <c r="F1673">
        <v>10006566</v>
      </c>
      <c r="G1673" t="s">
        <v>574</v>
      </c>
      <c r="H1673" t="s">
        <v>482</v>
      </c>
      <c r="I1673" t="s">
        <v>476</v>
      </c>
      <c r="J1673" t="s">
        <v>385</v>
      </c>
      <c r="K1673" t="s">
        <v>495</v>
      </c>
      <c r="L1673" t="s">
        <v>41</v>
      </c>
      <c r="M1673" t="s">
        <v>405</v>
      </c>
      <c r="N1673" t="s">
        <v>405</v>
      </c>
      <c r="O1673" t="s">
        <v>488</v>
      </c>
      <c r="P1673" t="s">
        <v>34</v>
      </c>
      <c r="Q1673">
        <v>65</v>
      </c>
      <c r="R1673">
        <v>65</v>
      </c>
      <c r="S1673">
        <v>65</v>
      </c>
      <c r="T1673">
        <v>2.2000000000000002</v>
      </c>
      <c r="U1673">
        <v>11.2</v>
      </c>
      <c r="V1673">
        <v>28.2</v>
      </c>
      <c r="W1673">
        <v>66.3</v>
      </c>
      <c r="X1673">
        <v>86.6</v>
      </c>
      <c r="Y1673">
        <v>58.4</v>
      </c>
      <c r="Z1673">
        <v>20.399999999999999</v>
      </c>
      <c r="AA1673">
        <v>15</v>
      </c>
      <c r="AB1673">
        <v>4700</v>
      </c>
      <c r="AC1673">
        <v>16800</v>
      </c>
      <c r="AD1673">
        <v>23400</v>
      </c>
      <c r="AE1673">
        <v>31400</v>
      </c>
      <c r="AF1673">
        <v>109100</v>
      </c>
      <c r="AG1673" t="s">
        <v>479</v>
      </c>
      <c r="AH1673" t="s">
        <v>479</v>
      </c>
      <c r="AI1673" t="s">
        <v>479</v>
      </c>
      <c r="AJ1673" t="s">
        <v>479</v>
      </c>
      <c r="AK1673" t="s">
        <v>479</v>
      </c>
      <c r="AL1673" t="s">
        <v>481</v>
      </c>
      <c r="AM1673" t="s">
        <v>481</v>
      </c>
    </row>
    <row r="1674" spans="1:39" x14ac:dyDescent="0.25">
      <c r="A1674" t="s">
        <v>472</v>
      </c>
      <c r="B1674" t="s">
        <v>598</v>
      </c>
      <c r="C1674">
        <v>1</v>
      </c>
      <c r="D1674" t="s">
        <v>405</v>
      </c>
      <c r="E1674" t="s">
        <v>405</v>
      </c>
      <c r="F1674">
        <v>10006566</v>
      </c>
      <c r="G1674" t="s">
        <v>574</v>
      </c>
      <c r="H1674" t="s">
        <v>482</v>
      </c>
      <c r="I1674" t="s">
        <v>476</v>
      </c>
      <c r="J1674" t="s">
        <v>385</v>
      </c>
      <c r="K1674" t="s">
        <v>495</v>
      </c>
      <c r="L1674" t="s">
        <v>41</v>
      </c>
      <c r="M1674" t="s">
        <v>405</v>
      </c>
      <c r="N1674" t="s">
        <v>405</v>
      </c>
      <c r="O1674" t="s">
        <v>489</v>
      </c>
      <c r="P1674" t="s">
        <v>50</v>
      </c>
      <c r="Q1674">
        <v>115</v>
      </c>
      <c r="R1674">
        <v>115</v>
      </c>
      <c r="S1674">
        <v>110</v>
      </c>
      <c r="T1674">
        <v>7.1</v>
      </c>
      <c r="U1674">
        <v>22.7</v>
      </c>
      <c r="V1674">
        <v>56.4</v>
      </c>
      <c r="W1674">
        <v>62.6</v>
      </c>
      <c r="X1674">
        <v>70.2</v>
      </c>
      <c r="Y1674">
        <v>13.8</v>
      </c>
      <c r="Z1674">
        <v>7.6</v>
      </c>
      <c r="AA1674">
        <v>60</v>
      </c>
      <c r="AB1674">
        <v>3300</v>
      </c>
      <c r="AC1674">
        <v>13500</v>
      </c>
      <c r="AD1674">
        <v>21900</v>
      </c>
      <c r="AE1674">
        <v>24100</v>
      </c>
      <c r="AF1674">
        <v>54000</v>
      </c>
      <c r="AG1674" t="s">
        <v>479</v>
      </c>
      <c r="AH1674" t="s">
        <v>479</v>
      </c>
      <c r="AI1674" t="s">
        <v>479</v>
      </c>
      <c r="AJ1674" t="s">
        <v>479</v>
      </c>
      <c r="AK1674" t="s">
        <v>479</v>
      </c>
      <c r="AL1674" t="s">
        <v>481</v>
      </c>
      <c r="AM1674" t="s">
        <v>481</v>
      </c>
    </row>
    <row r="1675" spans="1:39" x14ac:dyDescent="0.25">
      <c r="A1675" t="s">
        <v>472</v>
      </c>
      <c r="B1675" t="s">
        <v>598</v>
      </c>
      <c r="C1675">
        <v>1</v>
      </c>
      <c r="D1675" t="s">
        <v>405</v>
      </c>
      <c r="E1675" t="s">
        <v>405</v>
      </c>
      <c r="F1675">
        <v>10006570</v>
      </c>
      <c r="G1675" t="s">
        <v>638</v>
      </c>
      <c r="H1675" t="s">
        <v>475</v>
      </c>
      <c r="I1675" t="s">
        <v>476</v>
      </c>
      <c r="J1675" t="s">
        <v>385</v>
      </c>
      <c r="K1675" t="s">
        <v>499</v>
      </c>
      <c r="L1675" t="s">
        <v>43</v>
      </c>
      <c r="M1675" t="s">
        <v>405</v>
      </c>
      <c r="N1675" t="s">
        <v>405</v>
      </c>
      <c r="O1675" t="s">
        <v>489</v>
      </c>
      <c r="P1675" t="s">
        <v>50</v>
      </c>
      <c r="Q1675">
        <v>10</v>
      </c>
      <c r="R1675">
        <v>10</v>
      </c>
      <c r="S1675">
        <v>10</v>
      </c>
      <c r="T1675" t="s">
        <v>479</v>
      </c>
      <c r="U1675" t="s">
        <v>479</v>
      </c>
      <c r="V1675" t="s">
        <v>479</v>
      </c>
      <c r="W1675" t="s">
        <v>479</v>
      </c>
      <c r="X1675" t="s">
        <v>479</v>
      </c>
      <c r="Y1675" t="s">
        <v>479</v>
      </c>
      <c r="Z1675" t="s">
        <v>479</v>
      </c>
      <c r="AA1675">
        <v>5</v>
      </c>
      <c r="AB1675" t="s">
        <v>479</v>
      </c>
      <c r="AC1675" t="s">
        <v>479</v>
      </c>
      <c r="AD1675" t="s">
        <v>479</v>
      </c>
      <c r="AE1675" t="s">
        <v>479</v>
      </c>
      <c r="AF1675" t="s">
        <v>479</v>
      </c>
      <c r="AG1675" t="s">
        <v>479</v>
      </c>
      <c r="AH1675" t="s">
        <v>479</v>
      </c>
      <c r="AI1675" t="s">
        <v>479</v>
      </c>
      <c r="AJ1675" t="s">
        <v>479</v>
      </c>
      <c r="AK1675" t="s">
        <v>479</v>
      </c>
      <c r="AL1675" t="s">
        <v>481</v>
      </c>
      <c r="AM1675" t="s">
        <v>481</v>
      </c>
    </row>
    <row r="1676" spans="1:39" x14ac:dyDescent="0.25">
      <c r="A1676" t="s">
        <v>472</v>
      </c>
      <c r="B1676" t="s">
        <v>598</v>
      </c>
      <c r="C1676">
        <v>1</v>
      </c>
      <c r="D1676" t="s">
        <v>405</v>
      </c>
      <c r="E1676" t="s">
        <v>405</v>
      </c>
      <c r="F1676">
        <v>10006770</v>
      </c>
      <c r="G1676" t="s">
        <v>575</v>
      </c>
      <c r="H1676" t="s">
        <v>475</v>
      </c>
      <c r="I1676" t="s">
        <v>476</v>
      </c>
      <c r="J1676" t="s">
        <v>385</v>
      </c>
      <c r="K1676" t="s">
        <v>477</v>
      </c>
      <c r="L1676" t="s">
        <v>65</v>
      </c>
      <c r="M1676" t="s">
        <v>405</v>
      </c>
      <c r="N1676" t="s">
        <v>405</v>
      </c>
      <c r="O1676" t="s">
        <v>486</v>
      </c>
      <c r="P1676" t="s">
        <v>44</v>
      </c>
      <c r="Q1676">
        <v>20</v>
      </c>
      <c r="R1676">
        <v>20</v>
      </c>
      <c r="S1676">
        <v>20</v>
      </c>
      <c r="T1676">
        <v>5.3</v>
      </c>
      <c r="U1676">
        <v>15.8</v>
      </c>
      <c r="V1676">
        <v>21.1</v>
      </c>
      <c r="W1676">
        <v>57.9</v>
      </c>
      <c r="X1676">
        <v>78.900000000000006</v>
      </c>
      <c r="Y1676">
        <v>57.9</v>
      </c>
      <c r="Z1676">
        <v>21.1</v>
      </c>
      <c r="AA1676">
        <v>5</v>
      </c>
      <c r="AB1676" t="s">
        <v>479</v>
      </c>
      <c r="AC1676" t="s">
        <v>479</v>
      </c>
      <c r="AD1676" t="s">
        <v>479</v>
      </c>
      <c r="AE1676" t="s">
        <v>479</v>
      </c>
      <c r="AF1676" t="s">
        <v>479</v>
      </c>
      <c r="AG1676" t="s">
        <v>479</v>
      </c>
      <c r="AH1676" t="s">
        <v>479</v>
      </c>
      <c r="AI1676" t="s">
        <v>479</v>
      </c>
      <c r="AJ1676" t="s">
        <v>479</v>
      </c>
      <c r="AK1676" t="s">
        <v>479</v>
      </c>
      <c r="AL1676" t="s">
        <v>481</v>
      </c>
      <c r="AM1676" t="s">
        <v>481</v>
      </c>
    </row>
    <row r="1677" spans="1:39" x14ac:dyDescent="0.25">
      <c r="A1677" t="s">
        <v>472</v>
      </c>
      <c r="B1677" t="s">
        <v>598</v>
      </c>
      <c r="C1677">
        <v>1</v>
      </c>
      <c r="D1677" t="s">
        <v>405</v>
      </c>
      <c r="E1677" t="s">
        <v>405</v>
      </c>
      <c r="F1677">
        <v>10006770</v>
      </c>
      <c r="G1677" t="s">
        <v>575</v>
      </c>
      <c r="H1677" t="s">
        <v>475</v>
      </c>
      <c r="I1677" t="s">
        <v>476</v>
      </c>
      <c r="J1677" t="s">
        <v>385</v>
      </c>
      <c r="K1677" t="s">
        <v>477</v>
      </c>
      <c r="L1677" t="s">
        <v>65</v>
      </c>
      <c r="M1677" t="s">
        <v>405</v>
      </c>
      <c r="N1677" t="s">
        <v>405</v>
      </c>
      <c r="O1677" t="s">
        <v>478</v>
      </c>
      <c r="P1677" t="s">
        <v>3</v>
      </c>
      <c r="Q1677">
        <v>10</v>
      </c>
      <c r="R1677">
        <v>10</v>
      </c>
      <c r="S1677">
        <v>10</v>
      </c>
      <c r="T1677" t="s">
        <v>487</v>
      </c>
      <c r="U1677">
        <v>36.4</v>
      </c>
      <c r="V1677">
        <v>63.6</v>
      </c>
      <c r="W1677">
        <v>63.6</v>
      </c>
      <c r="X1677">
        <v>63.6</v>
      </c>
      <c r="Y1677" t="s">
        <v>487</v>
      </c>
      <c r="Z1677" t="s">
        <v>487</v>
      </c>
      <c r="AA1677">
        <v>5</v>
      </c>
      <c r="AB1677" t="s">
        <v>479</v>
      </c>
      <c r="AC1677" t="s">
        <v>479</v>
      </c>
      <c r="AD1677" t="s">
        <v>479</v>
      </c>
      <c r="AE1677" t="s">
        <v>479</v>
      </c>
      <c r="AF1677" t="s">
        <v>479</v>
      </c>
      <c r="AG1677" t="s">
        <v>479</v>
      </c>
      <c r="AH1677" t="s">
        <v>479</v>
      </c>
      <c r="AI1677" t="s">
        <v>479</v>
      </c>
      <c r="AJ1677" t="s">
        <v>479</v>
      </c>
      <c r="AK1677" t="s">
        <v>479</v>
      </c>
      <c r="AL1677" t="s">
        <v>481</v>
      </c>
      <c r="AM1677" t="s">
        <v>481</v>
      </c>
    </row>
    <row r="1678" spans="1:39" x14ac:dyDescent="0.25">
      <c r="A1678" t="s">
        <v>472</v>
      </c>
      <c r="B1678" t="s">
        <v>598</v>
      </c>
      <c r="C1678">
        <v>1</v>
      </c>
      <c r="D1678" t="s">
        <v>405</v>
      </c>
      <c r="E1678" t="s">
        <v>405</v>
      </c>
      <c r="F1678">
        <v>10006770</v>
      </c>
      <c r="G1678" t="s">
        <v>575</v>
      </c>
      <c r="H1678" t="s">
        <v>475</v>
      </c>
      <c r="I1678" t="s">
        <v>476</v>
      </c>
      <c r="J1678" t="s">
        <v>385</v>
      </c>
      <c r="K1678" t="s">
        <v>477</v>
      </c>
      <c r="L1678" t="s">
        <v>65</v>
      </c>
      <c r="M1678" t="s">
        <v>405</v>
      </c>
      <c r="N1678" t="s">
        <v>405</v>
      </c>
      <c r="O1678" t="s">
        <v>489</v>
      </c>
      <c r="P1678" t="s">
        <v>50</v>
      </c>
      <c r="Q1678">
        <v>10</v>
      </c>
      <c r="R1678">
        <v>10</v>
      </c>
      <c r="S1678">
        <v>10</v>
      </c>
      <c r="T1678" t="s">
        <v>479</v>
      </c>
      <c r="U1678" t="s">
        <v>479</v>
      </c>
      <c r="V1678" t="s">
        <v>479</v>
      </c>
      <c r="W1678" t="s">
        <v>479</v>
      </c>
      <c r="X1678" t="s">
        <v>479</v>
      </c>
      <c r="Y1678" t="s">
        <v>479</v>
      </c>
      <c r="Z1678" t="s">
        <v>479</v>
      </c>
      <c r="AA1678">
        <v>5</v>
      </c>
      <c r="AB1678" t="s">
        <v>479</v>
      </c>
      <c r="AC1678" t="s">
        <v>479</v>
      </c>
      <c r="AD1678" t="s">
        <v>479</v>
      </c>
      <c r="AE1678" t="s">
        <v>479</v>
      </c>
      <c r="AF1678" t="s">
        <v>479</v>
      </c>
      <c r="AG1678" t="s">
        <v>479</v>
      </c>
      <c r="AH1678" t="s">
        <v>479</v>
      </c>
      <c r="AI1678" t="s">
        <v>479</v>
      </c>
      <c r="AJ1678" t="s">
        <v>479</v>
      </c>
      <c r="AK1678" t="s">
        <v>479</v>
      </c>
      <c r="AL1678" t="s">
        <v>481</v>
      </c>
      <c r="AM1678" t="s">
        <v>481</v>
      </c>
    </row>
    <row r="1679" spans="1:39" x14ac:dyDescent="0.25">
      <c r="A1679" t="s">
        <v>472</v>
      </c>
      <c r="B1679" t="s">
        <v>598</v>
      </c>
      <c r="C1679">
        <v>1</v>
      </c>
      <c r="D1679" t="s">
        <v>405</v>
      </c>
      <c r="E1679" t="s">
        <v>405</v>
      </c>
      <c r="F1679">
        <v>10006840</v>
      </c>
      <c r="G1679" t="s">
        <v>123</v>
      </c>
      <c r="H1679" t="s">
        <v>482</v>
      </c>
      <c r="I1679" t="s">
        <v>476</v>
      </c>
      <c r="J1679" t="s">
        <v>385</v>
      </c>
      <c r="K1679" t="s">
        <v>521</v>
      </c>
      <c r="L1679" t="s">
        <v>58</v>
      </c>
      <c r="M1679" t="s">
        <v>405</v>
      </c>
      <c r="N1679" t="s">
        <v>405</v>
      </c>
      <c r="O1679" t="s">
        <v>485</v>
      </c>
      <c r="P1679" t="s">
        <v>47</v>
      </c>
      <c r="Q1679">
        <v>215</v>
      </c>
      <c r="R1679">
        <v>210</v>
      </c>
      <c r="S1679">
        <v>205</v>
      </c>
      <c r="T1679">
        <v>1</v>
      </c>
      <c r="U1679">
        <v>5.3</v>
      </c>
      <c r="V1679">
        <v>47.1</v>
      </c>
      <c r="W1679">
        <v>77.2</v>
      </c>
      <c r="X1679">
        <v>93.7</v>
      </c>
      <c r="Y1679">
        <v>46.6</v>
      </c>
      <c r="Z1679">
        <v>16.5</v>
      </c>
      <c r="AA1679">
        <v>95</v>
      </c>
      <c r="AB1679">
        <v>3300</v>
      </c>
      <c r="AC1679">
        <v>20800</v>
      </c>
      <c r="AD1679">
        <v>25900</v>
      </c>
      <c r="AE1679">
        <v>29600</v>
      </c>
      <c r="AF1679">
        <v>47800</v>
      </c>
      <c r="AG1679" t="s">
        <v>479</v>
      </c>
      <c r="AH1679" t="s">
        <v>479</v>
      </c>
      <c r="AI1679" t="s">
        <v>479</v>
      </c>
      <c r="AJ1679" t="s">
        <v>479</v>
      </c>
      <c r="AK1679" t="s">
        <v>479</v>
      </c>
      <c r="AL1679" t="s">
        <v>481</v>
      </c>
      <c r="AM1679" t="s">
        <v>481</v>
      </c>
    </row>
    <row r="1680" spans="1:39" x14ac:dyDescent="0.25">
      <c r="A1680" t="s">
        <v>472</v>
      </c>
      <c r="B1680" t="s">
        <v>598</v>
      </c>
      <c r="C1680">
        <v>1</v>
      </c>
      <c r="D1680" t="s">
        <v>405</v>
      </c>
      <c r="E1680" t="s">
        <v>405</v>
      </c>
      <c r="F1680">
        <v>10006840</v>
      </c>
      <c r="G1680" t="s">
        <v>123</v>
      </c>
      <c r="H1680" t="s">
        <v>482</v>
      </c>
      <c r="I1680" t="s">
        <v>476</v>
      </c>
      <c r="J1680" t="s">
        <v>385</v>
      </c>
      <c r="K1680" t="s">
        <v>521</v>
      </c>
      <c r="L1680" t="s">
        <v>58</v>
      </c>
      <c r="M1680" t="s">
        <v>405</v>
      </c>
      <c r="N1680" t="s">
        <v>405</v>
      </c>
      <c r="O1680" t="s">
        <v>486</v>
      </c>
      <c r="P1680" t="s">
        <v>44</v>
      </c>
      <c r="Q1680">
        <v>280</v>
      </c>
      <c r="R1680">
        <v>275</v>
      </c>
      <c r="S1680">
        <v>270</v>
      </c>
      <c r="T1680">
        <v>1.1000000000000001</v>
      </c>
      <c r="U1680">
        <v>4.4000000000000004</v>
      </c>
      <c r="V1680">
        <v>50.7</v>
      </c>
      <c r="W1680">
        <v>86</v>
      </c>
      <c r="X1680">
        <v>94.5</v>
      </c>
      <c r="Y1680">
        <v>43.7</v>
      </c>
      <c r="Z1680">
        <v>8.5</v>
      </c>
      <c r="AA1680">
        <v>135</v>
      </c>
      <c r="AB1680">
        <v>5500</v>
      </c>
      <c r="AC1680">
        <v>19000</v>
      </c>
      <c r="AD1680">
        <v>23400</v>
      </c>
      <c r="AE1680">
        <v>27700</v>
      </c>
      <c r="AF1680">
        <v>59100</v>
      </c>
      <c r="AG1680" t="s">
        <v>479</v>
      </c>
      <c r="AH1680" t="s">
        <v>479</v>
      </c>
      <c r="AI1680" t="s">
        <v>479</v>
      </c>
      <c r="AJ1680" t="s">
        <v>479</v>
      </c>
      <c r="AK1680" t="s">
        <v>479</v>
      </c>
      <c r="AL1680" t="s">
        <v>481</v>
      </c>
      <c r="AM1680" t="s">
        <v>481</v>
      </c>
    </row>
    <row r="1681" spans="1:39" x14ac:dyDescent="0.25">
      <c r="A1681" t="s">
        <v>472</v>
      </c>
      <c r="B1681" t="s">
        <v>598</v>
      </c>
      <c r="C1681">
        <v>1</v>
      </c>
      <c r="D1681" t="s">
        <v>405</v>
      </c>
      <c r="E1681" t="s">
        <v>405</v>
      </c>
      <c r="F1681">
        <v>10006840</v>
      </c>
      <c r="G1681" t="s">
        <v>123</v>
      </c>
      <c r="H1681" t="s">
        <v>482</v>
      </c>
      <c r="I1681" t="s">
        <v>476</v>
      </c>
      <c r="J1681" t="s">
        <v>385</v>
      </c>
      <c r="K1681" t="s">
        <v>521</v>
      </c>
      <c r="L1681" t="s">
        <v>58</v>
      </c>
      <c r="M1681" t="s">
        <v>405</v>
      </c>
      <c r="N1681" t="s">
        <v>405</v>
      </c>
      <c r="O1681" t="s">
        <v>478</v>
      </c>
      <c r="P1681" t="s">
        <v>3</v>
      </c>
      <c r="Q1681">
        <v>95</v>
      </c>
      <c r="R1681">
        <v>95</v>
      </c>
      <c r="S1681">
        <v>95</v>
      </c>
      <c r="T1681">
        <v>4.8</v>
      </c>
      <c r="U1681">
        <v>2.7</v>
      </c>
      <c r="V1681">
        <v>81.599999999999994</v>
      </c>
      <c r="W1681">
        <v>90.7</v>
      </c>
      <c r="X1681">
        <v>92.6</v>
      </c>
      <c r="Y1681">
        <v>10.9</v>
      </c>
      <c r="Z1681">
        <v>1.9</v>
      </c>
      <c r="AA1681">
        <v>75</v>
      </c>
      <c r="AB1681">
        <v>400</v>
      </c>
      <c r="AC1681">
        <v>30300</v>
      </c>
      <c r="AD1681">
        <v>35400</v>
      </c>
      <c r="AE1681">
        <v>48500</v>
      </c>
      <c r="AF1681">
        <v>134000</v>
      </c>
      <c r="AG1681" t="s">
        <v>479</v>
      </c>
      <c r="AH1681" t="s">
        <v>479</v>
      </c>
      <c r="AI1681" t="s">
        <v>479</v>
      </c>
      <c r="AJ1681" t="s">
        <v>479</v>
      </c>
      <c r="AK1681" t="s">
        <v>479</v>
      </c>
      <c r="AL1681" t="s">
        <v>481</v>
      </c>
      <c r="AM1681" t="s">
        <v>481</v>
      </c>
    </row>
    <row r="1682" spans="1:39" x14ac:dyDescent="0.25">
      <c r="A1682" t="s">
        <v>472</v>
      </c>
      <c r="B1682" t="s">
        <v>598</v>
      </c>
      <c r="C1682">
        <v>1</v>
      </c>
      <c r="D1682" t="s">
        <v>405</v>
      </c>
      <c r="E1682" t="s">
        <v>405</v>
      </c>
      <c r="F1682">
        <v>10006840</v>
      </c>
      <c r="G1682" t="s">
        <v>123</v>
      </c>
      <c r="H1682" t="s">
        <v>482</v>
      </c>
      <c r="I1682" t="s">
        <v>476</v>
      </c>
      <c r="J1682" t="s">
        <v>385</v>
      </c>
      <c r="K1682" t="s">
        <v>521</v>
      </c>
      <c r="L1682" t="s">
        <v>58</v>
      </c>
      <c r="M1682" t="s">
        <v>405</v>
      </c>
      <c r="N1682" t="s">
        <v>405</v>
      </c>
      <c r="O1682" t="s">
        <v>488</v>
      </c>
      <c r="P1682" t="s">
        <v>34</v>
      </c>
      <c r="Q1682">
        <v>250</v>
      </c>
      <c r="R1682">
        <v>245</v>
      </c>
      <c r="S1682">
        <v>240</v>
      </c>
      <c r="T1682">
        <v>2.9</v>
      </c>
      <c r="U1682">
        <v>5.4</v>
      </c>
      <c r="V1682">
        <v>34.6</v>
      </c>
      <c r="W1682">
        <v>77.400000000000006</v>
      </c>
      <c r="X1682">
        <v>91.6</v>
      </c>
      <c r="Y1682">
        <v>57</v>
      </c>
      <c r="Z1682">
        <v>14.2</v>
      </c>
      <c r="AA1682">
        <v>80</v>
      </c>
      <c r="AB1682">
        <v>5500</v>
      </c>
      <c r="AC1682">
        <v>19700</v>
      </c>
      <c r="AD1682">
        <v>24100</v>
      </c>
      <c r="AE1682">
        <v>30700</v>
      </c>
      <c r="AF1682">
        <v>61300</v>
      </c>
      <c r="AG1682" t="s">
        <v>479</v>
      </c>
      <c r="AH1682" t="s">
        <v>479</v>
      </c>
      <c r="AI1682" t="s">
        <v>479</v>
      </c>
      <c r="AJ1682" t="s">
        <v>479</v>
      </c>
      <c r="AK1682" t="s">
        <v>479</v>
      </c>
      <c r="AL1682" t="s">
        <v>481</v>
      </c>
      <c r="AM1682" t="s">
        <v>481</v>
      </c>
    </row>
    <row r="1683" spans="1:39" x14ac:dyDescent="0.25">
      <c r="A1683" t="s">
        <v>472</v>
      </c>
      <c r="B1683" t="s">
        <v>598</v>
      </c>
      <c r="C1683">
        <v>1</v>
      </c>
      <c r="D1683" t="s">
        <v>405</v>
      </c>
      <c r="E1683" t="s">
        <v>405</v>
      </c>
      <c r="F1683">
        <v>10006841</v>
      </c>
      <c r="G1683" t="s">
        <v>91</v>
      </c>
      <c r="H1683" t="s">
        <v>482</v>
      </c>
      <c r="I1683" t="s">
        <v>476</v>
      </c>
      <c r="J1683" t="s">
        <v>385</v>
      </c>
      <c r="K1683" t="s">
        <v>477</v>
      </c>
      <c r="L1683" t="s">
        <v>65</v>
      </c>
      <c r="M1683" t="s">
        <v>405</v>
      </c>
      <c r="N1683" t="s">
        <v>405</v>
      </c>
      <c r="O1683" t="s">
        <v>485</v>
      </c>
      <c r="P1683" t="s">
        <v>47</v>
      </c>
      <c r="Q1683">
        <v>10</v>
      </c>
      <c r="R1683">
        <v>10</v>
      </c>
      <c r="S1683">
        <v>10</v>
      </c>
      <c r="T1683" t="s">
        <v>479</v>
      </c>
      <c r="U1683" t="s">
        <v>479</v>
      </c>
      <c r="V1683" t="s">
        <v>479</v>
      </c>
      <c r="W1683" t="s">
        <v>479</v>
      </c>
      <c r="X1683" t="s">
        <v>479</v>
      </c>
      <c r="Y1683" t="s">
        <v>479</v>
      </c>
      <c r="Z1683" t="s">
        <v>479</v>
      </c>
      <c r="AA1683" t="s">
        <v>480</v>
      </c>
      <c r="AB1683" t="s">
        <v>479</v>
      </c>
      <c r="AC1683" t="s">
        <v>479</v>
      </c>
      <c r="AD1683" t="s">
        <v>479</v>
      </c>
      <c r="AE1683" t="s">
        <v>479</v>
      </c>
      <c r="AF1683" t="s">
        <v>479</v>
      </c>
      <c r="AG1683" t="s">
        <v>479</v>
      </c>
      <c r="AH1683" t="s">
        <v>479</v>
      </c>
      <c r="AI1683" t="s">
        <v>479</v>
      </c>
      <c r="AJ1683" t="s">
        <v>479</v>
      </c>
      <c r="AK1683" t="s">
        <v>479</v>
      </c>
      <c r="AL1683" t="s">
        <v>481</v>
      </c>
      <c r="AM1683" t="s">
        <v>481</v>
      </c>
    </row>
    <row r="1684" spans="1:39" x14ac:dyDescent="0.25">
      <c r="A1684" t="s">
        <v>472</v>
      </c>
      <c r="B1684" t="s">
        <v>598</v>
      </c>
      <c r="C1684">
        <v>1</v>
      </c>
      <c r="D1684" t="s">
        <v>405</v>
      </c>
      <c r="E1684" t="s">
        <v>405</v>
      </c>
      <c r="F1684">
        <v>10006841</v>
      </c>
      <c r="G1684" t="s">
        <v>91</v>
      </c>
      <c r="H1684" t="s">
        <v>482</v>
      </c>
      <c r="I1684" t="s">
        <v>476</v>
      </c>
      <c r="J1684" t="s">
        <v>385</v>
      </c>
      <c r="K1684" t="s">
        <v>477</v>
      </c>
      <c r="L1684" t="s">
        <v>65</v>
      </c>
      <c r="M1684" t="s">
        <v>405</v>
      </c>
      <c r="N1684" t="s">
        <v>405</v>
      </c>
      <c r="O1684" t="s">
        <v>486</v>
      </c>
      <c r="P1684" t="s">
        <v>44</v>
      </c>
      <c r="Q1684">
        <v>50</v>
      </c>
      <c r="R1684">
        <v>50</v>
      </c>
      <c r="S1684">
        <v>50</v>
      </c>
      <c r="T1684">
        <v>4.0999999999999996</v>
      </c>
      <c r="U1684">
        <v>4.0999999999999996</v>
      </c>
      <c r="V1684">
        <v>48.1</v>
      </c>
      <c r="W1684">
        <v>79.5</v>
      </c>
      <c r="X1684">
        <v>91.8</v>
      </c>
      <c r="Y1684">
        <v>43.7</v>
      </c>
      <c r="Z1684">
        <v>12.3</v>
      </c>
      <c r="AA1684">
        <v>25</v>
      </c>
      <c r="AB1684">
        <v>6900</v>
      </c>
      <c r="AC1684">
        <v>14200</v>
      </c>
      <c r="AD1684">
        <v>17500</v>
      </c>
      <c r="AE1684">
        <v>21500</v>
      </c>
      <c r="AF1684">
        <v>40200</v>
      </c>
      <c r="AG1684" t="s">
        <v>479</v>
      </c>
      <c r="AH1684" t="s">
        <v>479</v>
      </c>
      <c r="AI1684" t="s">
        <v>479</v>
      </c>
      <c r="AJ1684" t="s">
        <v>479</v>
      </c>
      <c r="AK1684" t="s">
        <v>479</v>
      </c>
      <c r="AL1684" t="s">
        <v>481</v>
      </c>
      <c r="AM1684" t="s">
        <v>481</v>
      </c>
    </row>
    <row r="1685" spans="1:39" x14ac:dyDescent="0.25">
      <c r="A1685" t="s">
        <v>472</v>
      </c>
      <c r="B1685" t="s">
        <v>598</v>
      </c>
      <c r="C1685">
        <v>1</v>
      </c>
      <c r="D1685" t="s">
        <v>405</v>
      </c>
      <c r="E1685" t="s">
        <v>405</v>
      </c>
      <c r="F1685">
        <v>10006841</v>
      </c>
      <c r="G1685" t="s">
        <v>91</v>
      </c>
      <c r="H1685" t="s">
        <v>482</v>
      </c>
      <c r="I1685" t="s">
        <v>476</v>
      </c>
      <c r="J1685" t="s">
        <v>385</v>
      </c>
      <c r="K1685" t="s">
        <v>477</v>
      </c>
      <c r="L1685" t="s">
        <v>65</v>
      </c>
      <c r="M1685" t="s">
        <v>405</v>
      </c>
      <c r="N1685" t="s">
        <v>405</v>
      </c>
      <c r="O1685" t="s">
        <v>478</v>
      </c>
      <c r="P1685" t="s">
        <v>3</v>
      </c>
      <c r="Q1685">
        <v>90</v>
      </c>
      <c r="R1685">
        <v>85</v>
      </c>
      <c r="S1685">
        <v>85</v>
      </c>
      <c r="T1685">
        <v>5.7</v>
      </c>
      <c r="U1685">
        <v>6.3</v>
      </c>
      <c r="V1685">
        <v>67.8</v>
      </c>
      <c r="W1685">
        <v>79.900000000000006</v>
      </c>
      <c r="X1685">
        <v>87.9</v>
      </c>
      <c r="Y1685">
        <v>20.100000000000001</v>
      </c>
      <c r="Z1685">
        <v>8</v>
      </c>
      <c r="AA1685">
        <v>60</v>
      </c>
      <c r="AB1685">
        <v>700</v>
      </c>
      <c r="AC1685">
        <v>18600</v>
      </c>
      <c r="AD1685">
        <v>22600</v>
      </c>
      <c r="AE1685">
        <v>27400</v>
      </c>
      <c r="AF1685">
        <v>52900</v>
      </c>
      <c r="AG1685" t="s">
        <v>479</v>
      </c>
      <c r="AH1685" t="s">
        <v>479</v>
      </c>
      <c r="AI1685" t="s">
        <v>479</v>
      </c>
      <c r="AJ1685" t="s">
        <v>479</v>
      </c>
      <c r="AK1685" t="s">
        <v>479</v>
      </c>
      <c r="AL1685" t="s">
        <v>481</v>
      </c>
      <c r="AM1685" t="s">
        <v>481</v>
      </c>
    </row>
    <row r="1686" spans="1:39" x14ac:dyDescent="0.25">
      <c r="A1686" t="s">
        <v>472</v>
      </c>
      <c r="B1686" t="s">
        <v>598</v>
      </c>
      <c r="C1686">
        <v>1</v>
      </c>
      <c r="D1686" t="s">
        <v>405</v>
      </c>
      <c r="E1686" t="s">
        <v>405</v>
      </c>
      <c r="F1686">
        <v>10006841</v>
      </c>
      <c r="G1686" t="s">
        <v>91</v>
      </c>
      <c r="H1686" t="s">
        <v>482</v>
      </c>
      <c r="I1686" t="s">
        <v>476</v>
      </c>
      <c r="J1686" t="s">
        <v>385</v>
      </c>
      <c r="K1686" t="s">
        <v>477</v>
      </c>
      <c r="L1686" t="s">
        <v>65</v>
      </c>
      <c r="M1686" t="s">
        <v>405</v>
      </c>
      <c r="N1686" t="s">
        <v>405</v>
      </c>
      <c r="O1686" t="s">
        <v>488</v>
      </c>
      <c r="P1686" t="s">
        <v>34</v>
      </c>
      <c r="Q1686">
        <v>30</v>
      </c>
      <c r="R1686">
        <v>25</v>
      </c>
      <c r="S1686">
        <v>25</v>
      </c>
      <c r="T1686" t="s">
        <v>487</v>
      </c>
      <c r="U1686">
        <v>11.1</v>
      </c>
      <c r="V1686">
        <v>29.6</v>
      </c>
      <c r="W1686">
        <v>63</v>
      </c>
      <c r="X1686">
        <v>88.9</v>
      </c>
      <c r="Y1686">
        <v>59.3</v>
      </c>
      <c r="Z1686">
        <v>25.9</v>
      </c>
      <c r="AA1686">
        <v>10</v>
      </c>
      <c r="AB1686" t="s">
        <v>479</v>
      </c>
      <c r="AC1686" t="s">
        <v>479</v>
      </c>
      <c r="AD1686" t="s">
        <v>479</v>
      </c>
      <c r="AE1686" t="s">
        <v>479</v>
      </c>
      <c r="AF1686" t="s">
        <v>479</v>
      </c>
      <c r="AG1686" t="s">
        <v>479</v>
      </c>
      <c r="AH1686" t="s">
        <v>479</v>
      </c>
      <c r="AI1686" t="s">
        <v>479</v>
      </c>
      <c r="AJ1686" t="s">
        <v>479</v>
      </c>
      <c r="AK1686" t="s">
        <v>479</v>
      </c>
      <c r="AL1686" t="s">
        <v>481</v>
      </c>
      <c r="AM1686" t="s">
        <v>481</v>
      </c>
    </row>
    <row r="1687" spans="1:39" x14ac:dyDescent="0.25">
      <c r="A1687" t="s">
        <v>472</v>
      </c>
      <c r="B1687" t="s">
        <v>598</v>
      </c>
      <c r="C1687">
        <v>1</v>
      </c>
      <c r="D1687" t="s">
        <v>405</v>
      </c>
      <c r="E1687" t="s">
        <v>405</v>
      </c>
      <c r="F1687">
        <v>10006841</v>
      </c>
      <c r="G1687" t="s">
        <v>91</v>
      </c>
      <c r="H1687" t="s">
        <v>482</v>
      </c>
      <c r="I1687" t="s">
        <v>476</v>
      </c>
      <c r="J1687" t="s">
        <v>385</v>
      </c>
      <c r="K1687" t="s">
        <v>477</v>
      </c>
      <c r="L1687" t="s">
        <v>65</v>
      </c>
      <c r="M1687" t="s">
        <v>405</v>
      </c>
      <c r="N1687" t="s">
        <v>405</v>
      </c>
      <c r="O1687" t="s">
        <v>489</v>
      </c>
      <c r="P1687" t="s">
        <v>50</v>
      </c>
      <c r="Q1687">
        <v>125</v>
      </c>
      <c r="R1687">
        <v>125</v>
      </c>
      <c r="S1687">
        <v>120</v>
      </c>
      <c r="T1687">
        <v>4.0999999999999996</v>
      </c>
      <c r="U1687">
        <v>16.5</v>
      </c>
      <c r="V1687">
        <v>60.9</v>
      </c>
      <c r="W1687">
        <v>74.5</v>
      </c>
      <c r="X1687">
        <v>79.400000000000006</v>
      </c>
      <c r="Y1687">
        <v>18.5</v>
      </c>
      <c r="Z1687">
        <v>4.9000000000000004</v>
      </c>
      <c r="AA1687">
        <v>70</v>
      </c>
      <c r="AB1687">
        <v>500</v>
      </c>
      <c r="AC1687">
        <v>13500</v>
      </c>
      <c r="AD1687">
        <v>19400</v>
      </c>
      <c r="AE1687">
        <v>21300</v>
      </c>
      <c r="AF1687">
        <v>43400</v>
      </c>
      <c r="AG1687" t="s">
        <v>479</v>
      </c>
      <c r="AH1687" t="s">
        <v>479</v>
      </c>
      <c r="AI1687" t="s">
        <v>479</v>
      </c>
      <c r="AJ1687" t="s">
        <v>479</v>
      </c>
      <c r="AK1687" t="s">
        <v>479</v>
      </c>
      <c r="AL1687" t="s">
        <v>481</v>
      </c>
      <c r="AM1687" t="s">
        <v>481</v>
      </c>
    </row>
    <row r="1688" spans="1:39" x14ac:dyDescent="0.25">
      <c r="A1688" t="s">
        <v>472</v>
      </c>
      <c r="B1688" t="s">
        <v>598</v>
      </c>
      <c r="C1688">
        <v>1</v>
      </c>
      <c r="D1688" t="s">
        <v>405</v>
      </c>
      <c r="E1688" t="s">
        <v>405</v>
      </c>
      <c r="F1688">
        <v>10006842</v>
      </c>
      <c r="G1688" t="s">
        <v>138</v>
      </c>
      <c r="H1688" t="s">
        <v>482</v>
      </c>
      <c r="I1688" t="s">
        <v>476</v>
      </c>
      <c r="J1688" t="s">
        <v>385</v>
      </c>
      <c r="K1688" t="s">
        <v>477</v>
      </c>
      <c r="L1688" t="s">
        <v>65</v>
      </c>
      <c r="M1688" t="s">
        <v>405</v>
      </c>
      <c r="N1688" t="s">
        <v>405</v>
      </c>
      <c r="O1688" t="s">
        <v>485</v>
      </c>
      <c r="P1688" t="s">
        <v>47</v>
      </c>
      <c r="Q1688">
        <v>200</v>
      </c>
      <c r="R1688">
        <v>200</v>
      </c>
      <c r="S1688">
        <v>195</v>
      </c>
      <c r="T1688">
        <v>2.7</v>
      </c>
      <c r="U1688">
        <v>6.3</v>
      </c>
      <c r="V1688">
        <v>42.3</v>
      </c>
      <c r="W1688">
        <v>74.5</v>
      </c>
      <c r="X1688">
        <v>91</v>
      </c>
      <c r="Y1688">
        <v>48.7</v>
      </c>
      <c r="Z1688">
        <v>16.5</v>
      </c>
      <c r="AA1688">
        <v>85</v>
      </c>
      <c r="AB1688">
        <v>3600</v>
      </c>
      <c r="AC1688">
        <v>19000</v>
      </c>
      <c r="AD1688">
        <v>23000</v>
      </c>
      <c r="AE1688">
        <v>25600</v>
      </c>
      <c r="AF1688">
        <v>42300</v>
      </c>
      <c r="AG1688" t="s">
        <v>479</v>
      </c>
      <c r="AH1688" t="s">
        <v>479</v>
      </c>
      <c r="AI1688" t="s">
        <v>479</v>
      </c>
      <c r="AJ1688" t="s">
        <v>479</v>
      </c>
      <c r="AK1688" t="s">
        <v>479</v>
      </c>
      <c r="AL1688" t="s">
        <v>481</v>
      </c>
      <c r="AM1688" t="s">
        <v>481</v>
      </c>
    </row>
    <row r="1689" spans="1:39" x14ac:dyDescent="0.25">
      <c r="A1689" t="s">
        <v>472</v>
      </c>
      <c r="B1689" t="s">
        <v>598</v>
      </c>
      <c r="C1689">
        <v>1</v>
      </c>
      <c r="D1689" t="s">
        <v>405</v>
      </c>
      <c r="E1689" t="s">
        <v>405</v>
      </c>
      <c r="F1689">
        <v>10006842</v>
      </c>
      <c r="G1689" t="s">
        <v>138</v>
      </c>
      <c r="H1689" t="s">
        <v>482</v>
      </c>
      <c r="I1689" t="s">
        <v>476</v>
      </c>
      <c r="J1689" t="s">
        <v>385</v>
      </c>
      <c r="K1689" t="s">
        <v>477</v>
      </c>
      <c r="L1689" t="s">
        <v>65</v>
      </c>
      <c r="M1689" t="s">
        <v>405</v>
      </c>
      <c r="N1689" t="s">
        <v>405</v>
      </c>
      <c r="O1689" t="s">
        <v>486</v>
      </c>
      <c r="P1689" t="s">
        <v>44</v>
      </c>
      <c r="Q1689">
        <v>285</v>
      </c>
      <c r="R1689">
        <v>280</v>
      </c>
      <c r="S1689">
        <v>280</v>
      </c>
      <c r="T1689">
        <v>1.1000000000000001</v>
      </c>
      <c r="U1689">
        <v>6.8</v>
      </c>
      <c r="V1689">
        <v>47.8</v>
      </c>
      <c r="W1689">
        <v>82</v>
      </c>
      <c r="X1689">
        <v>92.1</v>
      </c>
      <c r="Y1689">
        <v>44.2</v>
      </c>
      <c r="Z1689">
        <v>10.1</v>
      </c>
      <c r="AA1689">
        <v>130</v>
      </c>
      <c r="AB1689">
        <v>3600</v>
      </c>
      <c r="AC1689">
        <v>16400</v>
      </c>
      <c r="AD1689">
        <v>20100</v>
      </c>
      <c r="AE1689">
        <v>24100</v>
      </c>
      <c r="AF1689">
        <v>58800</v>
      </c>
      <c r="AG1689" t="s">
        <v>479</v>
      </c>
      <c r="AH1689" t="s">
        <v>479</v>
      </c>
      <c r="AI1689" t="s">
        <v>479</v>
      </c>
      <c r="AJ1689" t="s">
        <v>479</v>
      </c>
      <c r="AK1689" t="s">
        <v>479</v>
      </c>
      <c r="AL1689" t="s">
        <v>481</v>
      </c>
      <c r="AM1689" t="s">
        <v>481</v>
      </c>
    </row>
    <row r="1690" spans="1:39" x14ac:dyDescent="0.25">
      <c r="A1690" t="s">
        <v>472</v>
      </c>
      <c r="B1690" t="s">
        <v>598</v>
      </c>
      <c r="C1690">
        <v>1</v>
      </c>
      <c r="D1690" t="s">
        <v>405</v>
      </c>
      <c r="E1690" t="s">
        <v>405</v>
      </c>
      <c r="F1690">
        <v>10006842</v>
      </c>
      <c r="G1690" t="s">
        <v>138</v>
      </c>
      <c r="H1690" t="s">
        <v>482</v>
      </c>
      <c r="I1690" t="s">
        <v>476</v>
      </c>
      <c r="J1690" t="s">
        <v>385</v>
      </c>
      <c r="K1690" t="s">
        <v>477</v>
      </c>
      <c r="L1690" t="s">
        <v>65</v>
      </c>
      <c r="M1690" t="s">
        <v>405</v>
      </c>
      <c r="N1690" t="s">
        <v>405</v>
      </c>
      <c r="O1690" t="s">
        <v>478</v>
      </c>
      <c r="P1690" t="s">
        <v>3</v>
      </c>
      <c r="Q1690">
        <v>135</v>
      </c>
      <c r="R1690">
        <v>135</v>
      </c>
      <c r="S1690">
        <v>135</v>
      </c>
      <c r="T1690">
        <v>5.9</v>
      </c>
      <c r="U1690">
        <v>4.0999999999999996</v>
      </c>
      <c r="V1690">
        <v>74.7</v>
      </c>
      <c r="W1690">
        <v>85.5</v>
      </c>
      <c r="X1690">
        <v>90</v>
      </c>
      <c r="Y1690">
        <v>15.2</v>
      </c>
      <c r="Z1690">
        <v>4.5</v>
      </c>
      <c r="AA1690">
        <v>100</v>
      </c>
      <c r="AB1690">
        <v>3300</v>
      </c>
      <c r="AC1690">
        <v>26600</v>
      </c>
      <c r="AD1690">
        <v>31200</v>
      </c>
      <c r="AE1690">
        <v>35800</v>
      </c>
      <c r="AF1690">
        <v>73000</v>
      </c>
      <c r="AG1690" t="s">
        <v>479</v>
      </c>
      <c r="AH1690" t="s">
        <v>479</v>
      </c>
      <c r="AI1690" t="s">
        <v>479</v>
      </c>
      <c r="AJ1690" t="s">
        <v>479</v>
      </c>
      <c r="AK1690" t="s">
        <v>479</v>
      </c>
      <c r="AL1690" t="s">
        <v>481</v>
      </c>
      <c r="AM1690" t="s">
        <v>481</v>
      </c>
    </row>
    <row r="1691" spans="1:39" x14ac:dyDescent="0.25">
      <c r="A1691" t="s">
        <v>472</v>
      </c>
      <c r="B1691" t="s">
        <v>598</v>
      </c>
      <c r="C1691">
        <v>1</v>
      </c>
      <c r="D1691" t="s">
        <v>405</v>
      </c>
      <c r="E1691" t="s">
        <v>405</v>
      </c>
      <c r="F1691">
        <v>10006842</v>
      </c>
      <c r="G1691" t="s">
        <v>138</v>
      </c>
      <c r="H1691" t="s">
        <v>482</v>
      </c>
      <c r="I1691" t="s">
        <v>476</v>
      </c>
      <c r="J1691" t="s">
        <v>385</v>
      </c>
      <c r="K1691" t="s">
        <v>477</v>
      </c>
      <c r="L1691" t="s">
        <v>65</v>
      </c>
      <c r="M1691" t="s">
        <v>405</v>
      </c>
      <c r="N1691" t="s">
        <v>405</v>
      </c>
      <c r="O1691" t="s">
        <v>488</v>
      </c>
      <c r="P1691" t="s">
        <v>34</v>
      </c>
      <c r="Q1691">
        <v>435</v>
      </c>
      <c r="R1691">
        <v>425</v>
      </c>
      <c r="S1691">
        <v>425</v>
      </c>
      <c r="T1691">
        <v>0.9</v>
      </c>
      <c r="U1691">
        <v>4.7</v>
      </c>
      <c r="V1691">
        <v>40.200000000000003</v>
      </c>
      <c r="W1691">
        <v>87.7</v>
      </c>
      <c r="X1691">
        <v>94.4</v>
      </c>
      <c r="Y1691">
        <v>54.2</v>
      </c>
      <c r="Z1691">
        <v>6.7</v>
      </c>
      <c r="AA1691">
        <v>165</v>
      </c>
      <c r="AB1691">
        <v>1800</v>
      </c>
      <c r="AC1691">
        <v>19000</v>
      </c>
      <c r="AD1691">
        <v>21900</v>
      </c>
      <c r="AE1691">
        <v>26300</v>
      </c>
      <c r="AF1691">
        <v>69700</v>
      </c>
      <c r="AG1691" t="s">
        <v>479</v>
      </c>
      <c r="AH1691" t="s">
        <v>479</v>
      </c>
      <c r="AI1691" t="s">
        <v>479</v>
      </c>
      <c r="AJ1691" t="s">
        <v>479</v>
      </c>
      <c r="AK1691" t="s">
        <v>479</v>
      </c>
      <c r="AL1691" t="s">
        <v>481</v>
      </c>
      <c r="AM1691" t="s">
        <v>481</v>
      </c>
    </row>
    <row r="1692" spans="1:39" x14ac:dyDescent="0.25">
      <c r="A1692" t="s">
        <v>472</v>
      </c>
      <c r="B1692" t="s">
        <v>598</v>
      </c>
      <c r="C1692">
        <v>1</v>
      </c>
      <c r="D1692" t="s">
        <v>405</v>
      </c>
      <c r="E1692" t="s">
        <v>405</v>
      </c>
      <c r="F1692">
        <v>10006963</v>
      </c>
      <c r="G1692" t="s">
        <v>662</v>
      </c>
      <c r="H1692" t="s">
        <v>475</v>
      </c>
      <c r="I1692" t="s">
        <v>476</v>
      </c>
      <c r="J1692" t="s">
        <v>385</v>
      </c>
      <c r="K1692" t="s">
        <v>495</v>
      </c>
      <c r="L1692" t="s">
        <v>41</v>
      </c>
      <c r="M1692" t="s">
        <v>405</v>
      </c>
      <c r="N1692" t="s">
        <v>405</v>
      </c>
      <c r="O1692" t="s">
        <v>486</v>
      </c>
      <c r="P1692" t="s">
        <v>44</v>
      </c>
      <c r="Q1692">
        <v>5</v>
      </c>
      <c r="R1692">
        <v>5</v>
      </c>
      <c r="S1692">
        <v>5</v>
      </c>
      <c r="T1692" t="s">
        <v>479</v>
      </c>
      <c r="U1692" t="s">
        <v>479</v>
      </c>
      <c r="V1692" t="s">
        <v>479</v>
      </c>
      <c r="W1692" t="s">
        <v>479</v>
      </c>
      <c r="X1692" t="s">
        <v>479</v>
      </c>
      <c r="Y1692" t="s">
        <v>479</v>
      </c>
      <c r="Z1692" t="s">
        <v>479</v>
      </c>
      <c r="AA1692">
        <v>5</v>
      </c>
      <c r="AB1692" t="s">
        <v>479</v>
      </c>
      <c r="AC1692" t="s">
        <v>479</v>
      </c>
      <c r="AD1692" t="s">
        <v>479</v>
      </c>
      <c r="AE1692" t="s">
        <v>479</v>
      </c>
      <c r="AF1692" t="s">
        <v>479</v>
      </c>
      <c r="AG1692" t="s">
        <v>479</v>
      </c>
      <c r="AH1692" t="s">
        <v>479</v>
      </c>
      <c r="AI1692" t="s">
        <v>479</v>
      </c>
      <c r="AJ1692" t="s">
        <v>479</v>
      </c>
      <c r="AK1692" t="s">
        <v>479</v>
      </c>
      <c r="AL1692" t="s">
        <v>481</v>
      </c>
      <c r="AM1692" t="s">
        <v>481</v>
      </c>
    </row>
    <row r="1693" spans="1:39" x14ac:dyDescent="0.25">
      <c r="A1693" t="s">
        <v>472</v>
      </c>
      <c r="B1693" t="s">
        <v>598</v>
      </c>
      <c r="C1693">
        <v>1</v>
      </c>
      <c r="D1693" t="s">
        <v>405</v>
      </c>
      <c r="E1693" t="s">
        <v>405</v>
      </c>
      <c r="F1693">
        <v>10007063</v>
      </c>
      <c r="G1693" t="s">
        <v>576</v>
      </c>
      <c r="H1693" t="s">
        <v>475</v>
      </c>
      <c r="I1693" t="s">
        <v>476</v>
      </c>
      <c r="J1693" t="s">
        <v>385</v>
      </c>
      <c r="K1693" t="s">
        <v>491</v>
      </c>
      <c r="L1693" t="s">
        <v>61</v>
      </c>
      <c r="M1693" t="s">
        <v>405</v>
      </c>
      <c r="N1693" t="s">
        <v>405</v>
      </c>
      <c r="O1693" t="s">
        <v>486</v>
      </c>
      <c r="P1693" t="s">
        <v>44</v>
      </c>
      <c r="Q1693">
        <v>25</v>
      </c>
      <c r="R1693">
        <v>25</v>
      </c>
      <c r="S1693">
        <v>25</v>
      </c>
      <c r="T1693" t="s">
        <v>487</v>
      </c>
      <c r="U1693">
        <v>3.8</v>
      </c>
      <c r="V1693">
        <v>80.8</v>
      </c>
      <c r="W1693">
        <v>92.3</v>
      </c>
      <c r="X1693">
        <v>96.2</v>
      </c>
      <c r="Y1693">
        <v>15.4</v>
      </c>
      <c r="Z1693">
        <v>3.8</v>
      </c>
      <c r="AA1693">
        <v>20</v>
      </c>
      <c r="AB1693">
        <v>5500</v>
      </c>
      <c r="AC1693">
        <v>12300</v>
      </c>
      <c r="AD1693">
        <v>17000</v>
      </c>
      <c r="AE1693">
        <v>24400</v>
      </c>
      <c r="AF1693">
        <v>33900</v>
      </c>
      <c r="AG1693" t="s">
        <v>479</v>
      </c>
      <c r="AH1693" t="s">
        <v>479</v>
      </c>
      <c r="AI1693" t="s">
        <v>479</v>
      </c>
      <c r="AJ1693" t="s">
        <v>479</v>
      </c>
      <c r="AK1693" t="s">
        <v>479</v>
      </c>
      <c r="AL1693" t="s">
        <v>481</v>
      </c>
      <c r="AM1693" t="s">
        <v>481</v>
      </c>
    </row>
    <row r="1694" spans="1:39" x14ac:dyDescent="0.25">
      <c r="A1694" t="s">
        <v>472</v>
      </c>
      <c r="B1694" t="s">
        <v>598</v>
      </c>
      <c r="C1694">
        <v>1</v>
      </c>
      <c r="D1694" t="s">
        <v>405</v>
      </c>
      <c r="E1694" t="s">
        <v>405</v>
      </c>
      <c r="F1694">
        <v>10007063</v>
      </c>
      <c r="G1694" t="s">
        <v>576</v>
      </c>
      <c r="H1694" t="s">
        <v>475</v>
      </c>
      <c r="I1694" t="s">
        <v>476</v>
      </c>
      <c r="J1694" t="s">
        <v>385</v>
      </c>
      <c r="K1694" t="s">
        <v>491</v>
      </c>
      <c r="L1694" t="s">
        <v>61</v>
      </c>
      <c r="M1694" t="s">
        <v>405</v>
      </c>
      <c r="N1694" t="s">
        <v>405</v>
      </c>
      <c r="O1694" t="s">
        <v>478</v>
      </c>
      <c r="P1694" t="s">
        <v>3</v>
      </c>
      <c r="Q1694">
        <v>10</v>
      </c>
      <c r="R1694">
        <v>10</v>
      </c>
      <c r="S1694">
        <v>10</v>
      </c>
      <c r="T1694" t="s">
        <v>487</v>
      </c>
      <c r="U1694">
        <v>8.3000000000000007</v>
      </c>
      <c r="V1694">
        <v>91.7</v>
      </c>
      <c r="W1694">
        <v>91.7</v>
      </c>
      <c r="X1694">
        <v>91.7</v>
      </c>
      <c r="Y1694" t="s">
        <v>487</v>
      </c>
      <c r="Z1694" t="s">
        <v>487</v>
      </c>
      <c r="AA1694">
        <v>10</v>
      </c>
      <c r="AB1694">
        <v>14300</v>
      </c>
      <c r="AC1694">
        <v>19700</v>
      </c>
      <c r="AD1694">
        <v>24100</v>
      </c>
      <c r="AE1694">
        <v>30300</v>
      </c>
      <c r="AF1694">
        <v>35000</v>
      </c>
      <c r="AG1694" t="s">
        <v>479</v>
      </c>
      <c r="AH1694" t="s">
        <v>479</v>
      </c>
      <c r="AI1694" t="s">
        <v>479</v>
      </c>
      <c r="AJ1694" t="s">
        <v>479</v>
      </c>
      <c r="AK1694" t="s">
        <v>479</v>
      </c>
      <c r="AL1694" t="s">
        <v>481</v>
      </c>
      <c r="AM1694" t="s">
        <v>481</v>
      </c>
    </row>
    <row r="1695" spans="1:39" x14ac:dyDescent="0.25">
      <c r="A1695" t="s">
        <v>472</v>
      </c>
      <c r="B1695" t="s">
        <v>598</v>
      </c>
      <c r="C1695">
        <v>1</v>
      </c>
      <c r="D1695" t="s">
        <v>405</v>
      </c>
      <c r="E1695" t="s">
        <v>405</v>
      </c>
      <c r="F1695">
        <v>10007063</v>
      </c>
      <c r="G1695" t="s">
        <v>576</v>
      </c>
      <c r="H1695" t="s">
        <v>475</v>
      </c>
      <c r="I1695" t="s">
        <v>476</v>
      </c>
      <c r="J1695" t="s">
        <v>385</v>
      </c>
      <c r="K1695" t="s">
        <v>491</v>
      </c>
      <c r="L1695" t="s">
        <v>61</v>
      </c>
      <c r="M1695" t="s">
        <v>405</v>
      </c>
      <c r="N1695" t="s">
        <v>405</v>
      </c>
      <c r="O1695" t="s">
        <v>489</v>
      </c>
      <c r="P1695" t="s">
        <v>50</v>
      </c>
      <c r="Q1695">
        <v>5</v>
      </c>
      <c r="R1695">
        <v>5</v>
      </c>
      <c r="S1695">
        <v>5</v>
      </c>
      <c r="T1695" t="s">
        <v>479</v>
      </c>
      <c r="U1695" t="s">
        <v>479</v>
      </c>
      <c r="V1695" t="s">
        <v>479</v>
      </c>
      <c r="W1695" t="s">
        <v>479</v>
      </c>
      <c r="X1695" t="s">
        <v>479</v>
      </c>
      <c r="Y1695" t="s">
        <v>479</v>
      </c>
      <c r="Z1695" t="s">
        <v>479</v>
      </c>
      <c r="AA1695">
        <v>5</v>
      </c>
      <c r="AB1695" t="s">
        <v>479</v>
      </c>
      <c r="AC1695" t="s">
        <v>479</v>
      </c>
      <c r="AD1695" t="s">
        <v>479</v>
      </c>
      <c r="AE1695" t="s">
        <v>479</v>
      </c>
      <c r="AF1695" t="s">
        <v>479</v>
      </c>
      <c r="AG1695" t="s">
        <v>479</v>
      </c>
      <c r="AH1695" t="s">
        <v>479</v>
      </c>
      <c r="AI1695" t="s">
        <v>479</v>
      </c>
      <c r="AJ1695" t="s">
        <v>479</v>
      </c>
      <c r="AK1695" t="s">
        <v>479</v>
      </c>
      <c r="AL1695" t="s">
        <v>481</v>
      </c>
      <c r="AM1695" t="s">
        <v>481</v>
      </c>
    </row>
    <row r="1696" spans="1:39" x14ac:dyDescent="0.25">
      <c r="A1696" t="s">
        <v>472</v>
      </c>
      <c r="B1696" t="s">
        <v>598</v>
      </c>
      <c r="C1696">
        <v>1</v>
      </c>
      <c r="D1696" t="s">
        <v>405</v>
      </c>
      <c r="E1696" t="s">
        <v>405</v>
      </c>
      <c r="F1696">
        <v>10007114</v>
      </c>
      <c r="G1696" t="s">
        <v>577</v>
      </c>
      <c r="H1696" t="s">
        <v>482</v>
      </c>
      <c r="I1696" t="s">
        <v>529</v>
      </c>
      <c r="J1696" t="s">
        <v>53</v>
      </c>
      <c r="K1696" t="s">
        <v>530</v>
      </c>
      <c r="L1696" t="s">
        <v>405</v>
      </c>
      <c r="M1696" t="s">
        <v>405</v>
      </c>
      <c r="N1696" t="s">
        <v>405</v>
      </c>
      <c r="O1696" t="s">
        <v>486</v>
      </c>
      <c r="P1696" t="s">
        <v>44</v>
      </c>
      <c r="Q1696">
        <v>20</v>
      </c>
      <c r="R1696">
        <v>20</v>
      </c>
      <c r="S1696">
        <v>20</v>
      </c>
      <c r="T1696" t="s">
        <v>487</v>
      </c>
      <c r="U1696">
        <v>5.3</v>
      </c>
      <c r="V1696">
        <v>73.7</v>
      </c>
      <c r="W1696">
        <v>78.900000000000006</v>
      </c>
      <c r="X1696">
        <v>94.7</v>
      </c>
      <c r="Y1696">
        <v>21.1</v>
      </c>
      <c r="Z1696">
        <v>15.8</v>
      </c>
      <c r="AA1696">
        <v>15</v>
      </c>
      <c r="AB1696">
        <v>13900</v>
      </c>
      <c r="AC1696">
        <v>17900</v>
      </c>
      <c r="AD1696">
        <v>20800</v>
      </c>
      <c r="AE1696">
        <v>24500</v>
      </c>
      <c r="AF1696">
        <v>28800</v>
      </c>
      <c r="AG1696" t="s">
        <v>479</v>
      </c>
      <c r="AH1696" t="s">
        <v>479</v>
      </c>
      <c r="AI1696" t="s">
        <v>479</v>
      </c>
      <c r="AJ1696" t="s">
        <v>479</v>
      </c>
      <c r="AK1696" t="s">
        <v>479</v>
      </c>
      <c r="AL1696" t="s">
        <v>481</v>
      </c>
      <c r="AM1696" t="s">
        <v>481</v>
      </c>
    </row>
    <row r="1697" spans="1:39" x14ac:dyDescent="0.25">
      <c r="A1697" t="s">
        <v>472</v>
      </c>
      <c r="B1697" t="s">
        <v>598</v>
      </c>
      <c r="C1697">
        <v>1</v>
      </c>
      <c r="D1697" t="s">
        <v>405</v>
      </c>
      <c r="E1697" t="s">
        <v>405</v>
      </c>
      <c r="F1697">
        <v>10007114</v>
      </c>
      <c r="G1697" t="s">
        <v>577</v>
      </c>
      <c r="H1697" t="s">
        <v>482</v>
      </c>
      <c r="I1697" t="s">
        <v>529</v>
      </c>
      <c r="J1697" t="s">
        <v>53</v>
      </c>
      <c r="K1697" t="s">
        <v>530</v>
      </c>
      <c r="L1697" t="s">
        <v>405</v>
      </c>
      <c r="M1697" t="s">
        <v>405</v>
      </c>
      <c r="N1697" t="s">
        <v>405</v>
      </c>
      <c r="O1697" t="s">
        <v>478</v>
      </c>
      <c r="P1697" t="s">
        <v>3</v>
      </c>
      <c r="Q1697">
        <v>15</v>
      </c>
      <c r="R1697">
        <v>15</v>
      </c>
      <c r="S1697">
        <v>15</v>
      </c>
      <c r="T1697" t="s">
        <v>487</v>
      </c>
      <c r="U1697">
        <v>30.8</v>
      </c>
      <c r="V1697">
        <v>46.2</v>
      </c>
      <c r="W1697">
        <v>69.2</v>
      </c>
      <c r="X1697">
        <v>69.2</v>
      </c>
      <c r="Y1697">
        <v>23.1</v>
      </c>
      <c r="Z1697" t="s">
        <v>487</v>
      </c>
      <c r="AA1697">
        <v>5</v>
      </c>
      <c r="AB1697" t="s">
        <v>479</v>
      </c>
      <c r="AC1697" t="s">
        <v>479</v>
      </c>
      <c r="AD1697" t="s">
        <v>479</v>
      </c>
      <c r="AE1697" t="s">
        <v>479</v>
      </c>
      <c r="AF1697" t="s">
        <v>479</v>
      </c>
      <c r="AG1697" t="s">
        <v>479</v>
      </c>
      <c r="AH1697" t="s">
        <v>479</v>
      </c>
      <c r="AI1697" t="s">
        <v>479</v>
      </c>
      <c r="AJ1697" t="s">
        <v>479</v>
      </c>
      <c r="AK1697" t="s">
        <v>479</v>
      </c>
      <c r="AL1697" t="s">
        <v>481</v>
      </c>
      <c r="AM1697" t="s">
        <v>481</v>
      </c>
    </row>
    <row r="1698" spans="1:39" x14ac:dyDescent="0.25">
      <c r="A1698" t="s">
        <v>472</v>
      </c>
      <c r="B1698" t="s">
        <v>598</v>
      </c>
      <c r="C1698">
        <v>1</v>
      </c>
      <c r="D1698" t="s">
        <v>405</v>
      </c>
      <c r="E1698" t="s">
        <v>405</v>
      </c>
      <c r="F1698">
        <v>10007114</v>
      </c>
      <c r="G1698" t="s">
        <v>577</v>
      </c>
      <c r="H1698" t="s">
        <v>482</v>
      </c>
      <c r="I1698" t="s">
        <v>529</v>
      </c>
      <c r="J1698" t="s">
        <v>53</v>
      </c>
      <c r="K1698" t="s">
        <v>530</v>
      </c>
      <c r="L1698" t="s">
        <v>405</v>
      </c>
      <c r="M1698" t="s">
        <v>405</v>
      </c>
      <c r="N1698" t="s">
        <v>405</v>
      </c>
      <c r="O1698" t="s">
        <v>489</v>
      </c>
      <c r="P1698" t="s">
        <v>50</v>
      </c>
      <c r="Q1698">
        <v>60</v>
      </c>
      <c r="R1698">
        <v>60</v>
      </c>
      <c r="S1698">
        <v>60</v>
      </c>
      <c r="T1698">
        <v>1.6</v>
      </c>
      <c r="U1698">
        <v>13.1</v>
      </c>
      <c r="V1698">
        <v>73.8</v>
      </c>
      <c r="W1698">
        <v>85.2</v>
      </c>
      <c r="X1698">
        <v>85.2</v>
      </c>
      <c r="Y1698">
        <v>11.5</v>
      </c>
      <c r="Z1698" t="s">
        <v>487</v>
      </c>
      <c r="AA1698">
        <v>40</v>
      </c>
      <c r="AB1698">
        <v>1500</v>
      </c>
      <c r="AC1698">
        <v>13500</v>
      </c>
      <c r="AD1698">
        <v>17200</v>
      </c>
      <c r="AE1698">
        <v>22600</v>
      </c>
      <c r="AF1698">
        <v>29600</v>
      </c>
      <c r="AG1698" t="s">
        <v>479</v>
      </c>
      <c r="AH1698" t="s">
        <v>479</v>
      </c>
      <c r="AI1698" t="s">
        <v>479</v>
      </c>
      <c r="AJ1698" t="s">
        <v>479</v>
      </c>
      <c r="AK1698" t="s">
        <v>479</v>
      </c>
      <c r="AL1698" t="s">
        <v>481</v>
      </c>
      <c r="AM1698" t="s">
        <v>481</v>
      </c>
    </row>
    <row r="1699" spans="1:39" x14ac:dyDescent="0.25">
      <c r="A1699" t="s">
        <v>472</v>
      </c>
      <c r="B1699" t="s">
        <v>598</v>
      </c>
      <c r="C1699">
        <v>1</v>
      </c>
      <c r="D1699" t="s">
        <v>405</v>
      </c>
      <c r="E1699" t="s">
        <v>405</v>
      </c>
      <c r="F1699">
        <v>10007137</v>
      </c>
      <c r="G1699" t="s">
        <v>100</v>
      </c>
      <c r="H1699" t="s">
        <v>482</v>
      </c>
      <c r="I1699" t="s">
        <v>476</v>
      </c>
      <c r="J1699" t="s">
        <v>385</v>
      </c>
      <c r="K1699" t="s">
        <v>499</v>
      </c>
      <c r="L1699" t="s">
        <v>43</v>
      </c>
      <c r="M1699" t="s">
        <v>405</v>
      </c>
      <c r="N1699" t="s">
        <v>405</v>
      </c>
      <c r="O1699" t="s">
        <v>486</v>
      </c>
      <c r="P1699" t="s">
        <v>44</v>
      </c>
      <c r="Q1699">
        <v>30</v>
      </c>
      <c r="R1699">
        <v>30</v>
      </c>
      <c r="S1699">
        <v>30</v>
      </c>
      <c r="T1699" t="s">
        <v>487</v>
      </c>
      <c r="U1699">
        <v>9.4</v>
      </c>
      <c r="V1699">
        <v>40.6</v>
      </c>
      <c r="W1699">
        <v>84.4</v>
      </c>
      <c r="X1699">
        <v>90.6</v>
      </c>
      <c r="Y1699">
        <v>50</v>
      </c>
      <c r="Z1699">
        <v>6.2</v>
      </c>
      <c r="AA1699">
        <v>15</v>
      </c>
      <c r="AB1699">
        <v>13200</v>
      </c>
      <c r="AC1699">
        <v>17200</v>
      </c>
      <c r="AD1699">
        <v>23200</v>
      </c>
      <c r="AE1699">
        <v>31400</v>
      </c>
      <c r="AF1699">
        <v>37400</v>
      </c>
      <c r="AG1699" t="s">
        <v>479</v>
      </c>
      <c r="AH1699" t="s">
        <v>479</v>
      </c>
      <c r="AI1699" t="s">
        <v>479</v>
      </c>
      <c r="AJ1699" t="s">
        <v>479</v>
      </c>
      <c r="AK1699" t="s">
        <v>479</v>
      </c>
      <c r="AL1699" t="s">
        <v>481</v>
      </c>
      <c r="AM1699" t="s">
        <v>481</v>
      </c>
    </row>
    <row r="1700" spans="1:39" x14ac:dyDescent="0.25">
      <c r="A1700" t="s">
        <v>472</v>
      </c>
      <c r="B1700" t="s">
        <v>598</v>
      </c>
      <c r="C1700">
        <v>1</v>
      </c>
      <c r="D1700" t="s">
        <v>405</v>
      </c>
      <c r="E1700" t="s">
        <v>405</v>
      </c>
      <c r="F1700">
        <v>10007137</v>
      </c>
      <c r="G1700" t="s">
        <v>100</v>
      </c>
      <c r="H1700" t="s">
        <v>482</v>
      </c>
      <c r="I1700" t="s">
        <v>476</v>
      </c>
      <c r="J1700" t="s">
        <v>385</v>
      </c>
      <c r="K1700" t="s">
        <v>499</v>
      </c>
      <c r="L1700" t="s">
        <v>43</v>
      </c>
      <c r="M1700" t="s">
        <v>405</v>
      </c>
      <c r="N1700" t="s">
        <v>405</v>
      </c>
      <c r="O1700" t="s">
        <v>478</v>
      </c>
      <c r="P1700" t="s">
        <v>3</v>
      </c>
      <c r="Q1700">
        <v>20</v>
      </c>
      <c r="R1700">
        <v>20</v>
      </c>
      <c r="S1700">
        <v>20</v>
      </c>
      <c r="T1700">
        <v>2.6</v>
      </c>
      <c r="U1700" t="s">
        <v>487</v>
      </c>
      <c r="V1700">
        <v>76.3</v>
      </c>
      <c r="W1700">
        <v>97.4</v>
      </c>
      <c r="X1700">
        <v>97.4</v>
      </c>
      <c r="Y1700">
        <v>21.1</v>
      </c>
      <c r="Z1700" t="s">
        <v>487</v>
      </c>
      <c r="AA1700">
        <v>15</v>
      </c>
      <c r="AB1700">
        <v>24800</v>
      </c>
      <c r="AC1700">
        <v>32100</v>
      </c>
      <c r="AD1700">
        <v>36500</v>
      </c>
      <c r="AE1700">
        <v>38700</v>
      </c>
      <c r="AF1700">
        <v>47800</v>
      </c>
      <c r="AG1700" t="s">
        <v>479</v>
      </c>
      <c r="AH1700" t="s">
        <v>479</v>
      </c>
      <c r="AI1700" t="s">
        <v>479</v>
      </c>
      <c r="AJ1700" t="s">
        <v>479</v>
      </c>
      <c r="AK1700" t="s">
        <v>479</v>
      </c>
      <c r="AL1700" t="s">
        <v>481</v>
      </c>
      <c r="AM1700" t="s">
        <v>481</v>
      </c>
    </row>
    <row r="1701" spans="1:39" x14ac:dyDescent="0.25">
      <c r="A1701" t="s">
        <v>472</v>
      </c>
      <c r="B1701" t="s">
        <v>598</v>
      </c>
      <c r="C1701">
        <v>1</v>
      </c>
      <c r="D1701" t="s">
        <v>405</v>
      </c>
      <c r="E1701" t="s">
        <v>405</v>
      </c>
      <c r="F1701">
        <v>10007137</v>
      </c>
      <c r="G1701" t="s">
        <v>100</v>
      </c>
      <c r="H1701" t="s">
        <v>482</v>
      </c>
      <c r="I1701" t="s">
        <v>476</v>
      </c>
      <c r="J1701" t="s">
        <v>385</v>
      </c>
      <c r="K1701" t="s">
        <v>499</v>
      </c>
      <c r="L1701" t="s">
        <v>43</v>
      </c>
      <c r="M1701" t="s">
        <v>405</v>
      </c>
      <c r="N1701" t="s">
        <v>405</v>
      </c>
      <c r="O1701" t="s">
        <v>489</v>
      </c>
      <c r="P1701" t="s">
        <v>50</v>
      </c>
      <c r="Q1701">
        <v>40</v>
      </c>
      <c r="R1701">
        <v>40</v>
      </c>
      <c r="S1701">
        <v>40</v>
      </c>
      <c r="T1701">
        <v>9.3000000000000007</v>
      </c>
      <c r="U1701">
        <v>24</v>
      </c>
      <c r="V1701">
        <v>56</v>
      </c>
      <c r="W1701">
        <v>62.7</v>
      </c>
      <c r="X1701">
        <v>66.7</v>
      </c>
      <c r="Y1701">
        <v>10.7</v>
      </c>
      <c r="Z1701">
        <v>4</v>
      </c>
      <c r="AA1701">
        <v>20</v>
      </c>
      <c r="AB1701">
        <v>4400</v>
      </c>
      <c r="AC1701">
        <v>14600</v>
      </c>
      <c r="AD1701">
        <v>21900</v>
      </c>
      <c r="AE1701">
        <v>27700</v>
      </c>
      <c r="AF1701">
        <v>40200</v>
      </c>
      <c r="AG1701" t="s">
        <v>479</v>
      </c>
      <c r="AH1701" t="s">
        <v>479</v>
      </c>
      <c r="AI1701" t="s">
        <v>479</v>
      </c>
      <c r="AJ1701" t="s">
        <v>479</v>
      </c>
      <c r="AK1701" t="s">
        <v>479</v>
      </c>
      <c r="AL1701" t="s">
        <v>481</v>
      </c>
      <c r="AM1701" t="s">
        <v>481</v>
      </c>
    </row>
    <row r="1702" spans="1:39" x14ac:dyDescent="0.25">
      <c r="A1702" t="s">
        <v>472</v>
      </c>
      <c r="B1702" t="s">
        <v>598</v>
      </c>
      <c r="C1702">
        <v>1</v>
      </c>
      <c r="D1702" t="s">
        <v>405</v>
      </c>
      <c r="E1702" t="s">
        <v>405</v>
      </c>
      <c r="F1702">
        <v>10007138</v>
      </c>
      <c r="G1702" t="s">
        <v>92</v>
      </c>
      <c r="H1702" t="s">
        <v>482</v>
      </c>
      <c r="I1702" t="s">
        <v>476</v>
      </c>
      <c r="J1702" t="s">
        <v>385</v>
      </c>
      <c r="K1702" t="s">
        <v>508</v>
      </c>
      <c r="L1702" t="s">
        <v>75</v>
      </c>
      <c r="M1702" t="s">
        <v>405</v>
      </c>
      <c r="N1702" t="s">
        <v>405</v>
      </c>
      <c r="O1702" t="s">
        <v>485</v>
      </c>
      <c r="P1702" t="s">
        <v>47</v>
      </c>
      <c r="Q1702">
        <v>20</v>
      </c>
      <c r="R1702">
        <v>20</v>
      </c>
      <c r="S1702">
        <v>20</v>
      </c>
      <c r="T1702" t="s">
        <v>487</v>
      </c>
      <c r="U1702">
        <v>13.6</v>
      </c>
      <c r="V1702">
        <v>45.5</v>
      </c>
      <c r="W1702">
        <v>72.7</v>
      </c>
      <c r="X1702">
        <v>86.4</v>
      </c>
      <c r="Y1702">
        <v>40.9</v>
      </c>
      <c r="Z1702">
        <v>13.6</v>
      </c>
      <c r="AA1702">
        <v>10</v>
      </c>
      <c r="AB1702" t="s">
        <v>479</v>
      </c>
      <c r="AC1702" t="s">
        <v>479</v>
      </c>
      <c r="AD1702" t="s">
        <v>479</v>
      </c>
      <c r="AE1702" t="s">
        <v>479</v>
      </c>
      <c r="AF1702" t="s">
        <v>479</v>
      </c>
      <c r="AG1702" t="s">
        <v>479</v>
      </c>
      <c r="AH1702" t="s">
        <v>479</v>
      </c>
      <c r="AI1702" t="s">
        <v>479</v>
      </c>
      <c r="AJ1702" t="s">
        <v>479</v>
      </c>
      <c r="AK1702" t="s">
        <v>479</v>
      </c>
      <c r="AL1702" t="s">
        <v>481</v>
      </c>
      <c r="AM1702" t="s">
        <v>481</v>
      </c>
    </row>
    <row r="1703" spans="1:39" x14ac:dyDescent="0.25">
      <c r="A1703" t="s">
        <v>472</v>
      </c>
      <c r="B1703" t="s">
        <v>598</v>
      </c>
      <c r="C1703">
        <v>1</v>
      </c>
      <c r="D1703" t="s">
        <v>405</v>
      </c>
      <c r="E1703" t="s">
        <v>405</v>
      </c>
      <c r="F1703">
        <v>10007138</v>
      </c>
      <c r="G1703" t="s">
        <v>92</v>
      </c>
      <c r="H1703" t="s">
        <v>482</v>
      </c>
      <c r="I1703" t="s">
        <v>476</v>
      </c>
      <c r="J1703" t="s">
        <v>385</v>
      </c>
      <c r="K1703" t="s">
        <v>508</v>
      </c>
      <c r="L1703" t="s">
        <v>75</v>
      </c>
      <c r="M1703" t="s">
        <v>405</v>
      </c>
      <c r="N1703" t="s">
        <v>405</v>
      </c>
      <c r="O1703" t="s">
        <v>486</v>
      </c>
      <c r="P1703" t="s">
        <v>44</v>
      </c>
      <c r="Q1703">
        <v>95</v>
      </c>
      <c r="R1703">
        <v>90</v>
      </c>
      <c r="S1703">
        <v>90</v>
      </c>
      <c r="T1703">
        <v>1.1000000000000001</v>
      </c>
      <c r="U1703">
        <v>6.6</v>
      </c>
      <c r="V1703">
        <v>53.5</v>
      </c>
      <c r="W1703">
        <v>90.9</v>
      </c>
      <c r="X1703">
        <v>92.4</v>
      </c>
      <c r="Y1703">
        <v>38.799999999999997</v>
      </c>
      <c r="Z1703">
        <v>1.5</v>
      </c>
      <c r="AA1703">
        <v>50</v>
      </c>
      <c r="AB1703">
        <v>4700</v>
      </c>
      <c r="AC1703">
        <v>14200</v>
      </c>
      <c r="AD1703">
        <v>19700</v>
      </c>
      <c r="AE1703">
        <v>23400</v>
      </c>
      <c r="AF1703">
        <v>35000</v>
      </c>
      <c r="AG1703" t="s">
        <v>479</v>
      </c>
      <c r="AH1703" t="s">
        <v>479</v>
      </c>
      <c r="AI1703" t="s">
        <v>479</v>
      </c>
      <c r="AJ1703" t="s">
        <v>479</v>
      </c>
      <c r="AK1703" t="s">
        <v>479</v>
      </c>
      <c r="AL1703" t="s">
        <v>481</v>
      </c>
      <c r="AM1703" t="s">
        <v>481</v>
      </c>
    </row>
    <row r="1704" spans="1:39" x14ac:dyDescent="0.25">
      <c r="A1704" t="s">
        <v>472</v>
      </c>
      <c r="B1704" t="s">
        <v>598</v>
      </c>
      <c r="C1704">
        <v>1</v>
      </c>
      <c r="D1704" t="s">
        <v>405</v>
      </c>
      <c r="E1704" t="s">
        <v>405</v>
      </c>
      <c r="F1704">
        <v>10007138</v>
      </c>
      <c r="G1704" t="s">
        <v>92</v>
      </c>
      <c r="H1704" t="s">
        <v>482</v>
      </c>
      <c r="I1704" t="s">
        <v>476</v>
      </c>
      <c r="J1704" t="s">
        <v>385</v>
      </c>
      <c r="K1704" t="s">
        <v>508</v>
      </c>
      <c r="L1704" t="s">
        <v>75</v>
      </c>
      <c r="M1704" t="s">
        <v>405</v>
      </c>
      <c r="N1704" t="s">
        <v>405</v>
      </c>
      <c r="O1704" t="s">
        <v>478</v>
      </c>
      <c r="P1704" t="s">
        <v>3</v>
      </c>
      <c r="Q1704">
        <v>65</v>
      </c>
      <c r="R1704">
        <v>60</v>
      </c>
      <c r="S1704">
        <v>60</v>
      </c>
      <c r="T1704">
        <v>10</v>
      </c>
      <c r="U1704">
        <v>16.7</v>
      </c>
      <c r="V1704">
        <v>61.7</v>
      </c>
      <c r="W1704">
        <v>68.3</v>
      </c>
      <c r="X1704">
        <v>73.3</v>
      </c>
      <c r="Y1704">
        <v>11.7</v>
      </c>
      <c r="Z1704">
        <v>5</v>
      </c>
      <c r="AA1704">
        <v>35</v>
      </c>
      <c r="AB1704">
        <v>1100</v>
      </c>
      <c r="AC1704">
        <v>19000</v>
      </c>
      <c r="AD1704">
        <v>23700</v>
      </c>
      <c r="AE1704">
        <v>32100</v>
      </c>
      <c r="AF1704">
        <v>43400</v>
      </c>
      <c r="AG1704" t="s">
        <v>479</v>
      </c>
      <c r="AH1704" t="s">
        <v>479</v>
      </c>
      <c r="AI1704" t="s">
        <v>479</v>
      </c>
      <c r="AJ1704" t="s">
        <v>479</v>
      </c>
      <c r="AK1704" t="s">
        <v>479</v>
      </c>
      <c r="AL1704" t="s">
        <v>481</v>
      </c>
      <c r="AM1704" t="s">
        <v>481</v>
      </c>
    </row>
    <row r="1705" spans="1:39" x14ac:dyDescent="0.25">
      <c r="A1705" t="s">
        <v>472</v>
      </c>
      <c r="B1705" t="s">
        <v>598</v>
      </c>
      <c r="C1705">
        <v>1</v>
      </c>
      <c r="D1705" t="s">
        <v>405</v>
      </c>
      <c r="E1705" t="s">
        <v>405</v>
      </c>
      <c r="F1705">
        <v>10007138</v>
      </c>
      <c r="G1705" t="s">
        <v>92</v>
      </c>
      <c r="H1705" t="s">
        <v>482</v>
      </c>
      <c r="I1705" t="s">
        <v>476</v>
      </c>
      <c r="J1705" t="s">
        <v>385</v>
      </c>
      <c r="K1705" t="s">
        <v>508</v>
      </c>
      <c r="L1705" t="s">
        <v>75</v>
      </c>
      <c r="M1705" t="s">
        <v>405</v>
      </c>
      <c r="N1705" t="s">
        <v>405</v>
      </c>
      <c r="O1705" t="s">
        <v>488</v>
      </c>
      <c r="P1705" t="s">
        <v>34</v>
      </c>
      <c r="Q1705">
        <v>75</v>
      </c>
      <c r="R1705">
        <v>75</v>
      </c>
      <c r="S1705">
        <v>75</v>
      </c>
      <c r="T1705">
        <v>1.3</v>
      </c>
      <c r="U1705">
        <v>6.7</v>
      </c>
      <c r="V1705">
        <v>61.5</v>
      </c>
      <c r="W1705">
        <v>88.4</v>
      </c>
      <c r="X1705">
        <v>92</v>
      </c>
      <c r="Y1705">
        <v>30.5</v>
      </c>
      <c r="Z1705">
        <v>3.6</v>
      </c>
      <c r="AA1705">
        <v>45</v>
      </c>
      <c r="AB1705">
        <v>2200</v>
      </c>
      <c r="AC1705">
        <v>17200</v>
      </c>
      <c r="AD1705">
        <v>22300</v>
      </c>
      <c r="AE1705">
        <v>26300</v>
      </c>
      <c r="AF1705">
        <v>57300</v>
      </c>
      <c r="AG1705" t="s">
        <v>479</v>
      </c>
      <c r="AH1705" t="s">
        <v>479</v>
      </c>
      <c r="AI1705" t="s">
        <v>479</v>
      </c>
      <c r="AJ1705" t="s">
        <v>479</v>
      </c>
      <c r="AK1705" t="s">
        <v>479</v>
      </c>
      <c r="AL1705" t="s">
        <v>481</v>
      </c>
      <c r="AM1705" t="s">
        <v>481</v>
      </c>
    </row>
    <row r="1706" spans="1:39" x14ac:dyDescent="0.25">
      <c r="A1706" t="s">
        <v>472</v>
      </c>
      <c r="B1706" t="s">
        <v>598</v>
      </c>
      <c r="C1706">
        <v>1</v>
      </c>
      <c r="D1706" t="s">
        <v>405</v>
      </c>
      <c r="E1706" t="s">
        <v>405</v>
      </c>
      <c r="F1706">
        <v>10007138</v>
      </c>
      <c r="G1706" t="s">
        <v>92</v>
      </c>
      <c r="H1706" t="s">
        <v>482</v>
      </c>
      <c r="I1706" t="s">
        <v>476</v>
      </c>
      <c r="J1706" t="s">
        <v>385</v>
      </c>
      <c r="K1706" t="s">
        <v>508</v>
      </c>
      <c r="L1706" t="s">
        <v>75</v>
      </c>
      <c r="M1706" t="s">
        <v>405</v>
      </c>
      <c r="N1706" t="s">
        <v>405</v>
      </c>
      <c r="O1706" t="s">
        <v>489</v>
      </c>
      <c r="P1706" t="s">
        <v>50</v>
      </c>
      <c r="Q1706">
        <v>150</v>
      </c>
      <c r="R1706">
        <v>150</v>
      </c>
      <c r="S1706">
        <v>150</v>
      </c>
      <c r="T1706">
        <v>4.7</v>
      </c>
      <c r="U1706">
        <v>9.4</v>
      </c>
      <c r="V1706">
        <v>75.2</v>
      </c>
      <c r="W1706">
        <v>84.6</v>
      </c>
      <c r="X1706">
        <v>85.9</v>
      </c>
      <c r="Y1706">
        <v>10.7</v>
      </c>
      <c r="Z1706">
        <v>1.3</v>
      </c>
      <c r="AA1706">
        <v>110</v>
      </c>
      <c r="AB1706">
        <v>400</v>
      </c>
      <c r="AC1706">
        <v>15000</v>
      </c>
      <c r="AD1706">
        <v>19300</v>
      </c>
      <c r="AE1706">
        <v>22600</v>
      </c>
      <c r="AF1706">
        <v>61000</v>
      </c>
      <c r="AG1706" t="s">
        <v>479</v>
      </c>
      <c r="AH1706" t="s">
        <v>479</v>
      </c>
      <c r="AI1706" t="s">
        <v>479</v>
      </c>
      <c r="AJ1706" t="s">
        <v>479</v>
      </c>
      <c r="AK1706" t="s">
        <v>479</v>
      </c>
      <c r="AL1706" t="s">
        <v>481</v>
      </c>
      <c r="AM1706" t="s">
        <v>481</v>
      </c>
    </row>
    <row r="1707" spans="1:39" x14ac:dyDescent="0.25">
      <c r="A1707" t="s">
        <v>472</v>
      </c>
      <c r="B1707" t="s">
        <v>598</v>
      </c>
      <c r="C1707">
        <v>1</v>
      </c>
      <c r="D1707" t="s">
        <v>405</v>
      </c>
      <c r="E1707" t="s">
        <v>405</v>
      </c>
      <c r="F1707">
        <v>10007139</v>
      </c>
      <c r="G1707" t="s">
        <v>109</v>
      </c>
      <c r="H1707" t="s">
        <v>482</v>
      </c>
      <c r="I1707" t="s">
        <v>476</v>
      </c>
      <c r="J1707" t="s">
        <v>385</v>
      </c>
      <c r="K1707" t="s">
        <v>521</v>
      </c>
      <c r="L1707" t="s">
        <v>58</v>
      </c>
      <c r="M1707" t="s">
        <v>405</v>
      </c>
      <c r="N1707" t="s">
        <v>405</v>
      </c>
      <c r="O1707" t="s">
        <v>485</v>
      </c>
      <c r="P1707" t="s">
        <v>47</v>
      </c>
      <c r="Q1707">
        <v>35</v>
      </c>
      <c r="R1707">
        <v>35</v>
      </c>
      <c r="S1707">
        <v>35</v>
      </c>
      <c r="T1707">
        <v>2.8</v>
      </c>
      <c r="U1707">
        <v>16.8</v>
      </c>
      <c r="V1707">
        <v>47.2</v>
      </c>
      <c r="W1707">
        <v>69.2</v>
      </c>
      <c r="X1707">
        <v>80.400000000000006</v>
      </c>
      <c r="Y1707">
        <v>33.200000000000003</v>
      </c>
      <c r="Z1707">
        <v>11.2</v>
      </c>
      <c r="AA1707">
        <v>15</v>
      </c>
      <c r="AB1707">
        <v>1500</v>
      </c>
      <c r="AC1707">
        <v>14200</v>
      </c>
      <c r="AD1707">
        <v>20100</v>
      </c>
      <c r="AE1707">
        <v>24800</v>
      </c>
      <c r="AF1707">
        <v>31000</v>
      </c>
      <c r="AG1707" t="s">
        <v>479</v>
      </c>
      <c r="AH1707" t="s">
        <v>479</v>
      </c>
      <c r="AI1707" t="s">
        <v>479</v>
      </c>
      <c r="AJ1707" t="s">
        <v>479</v>
      </c>
      <c r="AK1707" t="s">
        <v>479</v>
      </c>
      <c r="AL1707" t="s">
        <v>481</v>
      </c>
      <c r="AM1707" t="s">
        <v>481</v>
      </c>
    </row>
    <row r="1708" spans="1:39" x14ac:dyDescent="0.25">
      <c r="A1708" t="s">
        <v>472</v>
      </c>
      <c r="B1708" t="s">
        <v>598</v>
      </c>
      <c r="C1708">
        <v>1</v>
      </c>
      <c r="D1708" t="s">
        <v>405</v>
      </c>
      <c r="E1708" t="s">
        <v>405</v>
      </c>
      <c r="F1708">
        <v>10007139</v>
      </c>
      <c r="G1708" t="s">
        <v>109</v>
      </c>
      <c r="H1708" t="s">
        <v>482</v>
      </c>
      <c r="I1708" t="s">
        <v>476</v>
      </c>
      <c r="J1708" t="s">
        <v>385</v>
      </c>
      <c r="K1708" t="s">
        <v>521</v>
      </c>
      <c r="L1708" t="s">
        <v>58</v>
      </c>
      <c r="M1708" t="s">
        <v>405</v>
      </c>
      <c r="N1708" t="s">
        <v>405</v>
      </c>
      <c r="O1708" t="s">
        <v>486</v>
      </c>
      <c r="P1708" t="s">
        <v>44</v>
      </c>
      <c r="Q1708">
        <v>130</v>
      </c>
      <c r="R1708">
        <v>130</v>
      </c>
      <c r="S1708">
        <v>130</v>
      </c>
      <c r="T1708">
        <v>2.2999999999999998</v>
      </c>
      <c r="U1708">
        <v>3.9</v>
      </c>
      <c r="V1708">
        <v>54.5</v>
      </c>
      <c r="W1708">
        <v>87.1</v>
      </c>
      <c r="X1708">
        <v>93.8</v>
      </c>
      <c r="Y1708">
        <v>39.4</v>
      </c>
      <c r="Z1708">
        <v>6.7</v>
      </c>
      <c r="AA1708">
        <v>70</v>
      </c>
      <c r="AB1708">
        <v>2200</v>
      </c>
      <c r="AC1708">
        <v>17500</v>
      </c>
      <c r="AD1708">
        <v>20800</v>
      </c>
      <c r="AE1708">
        <v>24500</v>
      </c>
      <c r="AF1708">
        <v>40900</v>
      </c>
      <c r="AG1708" t="s">
        <v>479</v>
      </c>
      <c r="AH1708" t="s">
        <v>479</v>
      </c>
      <c r="AI1708" t="s">
        <v>479</v>
      </c>
      <c r="AJ1708" t="s">
        <v>479</v>
      </c>
      <c r="AK1708" t="s">
        <v>479</v>
      </c>
      <c r="AL1708" t="s">
        <v>481</v>
      </c>
      <c r="AM1708" t="s">
        <v>481</v>
      </c>
    </row>
    <row r="1709" spans="1:39" x14ac:dyDescent="0.25">
      <c r="A1709" t="s">
        <v>472</v>
      </c>
      <c r="B1709" t="s">
        <v>598</v>
      </c>
      <c r="C1709">
        <v>1</v>
      </c>
      <c r="D1709" t="s">
        <v>405</v>
      </c>
      <c r="E1709" t="s">
        <v>405</v>
      </c>
      <c r="F1709">
        <v>10007139</v>
      </c>
      <c r="G1709" t="s">
        <v>109</v>
      </c>
      <c r="H1709" t="s">
        <v>482</v>
      </c>
      <c r="I1709" t="s">
        <v>476</v>
      </c>
      <c r="J1709" t="s">
        <v>385</v>
      </c>
      <c r="K1709" t="s">
        <v>521</v>
      </c>
      <c r="L1709" t="s">
        <v>58</v>
      </c>
      <c r="M1709" t="s">
        <v>405</v>
      </c>
      <c r="N1709" t="s">
        <v>405</v>
      </c>
      <c r="O1709" t="s">
        <v>478</v>
      </c>
      <c r="P1709" t="s">
        <v>3</v>
      </c>
      <c r="Q1709">
        <v>40</v>
      </c>
      <c r="R1709">
        <v>40</v>
      </c>
      <c r="S1709">
        <v>40</v>
      </c>
      <c r="T1709">
        <v>9.9</v>
      </c>
      <c r="U1709">
        <v>9.9</v>
      </c>
      <c r="V1709">
        <v>67.900000000000006</v>
      </c>
      <c r="W1709">
        <v>75.3</v>
      </c>
      <c r="X1709">
        <v>80.2</v>
      </c>
      <c r="Y1709">
        <v>12.3</v>
      </c>
      <c r="Z1709">
        <v>4.9000000000000004</v>
      </c>
      <c r="AA1709">
        <v>30</v>
      </c>
      <c r="AB1709">
        <v>3300</v>
      </c>
      <c r="AC1709">
        <v>18600</v>
      </c>
      <c r="AD1709">
        <v>23400</v>
      </c>
      <c r="AE1709">
        <v>30700</v>
      </c>
      <c r="AF1709">
        <v>46700</v>
      </c>
      <c r="AG1709" t="s">
        <v>479</v>
      </c>
      <c r="AH1709" t="s">
        <v>479</v>
      </c>
      <c r="AI1709" t="s">
        <v>479</v>
      </c>
      <c r="AJ1709" t="s">
        <v>479</v>
      </c>
      <c r="AK1709" t="s">
        <v>479</v>
      </c>
      <c r="AL1709" t="s">
        <v>481</v>
      </c>
      <c r="AM1709" t="s">
        <v>481</v>
      </c>
    </row>
    <row r="1710" spans="1:39" x14ac:dyDescent="0.25">
      <c r="A1710" t="s">
        <v>472</v>
      </c>
      <c r="B1710" t="s">
        <v>598</v>
      </c>
      <c r="C1710">
        <v>1</v>
      </c>
      <c r="D1710" t="s">
        <v>405</v>
      </c>
      <c r="E1710" t="s">
        <v>405</v>
      </c>
      <c r="F1710">
        <v>10007139</v>
      </c>
      <c r="G1710" t="s">
        <v>109</v>
      </c>
      <c r="H1710" t="s">
        <v>482</v>
      </c>
      <c r="I1710" t="s">
        <v>476</v>
      </c>
      <c r="J1710" t="s">
        <v>385</v>
      </c>
      <c r="K1710" t="s">
        <v>521</v>
      </c>
      <c r="L1710" t="s">
        <v>58</v>
      </c>
      <c r="M1710" t="s">
        <v>405</v>
      </c>
      <c r="N1710" t="s">
        <v>405</v>
      </c>
      <c r="O1710" t="s">
        <v>488</v>
      </c>
      <c r="P1710" t="s">
        <v>34</v>
      </c>
      <c r="Q1710">
        <v>50</v>
      </c>
      <c r="R1710">
        <v>50</v>
      </c>
      <c r="S1710">
        <v>50</v>
      </c>
      <c r="T1710">
        <v>1.9</v>
      </c>
      <c r="U1710">
        <v>5.8</v>
      </c>
      <c r="V1710">
        <v>21.2</v>
      </c>
      <c r="W1710">
        <v>76.900000000000006</v>
      </c>
      <c r="X1710">
        <v>92.3</v>
      </c>
      <c r="Y1710">
        <v>71.2</v>
      </c>
      <c r="Z1710">
        <v>15.4</v>
      </c>
      <c r="AA1710">
        <v>10</v>
      </c>
      <c r="AB1710" t="s">
        <v>479</v>
      </c>
      <c r="AC1710" t="s">
        <v>479</v>
      </c>
      <c r="AD1710" t="s">
        <v>479</v>
      </c>
      <c r="AE1710" t="s">
        <v>479</v>
      </c>
      <c r="AF1710" t="s">
        <v>479</v>
      </c>
      <c r="AG1710" t="s">
        <v>479</v>
      </c>
      <c r="AH1710" t="s">
        <v>479</v>
      </c>
      <c r="AI1710" t="s">
        <v>479</v>
      </c>
      <c r="AJ1710" t="s">
        <v>479</v>
      </c>
      <c r="AK1710" t="s">
        <v>479</v>
      </c>
      <c r="AL1710" t="s">
        <v>481</v>
      </c>
      <c r="AM1710" t="s">
        <v>481</v>
      </c>
    </row>
    <row r="1711" spans="1:39" x14ac:dyDescent="0.25">
      <c r="A1711" t="s">
        <v>472</v>
      </c>
      <c r="B1711" t="s">
        <v>598</v>
      </c>
      <c r="C1711">
        <v>1</v>
      </c>
      <c r="D1711" t="s">
        <v>405</v>
      </c>
      <c r="E1711" t="s">
        <v>405</v>
      </c>
      <c r="F1711">
        <v>10007139</v>
      </c>
      <c r="G1711" t="s">
        <v>109</v>
      </c>
      <c r="H1711" t="s">
        <v>482</v>
      </c>
      <c r="I1711" t="s">
        <v>476</v>
      </c>
      <c r="J1711" t="s">
        <v>385</v>
      </c>
      <c r="K1711" t="s">
        <v>521</v>
      </c>
      <c r="L1711" t="s">
        <v>58</v>
      </c>
      <c r="M1711" t="s">
        <v>405</v>
      </c>
      <c r="N1711" t="s">
        <v>405</v>
      </c>
      <c r="O1711" t="s">
        <v>489</v>
      </c>
      <c r="P1711" t="s">
        <v>50</v>
      </c>
      <c r="Q1711">
        <v>60</v>
      </c>
      <c r="R1711">
        <v>60</v>
      </c>
      <c r="S1711">
        <v>60</v>
      </c>
      <c r="T1711">
        <v>3.3</v>
      </c>
      <c r="U1711">
        <v>6.6</v>
      </c>
      <c r="V1711">
        <v>73.2</v>
      </c>
      <c r="W1711">
        <v>87.3</v>
      </c>
      <c r="X1711">
        <v>90.1</v>
      </c>
      <c r="Y1711">
        <v>16.8</v>
      </c>
      <c r="Z1711">
        <v>2.8</v>
      </c>
      <c r="AA1711">
        <v>45</v>
      </c>
      <c r="AB1711">
        <v>4800</v>
      </c>
      <c r="AC1711">
        <v>17500</v>
      </c>
      <c r="AD1711">
        <v>19700</v>
      </c>
      <c r="AE1711">
        <v>23000</v>
      </c>
      <c r="AF1711">
        <v>39800</v>
      </c>
      <c r="AG1711" t="s">
        <v>479</v>
      </c>
      <c r="AH1711" t="s">
        <v>479</v>
      </c>
      <c r="AI1711" t="s">
        <v>479</v>
      </c>
      <c r="AJ1711" t="s">
        <v>479</v>
      </c>
      <c r="AK1711" t="s">
        <v>479</v>
      </c>
      <c r="AL1711" t="s">
        <v>481</v>
      </c>
      <c r="AM1711" t="s">
        <v>481</v>
      </c>
    </row>
    <row r="1712" spans="1:39" x14ac:dyDescent="0.25">
      <c r="A1712" t="s">
        <v>472</v>
      </c>
      <c r="B1712" t="s">
        <v>598</v>
      </c>
      <c r="C1712">
        <v>1</v>
      </c>
      <c r="D1712" t="s">
        <v>405</v>
      </c>
      <c r="E1712" t="s">
        <v>405</v>
      </c>
      <c r="F1712">
        <v>10007140</v>
      </c>
      <c r="G1712" t="s">
        <v>89</v>
      </c>
      <c r="H1712" t="s">
        <v>482</v>
      </c>
      <c r="I1712" t="s">
        <v>476</v>
      </c>
      <c r="J1712" t="s">
        <v>385</v>
      </c>
      <c r="K1712" t="s">
        <v>521</v>
      </c>
      <c r="L1712" t="s">
        <v>58</v>
      </c>
      <c r="M1712" t="s">
        <v>405</v>
      </c>
      <c r="N1712" t="s">
        <v>405</v>
      </c>
      <c r="O1712" t="s">
        <v>486</v>
      </c>
      <c r="P1712" t="s">
        <v>44</v>
      </c>
      <c r="Q1712">
        <v>160</v>
      </c>
      <c r="R1712">
        <v>155</v>
      </c>
      <c r="S1712">
        <v>155</v>
      </c>
      <c r="T1712">
        <v>3.1</v>
      </c>
      <c r="U1712">
        <v>6.5</v>
      </c>
      <c r="V1712">
        <v>47.2</v>
      </c>
      <c r="W1712">
        <v>81</v>
      </c>
      <c r="X1712">
        <v>90.4</v>
      </c>
      <c r="Y1712">
        <v>43.3</v>
      </c>
      <c r="Z1712">
        <v>9.4</v>
      </c>
      <c r="AA1712">
        <v>70</v>
      </c>
      <c r="AB1712">
        <v>2200</v>
      </c>
      <c r="AC1712">
        <v>16800</v>
      </c>
      <c r="AD1712">
        <v>20800</v>
      </c>
      <c r="AE1712">
        <v>24500</v>
      </c>
      <c r="AF1712">
        <v>59500</v>
      </c>
      <c r="AG1712" t="s">
        <v>479</v>
      </c>
      <c r="AH1712" t="s">
        <v>479</v>
      </c>
      <c r="AI1712" t="s">
        <v>479</v>
      </c>
      <c r="AJ1712" t="s">
        <v>479</v>
      </c>
      <c r="AK1712" t="s">
        <v>479</v>
      </c>
      <c r="AL1712" t="s">
        <v>481</v>
      </c>
      <c r="AM1712" t="s">
        <v>481</v>
      </c>
    </row>
    <row r="1713" spans="1:39" x14ac:dyDescent="0.25">
      <c r="A1713" t="s">
        <v>472</v>
      </c>
      <c r="B1713" t="s">
        <v>598</v>
      </c>
      <c r="C1713">
        <v>1</v>
      </c>
      <c r="D1713" t="s">
        <v>405</v>
      </c>
      <c r="E1713" t="s">
        <v>405</v>
      </c>
      <c r="F1713">
        <v>10007140</v>
      </c>
      <c r="G1713" t="s">
        <v>89</v>
      </c>
      <c r="H1713" t="s">
        <v>482</v>
      </c>
      <c r="I1713" t="s">
        <v>476</v>
      </c>
      <c r="J1713" t="s">
        <v>385</v>
      </c>
      <c r="K1713" t="s">
        <v>521</v>
      </c>
      <c r="L1713" t="s">
        <v>58</v>
      </c>
      <c r="M1713" t="s">
        <v>405</v>
      </c>
      <c r="N1713" t="s">
        <v>405</v>
      </c>
      <c r="O1713" t="s">
        <v>478</v>
      </c>
      <c r="P1713" t="s">
        <v>3</v>
      </c>
      <c r="Q1713">
        <v>295</v>
      </c>
      <c r="R1713">
        <v>295</v>
      </c>
      <c r="S1713">
        <v>295</v>
      </c>
      <c r="T1713">
        <v>5.0999999999999996</v>
      </c>
      <c r="U1713">
        <v>13.2</v>
      </c>
      <c r="V1713">
        <v>65.2</v>
      </c>
      <c r="W1713">
        <v>77</v>
      </c>
      <c r="X1713">
        <v>81.8</v>
      </c>
      <c r="Y1713">
        <v>16.600000000000001</v>
      </c>
      <c r="Z1713">
        <v>4.7</v>
      </c>
      <c r="AA1713">
        <v>190</v>
      </c>
      <c r="AB1713">
        <v>2200</v>
      </c>
      <c r="AC1713">
        <v>19700</v>
      </c>
      <c r="AD1713">
        <v>24500</v>
      </c>
      <c r="AE1713">
        <v>29900</v>
      </c>
      <c r="AF1713">
        <v>60200</v>
      </c>
      <c r="AG1713" t="s">
        <v>479</v>
      </c>
      <c r="AH1713" t="s">
        <v>479</v>
      </c>
      <c r="AI1713" t="s">
        <v>479</v>
      </c>
      <c r="AJ1713" t="s">
        <v>479</v>
      </c>
      <c r="AK1713" t="s">
        <v>479</v>
      </c>
      <c r="AL1713" t="s">
        <v>481</v>
      </c>
      <c r="AM1713" t="s">
        <v>481</v>
      </c>
    </row>
    <row r="1714" spans="1:39" x14ac:dyDescent="0.25">
      <c r="A1714" t="s">
        <v>472</v>
      </c>
      <c r="B1714" t="s">
        <v>598</v>
      </c>
      <c r="C1714">
        <v>1</v>
      </c>
      <c r="D1714" t="s">
        <v>405</v>
      </c>
      <c r="E1714" t="s">
        <v>405</v>
      </c>
      <c r="F1714">
        <v>10007140</v>
      </c>
      <c r="G1714" t="s">
        <v>89</v>
      </c>
      <c r="H1714" t="s">
        <v>482</v>
      </c>
      <c r="I1714" t="s">
        <v>476</v>
      </c>
      <c r="J1714" t="s">
        <v>385</v>
      </c>
      <c r="K1714" t="s">
        <v>521</v>
      </c>
      <c r="L1714" t="s">
        <v>58</v>
      </c>
      <c r="M1714" t="s">
        <v>405</v>
      </c>
      <c r="N1714" t="s">
        <v>405</v>
      </c>
      <c r="O1714" t="s">
        <v>488</v>
      </c>
      <c r="P1714" t="s">
        <v>34</v>
      </c>
      <c r="Q1714">
        <v>220</v>
      </c>
      <c r="R1714">
        <v>220</v>
      </c>
      <c r="S1714">
        <v>220</v>
      </c>
      <c r="T1714">
        <v>3</v>
      </c>
      <c r="U1714">
        <v>12.1</v>
      </c>
      <c r="V1714">
        <v>39.9</v>
      </c>
      <c r="W1714">
        <v>71.8</v>
      </c>
      <c r="X1714">
        <v>85</v>
      </c>
      <c r="Y1714">
        <v>45.1</v>
      </c>
      <c r="Z1714">
        <v>13.2</v>
      </c>
      <c r="AA1714">
        <v>85</v>
      </c>
      <c r="AB1714">
        <v>8800</v>
      </c>
      <c r="AC1714">
        <v>18200</v>
      </c>
      <c r="AD1714">
        <v>21200</v>
      </c>
      <c r="AE1714">
        <v>25900</v>
      </c>
      <c r="AF1714">
        <v>58800</v>
      </c>
      <c r="AG1714" t="s">
        <v>479</v>
      </c>
      <c r="AH1714" t="s">
        <v>479</v>
      </c>
      <c r="AI1714" t="s">
        <v>479</v>
      </c>
      <c r="AJ1714" t="s">
        <v>479</v>
      </c>
      <c r="AK1714" t="s">
        <v>479</v>
      </c>
      <c r="AL1714" t="s">
        <v>481</v>
      </c>
      <c r="AM1714" t="s">
        <v>481</v>
      </c>
    </row>
    <row r="1715" spans="1:39" x14ac:dyDescent="0.25">
      <c r="A1715" t="s">
        <v>472</v>
      </c>
      <c r="B1715" t="s">
        <v>598</v>
      </c>
      <c r="C1715">
        <v>1</v>
      </c>
      <c r="D1715" t="s">
        <v>405</v>
      </c>
      <c r="E1715" t="s">
        <v>405</v>
      </c>
      <c r="F1715">
        <v>10007140</v>
      </c>
      <c r="G1715" t="s">
        <v>89</v>
      </c>
      <c r="H1715" t="s">
        <v>482</v>
      </c>
      <c r="I1715" t="s">
        <v>476</v>
      </c>
      <c r="J1715" t="s">
        <v>385</v>
      </c>
      <c r="K1715" t="s">
        <v>521</v>
      </c>
      <c r="L1715" t="s">
        <v>58</v>
      </c>
      <c r="M1715" t="s">
        <v>405</v>
      </c>
      <c r="N1715" t="s">
        <v>405</v>
      </c>
      <c r="O1715" t="s">
        <v>489</v>
      </c>
      <c r="P1715" t="s">
        <v>50</v>
      </c>
      <c r="Q1715">
        <v>440</v>
      </c>
      <c r="R1715">
        <v>440</v>
      </c>
      <c r="S1715">
        <v>435</v>
      </c>
      <c r="T1715">
        <v>2.7</v>
      </c>
      <c r="U1715">
        <v>12.7</v>
      </c>
      <c r="V1715">
        <v>65.099999999999994</v>
      </c>
      <c r="W1715">
        <v>77.900000000000006</v>
      </c>
      <c r="X1715">
        <v>84.5</v>
      </c>
      <c r="Y1715">
        <v>19.399999999999999</v>
      </c>
      <c r="Z1715">
        <v>6.6</v>
      </c>
      <c r="AA1715">
        <v>275</v>
      </c>
      <c r="AB1715">
        <v>2200</v>
      </c>
      <c r="AC1715">
        <v>14600</v>
      </c>
      <c r="AD1715">
        <v>20100</v>
      </c>
      <c r="AE1715">
        <v>24100</v>
      </c>
      <c r="AF1715">
        <v>73200</v>
      </c>
      <c r="AG1715" t="s">
        <v>479</v>
      </c>
      <c r="AH1715" t="s">
        <v>479</v>
      </c>
      <c r="AI1715" t="s">
        <v>479</v>
      </c>
      <c r="AJ1715" t="s">
        <v>479</v>
      </c>
      <c r="AK1715" t="s">
        <v>479</v>
      </c>
      <c r="AL1715" t="s">
        <v>481</v>
      </c>
      <c r="AM1715" t="s">
        <v>481</v>
      </c>
    </row>
    <row r="1716" spans="1:39" x14ac:dyDescent="0.25">
      <c r="A1716" t="s">
        <v>472</v>
      </c>
      <c r="B1716" t="s">
        <v>598</v>
      </c>
      <c r="C1716">
        <v>1</v>
      </c>
      <c r="D1716" t="s">
        <v>405</v>
      </c>
      <c r="E1716" t="s">
        <v>405</v>
      </c>
      <c r="F1716">
        <v>10007141</v>
      </c>
      <c r="G1716" t="s">
        <v>133</v>
      </c>
      <c r="H1716" t="s">
        <v>482</v>
      </c>
      <c r="I1716" t="s">
        <v>476</v>
      </c>
      <c r="J1716" t="s">
        <v>385</v>
      </c>
      <c r="K1716" t="s">
        <v>477</v>
      </c>
      <c r="L1716" t="s">
        <v>65</v>
      </c>
      <c r="M1716" t="s">
        <v>405</v>
      </c>
      <c r="N1716" t="s">
        <v>405</v>
      </c>
      <c r="O1716" t="s">
        <v>485</v>
      </c>
      <c r="P1716" t="s">
        <v>47</v>
      </c>
      <c r="Q1716">
        <v>10</v>
      </c>
      <c r="R1716">
        <v>10</v>
      </c>
      <c r="S1716">
        <v>10</v>
      </c>
      <c r="T1716" t="s">
        <v>479</v>
      </c>
      <c r="U1716" t="s">
        <v>479</v>
      </c>
      <c r="V1716" t="s">
        <v>479</v>
      </c>
      <c r="W1716" t="s">
        <v>479</v>
      </c>
      <c r="X1716" t="s">
        <v>479</v>
      </c>
      <c r="Y1716" t="s">
        <v>479</v>
      </c>
      <c r="Z1716" t="s">
        <v>479</v>
      </c>
      <c r="AA1716">
        <v>5</v>
      </c>
      <c r="AB1716" t="s">
        <v>479</v>
      </c>
      <c r="AC1716" t="s">
        <v>479</v>
      </c>
      <c r="AD1716" t="s">
        <v>479</v>
      </c>
      <c r="AE1716" t="s">
        <v>479</v>
      </c>
      <c r="AF1716" t="s">
        <v>479</v>
      </c>
      <c r="AG1716" t="s">
        <v>479</v>
      </c>
      <c r="AH1716" t="s">
        <v>479</v>
      </c>
      <c r="AI1716" t="s">
        <v>479</v>
      </c>
      <c r="AJ1716" t="s">
        <v>479</v>
      </c>
      <c r="AK1716" t="s">
        <v>479</v>
      </c>
      <c r="AL1716" t="s">
        <v>481</v>
      </c>
      <c r="AM1716" t="s">
        <v>481</v>
      </c>
    </row>
    <row r="1717" spans="1:39" x14ac:dyDescent="0.25">
      <c r="A1717" t="s">
        <v>472</v>
      </c>
      <c r="B1717" t="s">
        <v>598</v>
      </c>
      <c r="C1717">
        <v>1</v>
      </c>
      <c r="D1717" t="s">
        <v>405</v>
      </c>
      <c r="E1717" t="s">
        <v>405</v>
      </c>
      <c r="F1717">
        <v>10007141</v>
      </c>
      <c r="G1717" t="s">
        <v>133</v>
      </c>
      <c r="H1717" t="s">
        <v>482</v>
      </c>
      <c r="I1717" t="s">
        <v>476</v>
      </c>
      <c r="J1717" t="s">
        <v>385</v>
      </c>
      <c r="K1717" t="s">
        <v>477</v>
      </c>
      <c r="L1717" t="s">
        <v>65</v>
      </c>
      <c r="M1717" t="s">
        <v>405</v>
      </c>
      <c r="N1717" t="s">
        <v>405</v>
      </c>
      <c r="O1717" t="s">
        <v>486</v>
      </c>
      <c r="P1717" t="s">
        <v>44</v>
      </c>
      <c r="Q1717">
        <v>145</v>
      </c>
      <c r="R1717">
        <v>145</v>
      </c>
      <c r="S1717">
        <v>145</v>
      </c>
      <c r="T1717" t="s">
        <v>487</v>
      </c>
      <c r="U1717">
        <v>9.3000000000000007</v>
      </c>
      <c r="V1717">
        <v>39.200000000000003</v>
      </c>
      <c r="W1717">
        <v>78.400000000000006</v>
      </c>
      <c r="X1717">
        <v>90.7</v>
      </c>
      <c r="Y1717">
        <v>51.5</v>
      </c>
      <c r="Z1717">
        <v>12.4</v>
      </c>
      <c r="AA1717">
        <v>55</v>
      </c>
      <c r="AB1717">
        <v>700</v>
      </c>
      <c r="AC1717">
        <v>13500</v>
      </c>
      <c r="AD1717">
        <v>20100</v>
      </c>
      <c r="AE1717">
        <v>25200</v>
      </c>
      <c r="AF1717">
        <v>84700</v>
      </c>
      <c r="AG1717" t="s">
        <v>479</v>
      </c>
      <c r="AH1717" t="s">
        <v>479</v>
      </c>
      <c r="AI1717" t="s">
        <v>479</v>
      </c>
      <c r="AJ1717" t="s">
        <v>479</v>
      </c>
      <c r="AK1717" t="s">
        <v>479</v>
      </c>
      <c r="AL1717" t="s">
        <v>481</v>
      </c>
      <c r="AM1717" t="s">
        <v>481</v>
      </c>
    </row>
    <row r="1718" spans="1:39" x14ac:dyDescent="0.25">
      <c r="A1718" t="s">
        <v>472</v>
      </c>
      <c r="B1718" t="s">
        <v>598</v>
      </c>
      <c r="C1718">
        <v>1</v>
      </c>
      <c r="D1718" t="s">
        <v>405</v>
      </c>
      <c r="E1718" t="s">
        <v>405</v>
      </c>
      <c r="F1718">
        <v>10007141</v>
      </c>
      <c r="G1718" t="s">
        <v>133</v>
      </c>
      <c r="H1718" t="s">
        <v>482</v>
      </c>
      <c r="I1718" t="s">
        <v>476</v>
      </c>
      <c r="J1718" t="s">
        <v>385</v>
      </c>
      <c r="K1718" t="s">
        <v>477</v>
      </c>
      <c r="L1718" t="s">
        <v>65</v>
      </c>
      <c r="M1718" t="s">
        <v>405</v>
      </c>
      <c r="N1718" t="s">
        <v>405</v>
      </c>
      <c r="O1718" t="s">
        <v>478</v>
      </c>
      <c r="P1718" t="s">
        <v>3</v>
      </c>
      <c r="Q1718">
        <v>90</v>
      </c>
      <c r="R1718">
        <v>90</v>
      </c>
      <c r="S1718">
        <v>90</v>
      </c>
      <c r="T1718">
        <v>4.5</v>
      </c>
      <c r="U1718">
        <v>11.4</v>
      </c>
      <c r="V1718">
        <v>62.5</v>
      </c>
      <c r="W1718">
        <v>76.099999999999994</v>
      </c>
      <c r="X1718">
        <v>84.1</v>
      </c>
      <c r="Y1718">
        <v>21.6</v>
      </c>
      <c r="Z1718">
        <v>8</v>
      </c>
      <c r="AA1718">
        <v>55</v>
      </c>
      <c r="AB1718">
        <v>1800</v>
      </c>
      <c r="AC1718">
        <v>18200</v>
      </c>
      <c r="AD1718">
        <v>22400</v>
      </c>
      <c r="AE1718">
        <v>27000</v>
      </c>
      <c r="AF1718">
        <v>47400</v>
      </c>
      <c r="AG1718" t="s">
        <v>479</v>
      </c>
      <c r="AH1718" t="s">
        <v>479</v>
      </c>
      <c r="AI1718" t="s">
        <v>479</v>
      </c>
      <c r="AJ1718" t="s">
        <v>479</v>
      </c>
      <c r="AK1718" t="s">
        <v>479</v>
      </c>
      <c r="AL1718" t="s">
        <v>481</v>
      </c>
      <c r="AM1718" t="s">
        <v>481</v>
      </c>
    </row>
    <row r="1719" spans="1:39" x14ac:dyDescent="0.25">
      <c r="A1719" t="s">
        <v>472</v>
      </c>
      <c r="B1719" t="s">
        <v>598</v>
      </c>
      <c r="C1719">
        <v>1</v>
      </c>
      <c r="D1719" t="s">
        <v>405</v>
      </c>
      <c r="E1719" t="s">
        <v>405</v>
      </c>
      <c r="F1719">
        <v>10007141</v>
      </c>
      <c r="G1719" t="s">
        <v>133</v>
      </c>
      <c r="H1719" t="s">
        <v>482</v>
      </c>
      <c r="I1719" t="s">
        <v>476</v>
      </c>
      <c r="J1719" t="s">
        <v>385</v>
      </c>
      <c r="K1719" t="s">
        <v>477</v>
      </c>
      <c r="L1719" t="s">
        <v>65</v>
      </c>
      <c r="M1719" t="s">
        <v>405</v>
      </c>
      <c r="N1719" t="s">
        <v>405</v>
      </c>
      <c r="O1719" t="s">
        <v>488</v>
      </c>
      <c r="P1719" t="s">
        <v>34</v>
      </c>
      <c r="Q1719">
        <v>165</v>
      </c>
      <c r="R1719">
        <v>165</v>
      </c>
      <c r="S1719">
        <v>160</v>
      </c>
      <c r="T1719">
        <v>2.2000000000000002</v>
      </c>
      <c r="U1719">
        <v>6.7</v>
      </c>
      <c r="V1719">
        <v>48.9</v>
      </c>
      <c r="W1719">
        <v>82.2</v>
      </c>
      <c r="X1719">
        <v>91.1</v>
      </c>
      <c r="Y1719">
        <v>42.2</v>
      </c>
      <c r="Z1719">
        <v>9</v>
      </c>
      <c r="AA1719">
        <v>80</v>
      </c>
      <c r="AB1719">
        <v>3300</v>
      </c>
      <c r="AC1719">
        <v>17500</v>
      </c>
      <c r="AD1719">
        <v>20800</v>
      </c>
      <c r="AE1719">
        <v>24500</v>
      </c>
      <c r="AF1719">
        <v>41200</v>
      </c>
      <c r="AG1719" t="s">
        <v>479</v>
      </c>
      <c r="AH1719" t="s">
        <v>479</v>
      </c>
      <c r="AI1719" t="s">
        <v>479</v>
      </c>
      <c r="AJ1719" t="s">
        <v>479</v>
      </c>
      <c r="AK1719" t="s">
        <v>479</v>
      </c>
      <c r="AL1719" t="s">
        <v>481</v>
      </c>
      <c r="AM1719" t="s">
        <v>481</v>
      </c>
    </row>
    <row r="1720" spans="1:39" x14ac:dyDescent="0.25">
      <c r="A1720" t="s">
        <v>472</v>
      </c>
      <c r="B1720" t="s">
        <v>598</v>
      </c>
      <c r="C1720">
        <v>1</v>
      </c>
      <c r="D1720" t="s">
        <v>405</v>
      </c>
      <c r="E1720" t="s">
        <v>405</v>
      </c>
      <c r="F1720">
        <v>10007141</v>
      </c>
      <c r="G1720" t="s">
        <v>133</v>
      </c>
      <c r="H1720" t="s">
        <v>482</v>
      </c>
      <c r="I1720" t="s">
        <v>476</v>
      </c>
      <c r="J1720" t="s">
        <v>385</v>
      </c>
      <c r="K1720" t="s">
        <v>477</v>
      </c>
      <c r="L1720" t="s">
        <v>65</v>
      </c>
      <c r="M1720" t="s">
        <v>405</v>
      </c>
      <c r="N1720" t="s">
        <v>405</v>
      </c>
      <c r="O1720" t="s">
        <v>489</v>
      </c>
      <c r="P1720" t="s">
        <v>50</v>
      </c>
      <c r="Q1720">
        <v>230</v>
      </c>
      <c r="R1720">
        <v>230</v>
      </c>
      <c r="S1720">
        <v>230</v>
      </c>
      <c r="T1720">
        <v>3.5</v>
      </c>
      <c r="U1720">
        <v>9.6</v>
      </c>
      <c r="V1720">
        <v>60.5</v>
      </c>
      <c r="W1720">
        <v>80.3</v>
      </c>
      <c r="X1720">
        <v>86.8</v>
      </c>
      <c r="Y1720">
        <v>26.3</v>
      </c>
      <c r="Z1720">
        <v>6.6</v>
      </c>
      <c r="AA1720">
        <v>130</v>
      </c>
      <c r="AB1720">
        <v>1900</v>
      </c>
      <c r="AC1720">
        <v>14500</v>
      </c>
      <c r="AD1720">
        <v>19000</v>
      </c>
      <c r="AE1720">
        <v>22400</v>
      </c>
      <c r="AF1720">
        <v>58800</v>
      </c>
      <c r="AG1720" t="s">
        <v>479</v>
      </c>
      <c r="AH1720" t="s">
        <v>479</v>
      </c>
      <c r="AI1720" t="s">
        <v>479</v>
      </c>
      <c r="AJ1720" t="s">
        <v>479</v>
      </c>
      <c r="AK1720" t="s">
        <v>479</v>
      </c>
      <c r="AL1720" t="s">
        <v>481</v>
      </c>
      <c r="AM1720" t="s">
        <v>481</v>
      </c>
    </row>
    <row r="1721" spans="1:39" x14ac:dyDescent="0.25">
      <c r="A1721" t="s">
        <v>472</v>
      </c>
      <c r="B1721" t="s">
        <v>598</v>
      </c>
      <c r="C1721">
        <v>1</v>
      </c>
      <c r="D1721" t="s">
        <v>405</v>
      </c>
      <c r="E1721" t="s">
        <v>405</v>
      </c>
      <c r="F1721">
        <v>10007143</v>
      </c>
      <c r="G1721" t="s">
        <v>48</v>
      </c>
      <c r="H1721" t="s">
        <v>482</v>
      </c>
      <c r="I1721" t="s">
        <v>476</v>
      </c>
      <c r="J1721" t="s">
        <v>385</v>
      </c>
      <c r="K1721" t="s">
        <v>513</v>
      </c>
      <c r="L1721" t="s">
        <v>49</v>
      </c>
      <c r="M1721" t="s">
        <v>405</v>
      </c>
      <c r="N1721" t="s">
        <v>405</v>
      </c>
      <c r="O1721" t="s">
        <v>485</v>
      </c>
      <c r="P1721" t="s">
        <v>47</v>
      </c>
      <c r="Q1721">
        <v>130</v>
      </c>
      <c r="R1721">
        <v>130</v>
      </c>
      <c r="S1721">
        <v>125</v>
      </c>
      <c r="T1721">
        <v>2.4</v>
      </c>
      <c r="U1721">
        <v>4</v>
      </c>
      <c r="V1721">
        <v>36.5</v>
      </c>
      <c r="W1721">
        <v>71.400000000000006</v>
      </c>
      <c r="X1721">
        <v>93.7</v>
      </c>
      <c r="Y1721">
        <v>57.1</v>
      </c>
      <c r="Z1721">
        <v>22.2</v>
      </c>
      <c r="AA1721">
        <v>45</v>
      </c>
      <c r="AB1721">
        <v>2900</v>
      </c>
      <c r="AC1721">
        <v>23000</v>
      </c>
      <c r="AD1721">
        <v>27400</v>
      </c>
      <c r="AE1721">
        <v>32100</v>
      </c>
      <c r="AF1721">
        <v>63900</v>
      </c>
      <c r="AG1721" t="s">
        <v>479</v>
      </c>
      <c r="AH1721" t="s">
        <v>479</v>
      </c>
      <c r="AI1721" t="s">
        <v>479</v>
      </c>
      <c r="AJ1721" t="s">
        <v>479</v>
      </c>
      <c r="AK1721" t="s">
        <v>479</v>
      </c>
      <c r="AL1721" t="s">
        <v>481</v>
      </c>
      <c r="AM1721" t="s">
        <v>481</v>
      </c>
    </row>
    <row r="1722" spans="1:39" x14ac:dyDescent="0.25">
      <c r="A1722" t="s">
        <v>472</v>
      </c>
      <c r="B1722" t="s">
        <v>473</v>
      </c>
      <c r="C1722">
        <v>5</v>
      </c>
      <c r="D1722" t="s">
        <v>405</v>
      </c>
      <c r="E1722" t="s">
        <v>405</v>
      </c>
      <c r="F1722">
        <v>10007786</v>
      </c>
      <c r="G1722" t="s">
        <v>67</v>
      </c>
      <c r="H1722" t="s">
        <v>482</v>
      </c>
      <c r="I1722" t="s">
        <v>476</v>
      </c>
      <c r="J1722" t="s">
        <v>385</v>
      </c>
      <c r="K1722" t="s">
        <v>491</v>
      </c>
      <c r="L1722" t="s">
        <v>61</v>
      </c>
      <c r="M1722" t="s">
        <v>405</v>
      </c>
      <c r="N1722" t="s">
        <v>405</v>
      </c>
      <c r="O1722" t="s">
        <v>486</v>
      </c>
      <c r="P1722" t="s">
        <v>44</v>
      </c>
      <c r="Q1722">
        <v>115</v>
      </c>
      <c r="R1722">
        <v>110</v>
      </c>
      <c r="S1722">
        <v>110</v>
      </c>
      <c r="T1722">
        <v>6.3</v>
      </c>
      <c r="U1722">
        <v>6.3</v>
      </c>
      <c r="V1722">
        <v>65.8</v>
      </c>
      <c r="W1722">
        <v>83.8</v>
      </c>
      <c r="X1722">
        <v>87.4</v>
      </c>
      <c r="Y1722">
        <v>21.6</v>
      </c>
      <c r="Z1722">
        <v>3.6</v>
      </c>
      <c r="AA1722">
        <v>70</v>
      </c>
      <c r="AB1722">
        <v>7300</v>
      </c>
      <c r="AC1722">
        <v>29200</v>
      </c>
      <c r="AD1722">
        <v>36100</v>
      </c>
      <c r="AE1722">
        <v>51500</v>
      </c>
      <c r="AF1722">
        <v>151500</v>
      </c>
      <c r="AG1722" t="s">
        <v>479</v>
      </c>
      <c r="AH1722" t="s">
        <v>479</v>
      </c>
      <c r="AI1722" t="s">
        <v>479</v>
      </c>
      <c r="AJ1722" t="s">
        <v>479</v>
      </c>
      <c r="AK1722" t="s">
        <v>479</v>
      </c>
      <c r="AL1722" t="s">
        <v>481</v>
      </c>
      <c r="AM1722" t="s">
        <v>481</v>
      </c>
    </row>
    <row r="1723" spans="1:39" x14ac:dyDescent="0.25">
      <c r="A1723" t="s">
        <v>472</v>
      </c>
      <c r="B1723" t="s">
        <v>473</v>
      </c>
      <c r="C1723">
        <v>5</v>
      </c>
      <c r="D1723" t="s">
        <v>405</v>
      </c>
      <c r="E1723" t="s">
        <v>405</v>
      </c>
      <c r="F1723">
        <v>10007788</v>
      </c>
      <c r="G1723" t="s">
        <v>33</v>
      </c>
      <c r="H1723" t="s">
        <v>482</v>
      </c>
      <c r="I1723" t="s">
        <v>476</v>
      </c>
      <c r="J1723" t="s">
        <v>385</v>
      </c>
      <c r="K1723" t="s">
        <v>483</v>
      </c>
      <c r="L1723" t="s">
        <v>484</v>
      </c>
      <c r="M1723" t="s">
        <v>405</v>
      </c>
      <c r="N1723" t="s">
        <v>405</v>
      </c>
      <c r="O1723" t="s">
        <v>486</v>
      </c>
      <c r="P1723" t="s">
        <v>44</v>
      </c>
      <c r="Q1723">
        <v>50</v>
      </c>
      <c r="R1723">
        <v>45</v>
      </c>
      <c r="S1723">
        <v>45</v>
      </c>
      <c r="T1723">
        <v>2.2000000000000002</v>
      </c>
      <c r="U1723">
        <v>6.7</v>
      </c>
      <c r="V1723">
        <v>53.3</v>
      </c>
      <c r="W1723">
        <v>82.2</v>
      </c>
      <c r="X1723">
        <v>91.1</v>
      </c>
      <c r="Y1723">
        <v>37.799999999999997</v>
      </c>
      <c r="Z1723">
        <v>8.9</v>
      </c>
      <c r="AA1723">
        <v>25</v>
      </c>
      <c r="AB1723">
        <v>12400</v>
      </c>
      <c r="AC1723">
        <v>26100</v>
      </c>
      <c r="AD1723">
        <v>33600</v>
      </c>
      <c r="AE1723">
        <v>38900</v>
      </c>
      <c r="AF1723">
        <v>120400</v>
      </c>
      <c r="AG1723" t="s">
        <v>479</v>
      </c>
      <c r="AH1723" t="s">
        <v>479</v>
      </c>
      <c r="AI1723" t="s">
        <v>479</v>
      </c>
      <c r="AJ1723" t="s">
        <v>479</v>
      </c>
      <c r="AK1723" t="s">
        <v>479</v>
      </c>
      <c r="AL1723" t="s">
        <v>481</v>
      </c>
      <c r="AM1723" t="s">
        <v>481</v>
      </c>
    </row>
    <row r="1724" spans="1:39" x14ac:dyDescent="0.25">
      <c r="A1724" t="s">
        <v>472</v>
      </c>
      <c r="B1724" t="s">
        <v>473</v>
      </c>
      <c r="C1724">
        <v>5</v>
      </c>
      <c r="D1724" t="s">
        <v>405</v>
      </c>
      <c r="E1724" t="s">
        <v>405</v>
      </c>
      <c r="F1724">
        <v>10007790</v>
      </c>
      <c r="G1724" t="s">
        <v>56</v>
      </c>
      <c r="H1724" t="s">
        <v>482</v>
      </c>
      <c r="I1724" t="s">
        <v>529</v>
      </c>
      <c r="J1724" t="s">
        <v>53</v>
      </c>
      <c r="K1724" t="s">
        <v>530</v>
      </c>
      <c r="L1724" t="s">
        <v>405</v>
      </c>
      <c r="M1724" t="s">
        <v>405</v>
      </c>
      <c r="N1724" t="s">
        <v>405</v>
      </c>
      <c r="O1724" t="s">
        <v>486</v>
      </c>
      <c r="P1724" t="s">
        <v>44</v>
      </c>
      <c r="Q1724">
        <v>75</v>
      </c>
      <c r="R1724">
        <v>70</v>
      </c>
      <c r="S1724">
        <v>70</v>
      </c>
      <c r="T1724">
        <v>7</v>
      </c>
      <c r="U1724">
        <v>2.8</v>
      </c>
      <c r="V1724">
        <v>71.5</v>
      </c>
      <c r="W1724">
        <v>86.8</v>
      </c>
      <c r="X1724">
        <v>90.3</v>
      </c>
      <c r="Y1724">
        <v>18.8</v>
      </c>
      <c r="Z1724">
        <v>3.5</v>
      </c>
      <c r="AA1724">
        <v>50</v>
      </c>
      <c r="AB1724">
        <v>8800</v>
      </c>
      <c r="AC1724">
        <v>26300</v>
      </c>
      <c r="AD1724">
        <v>34300</v>
      </c>
      <c r="AE1724">
        <v>42300</v>
      </c>
      <c r="AF1724">
        <v>140200</v>
      </c>
      <c r="AG1724" t="s">
        <v>479</v>
      </c>
      <c r="AH1724" t="s">
        <v>479</v>
      </c>
      <c r="AI1724" t="s">
        <v>479</v>
      </c>
      <c r="AJ1724" t="s">
        <v>479</v>
      </c>
      <c r="AK1724" t="s">
        <v>479</v>
      </c>
      <c r="AL1724" t="s">
        <v>481</v>
      </c>
      <c r="AM1724" t="s">
        <v>481</v>
      </c>
    </row>
    <row r="1725" spans="1:39" x14ac:dyDescent="0.25">
      <c r="A1725" t="s">
        <v>472</v>
      </c>
      <c r="B1725" t="s">
        <v>473</v>
      </c>
      <c r="C1725">
        <v>5</v>
      </c>
      <c r="D1725" t="s">
        <v>405</v>
      </c>
      <c r="E1725" t="s">
        <v>405</v>
      </c>
      <c r="F1725">
        <v>10007791</v>
      </c>
      <c r="G1725" t="s">
        <v>136</v>
      </c>
      <c r="H1725" t="s">
        <v>482</v>
      </c>
      <c r="I1725" t="s">
        <v>476</v>
      </c>
      <c r="J1725" t="s">
        <v>385</v>
      </c>
      <c r="K1725" t="s">
        <v>483</v>
      </c>
      <c r="L1725" t="s">
        <v>484</v>
      </c>
      <c r="M1725" t="s">
        <v>405</v>
      </c>
      <c r="N1725" t="s">
        <v>405</v>
      </c>
      <c r="O1725" t="s">
        <v>486</v>
      </c>
      <c r="P1725" t="s">
        <v>44</v>
      </c>
      <c r="Q1725">
        <v>145</v>
      </c>
      <c r="R1725">
        <v>140</v>
      </c>
      <c r="S1725">
        <v>140</v>
      </c>
      <c r="T1725">
        <v>2.8</v>
      </c>
      <c r="U1725">
        <v>4.9000000000000004</v>
      </c>
      <c r="V1725">
        <v>73.5</v>
      </c>
      <c r="W1725">
        <v>88.7</v>
      </c>
      <c r="X1725">
        <v>92.2</v>
      </c>
      <c r="Y1725">
        <v>18.7</v>
      </c>
      <c r="Z1725">
        <v>3.5</v>
      </c>
      <c r="AA1725">
        <v>100</v>
      </c>
      <c r="AB1725">
        <v>1500</v>
      </c>
      <c r="AC1725">
        <v>23000</v>
      </c>
      <c r="AD1725">
        <v>28500</v>
      </c>
      <c r="AE1725">
        <v>33600</v>
      </c>
      <c r="AF1725">
        <v>88700</v>
      </c>
      <c r="AG1725" t="s">
        <v>479</v>
      </c>
      <c r="AH1725" t="s">
        <v>479</v>
      </c>
      <c r="AI1725" t="s">
        <v>479</v>
      </c>
      <c r="AJ1725" t="s">
        <v>479</v>
      </c>
      <c r="AK1725" t="s">
        <v>479</v>
      </c>
      <c r="AL1725" t="s">
        <v>481</v>
      </c>
      <c r="AM1725" t="s">
        <v>481</v>
      </c>
    </row>
    <row r="1726" spans="1:39" x14ac:dyDescent="0.25">
      <c r="A1726" t="s">
        <v>472</v>
      </c>
      <c r="B1726" t="s">
        <v>473</v>
      </c>
      <c r="C1726">
        <v>5</v>
      </c>
      <c r="D1726" t="s">
        <v>405</v>
      </c>
      <c r="E1726" t="s">
        <v>405</v>
      </c>
      <c r="F1726">
        <v>10007792</v>
      </c>
      <c r="G1726" t="s">
        <v>98</v>
      </c>
      <c r="H1726" t="s">
        <v>482</v>
      </c>
      <c r="I1726" t="s">
        <v>476</v>
      </c>
      <c r="J1726" t="s">
        <v>385</v>
      </c>
      <c r="K1726" t="s">
        <v>491</v>
      </c>
      <c r="L1726" t="s">
        <v>61</v>
      </c>
      <c r="M1726" t="s">
        <v>405</v>
      </c>
      <c r="N1726" t="s">
        <v>405</v>
      </c>
      <c r="O1726" t="s">
        <v>486</v>
      </c>
      <c r="P1726" t="s">
        <v>44</v>
      </c>
      <c r="Q1726">
        <v>185</v>
      </c>
      <c r="R1726">
        <v>185</v>
      </c>
      <c r="S1726">
        <v>180</v>
      </c>
      <c r="T1726">
        <v>2.7</v>
      </c>
      <c r="U1726">
        <v>2.7</v>
      </c>
      <c r="V1726">
        <v>68.099999999999994</v>
      </c>
      <c r="W1726">
        <v>90.1</v>
      </c>
      <c r="X1726">
        <v>94.5</v>
      </c>
      <c r="Y1726">
        <v>26.4</v>
      </c>
      <c r="Z1726">
        <v>4.4000000000000004</v>
      </c>
      <c r="AA1726">
        <v>120</v>
      </c>
      <c r="AB1726">
        <v>3300</v>
      </c>
      <c r="AC1726">
        <v>25900</v>
      </c>
      <c r="AD1726">
        <v>32100</v>
      </c>
      <c r="AE1726">
        <v>38700</v>
      </c>
      <c r="AF1726">
        <v>121500</v>
      </c>
      <c r="AG1726" t="s">
        <v>479</v>
      </c>
      <c r="AH1726" t="s">
        <v>479</v>
      </c>
      <c r="AI1726" t="s">
        <v>479</v>
      </c>
      <c r="AJ1726" t="s">
        <v>479</v>
      </c>
      <c r="AK1726" t="s">
        <v>479</v>
      </c>
      <c r="AL1726" t="s">
        <v>481</v>
      </c>
      <c r="AM1726" t="s">
        <v>481</v>
      </c>
    </row>
    <row r="1727" spans="1:39" x14ac:dyDescent="0.25">
      <c r="A1727" t="s">
        <v>472</v>
      </c>
      <c r="B1727" t="s">
        <v>598</v>
      </c>
      <c r="C1727">
        <v>1</v>
      </c>
      <c r="D1727" t="s">
        <v>405</v>
      </c>
      <c r="E1727" t="s">
        <v>405</v>
      </c>
      <c r="F1727">
        <v>10007144</v>
      </c>
      <c r="G1727" t="s">
        <v>71</v>
      </c>
      <c r="H1727" t="s">
        <v>482</v>
      </c>
      <c r="I1727" t="s">
        <v>476</v>
      </c>
      <c r="J1727" t="s">
        <v>385</v>
      </c>
      <c r="K1727" t="s">
        <v>495</v>
      </c>
      <c r="L1727" t="s">
        <v>41</v>
      </c>
      <c r="M1727" t="s">
        <v>405</v>
      </c>
      <c r="N1727" t="s">
        <v>405</v>
      </c>
      <c r="O1727" t="s">
        <v>485</v>
      </c>
      <c r="P1727" t="s">
        <v>47</v>
      </c>
      <c r="Q1727">
        <v>10</v>
      </c>
      <c r="R1727">
        <v>10</v>
      </c>
      <c r="S1727">
        <v>10</v>
      </c>
      <c r="T1727" t="s">
        <v>479</v>
      </c>
      <c r="U1727" t="s">
        <v>479</v>
      </c>
      <c r="V1727" t="s">
        <v>479</v>
      </c>
      <c r="W1727" t="s">
        <v>479</v>
      </c>
      <c r="X1727" t="s">
        <v>479</v>
      </c>
      <c r="Y1727" t="s">
        <v>479</v>
      </c>
      <c r="Z1727" t="s">
        <v>479</v>
      </c>
      <c r="AA1727" t="s">
        <v>480</v>
      </c>
      <c r="AB1727" t="s">
        <v>479</v>
      </c>
      <c r="AC1727" t="s">
        <v>479</v>
      </c>
      <c r="AD1727" t="s">
        <v>479</v>
      </c>
      <c r="AE1727" t="s">
        <v>479</v>
      </c>
      <c r="AF1727" t="s">
        <v>479</v>
      </c>
      <c r="AG1727" t="s">
        <v>479</v>
      </c>
      <c r="AH1727" t="s">
        <v>479</v>
      </c>
      <c r="AI1727" t="s">
        <v>479</v>
      </c>
      <c r="AJ1727" t="s">
        <v>479</v>
      </c>
      <c r="AK1727" t="s">
        <v>479</v>
      </c>
      <c r="AL1727" t="s">
        <v>481</v>
      </c>
      <c r="AM1727" t="s">
        <v>481</v>
      </c>
    </row>
    <row r="1728" spans="1:39" x14ac:dyDescent="0.25">
      <c r="A1728" t="s">
        <v>472</v>
      </c>
      <c r="B1728" t="s">
        <v>598</v>
      </c>
      <c r="C1728">
        <v>1</v>
      </c>
      <c r="D1728" t="s">
        <v>405</v>
      </c>
      <c r="E1728" t="s">
        <v>405</v>
      </c>
      <c r="F1728">
        <v>10007144</v>
      </c>
      <c r="G1728" t="s">
        <v>71</v>
      </c>
      <c r="H1728" t="s">
        <v>482</v>
      </c>
      <c r="I1728" t="s">
        <v>476</v>
      </c>
      <c r="J1728" t="s">
        <v>385</v>
      </c>
      <c r="K1728" t="s">
        <v>495</v>
      </c>
      <c r="L1728" t="s">
        <v>41</v>
      </c>
      <c r="M1728" t="s">
        <v>405</v>
      </c>
      <c r="N1728" t="s">
        <v>405</v>
      </c>
      <c r="O1728" t="s">
        <v>486</v>
      </c>
      <c r="P1728" t="s">
        <v>44</v>
      </c>
      <c r="Q1728">
        <v>170</v>
      </c>
      <c r="R1728">
        <v>170</v>
      </c>
      <c r="S1728">
        <v>170</v>
      </c>
      <c r="T1728">
        <v>4.0999999999999996</v>
      </c>
      <c r="U1728">
        <v>8.6999999999999993</v>
      </c>
      <c r="V1728">
        <v>57</v>
      </c>
      <c r="W1728">
        <v>81.7</v>
      </c>
      <c r="X1728">
        <v>87.2</v>
      </c>
      <c r="Y1728">
        <v>30.2</v>
      </c>
      <c r="Z1728">
        <v>5.5</v>
      </c>
      <c r="AA1728">
        <v>95</v>
      </c>
      <c r="AB1728">
        <v>1800</v>
      </c>
      <c r="AC1728">
        <v>13500</v>
      </c>
      <c r="AD1728">
        <v>20400</v>
      </c>
      <c r="AE1728">
        <v>25300</v>
      </c>
      <c r="AF1728">
        <v>38000</v>
      </c>
      <c r="AG1728" t="s">
        <v>479</v>
      </c>
      <c r="AH1728" t="s">
        <v>479</v>
      </c>
      <c r="AI1728" t="s">
        <v>479</v>
      </c>
      <c r="AJ1728" t="s">
        <v>479</v>
      </c>
      <c r="AK1728" t="s">
        <v>479</v>
      </c>
      <c r="AL1728" t="s">
        <v>481</v>
      </c>
      <c r="AM1728" t="s">
        <v>481</v>
      </c>
    </row>
    <row r="1729" spans="1:39" x14ac:dyDescent="0.25">
      <c r="A1729" t="s">
        <v>472</v>
      </c>
      <c r="B1729" t="s">
        <v>598</v>
      </c>
      <c r="C1729">
        <v>1</v>
      </c>
      <c r="D1729" t="s">
        <v>405</v>
      </c>
      <c r="E1729" t="s">
        <v>405</v>
      </c>
      <c r="F1729">
        <v>10007144</v>
      </c>
      <c r="G1729" t="s">
        <v>71</v>
      </c>
      <c r="H1729" t="s">
        <v>482</v>
      </c>
      <c r="I1729" t="s">
        <v>476</v>
      </c>
      <c r="J1729" t="s">
        <v>385</v>
      </c>
      <c r="K1729" t="s">
        <v>495</v>
      </c>
      <c r="L1729" t="s">
        <v>41</v>
      </c>
      <c r="M1729" t="s">
        <v>405</v>
      </c>
      <c r="N1729" t="s">
        <v>405</v>
      </c>
      <c r="O1729" t="s">
        <v>478</v>
      </c>
      <c r="P1729" t="s">
        <v>3</v>
      </c>
      <c r="Q1729">
        <v>135</v>
      </c>
      <c r="R1729">
        <v>130</v>
      </c>
      <c r="S1729">
        <v>130</v>
      </c>
      <c r="T1729">
        <v>5.3</v>
      </c>
      <c r="U1729">
        <v>12.9</v>
      </c>
      <c r="V1729">
        <v>71.2</v>
      </c>
      <c r="W1729">
        <v>78</v>
      </c>
      <c r="X1729">
        <v>81.8</v>
      </c>
      <c r="Y1729">
        <v>10.6</v>
      </c>
      <c r="Z1729">
        <v>3.8</v>
      </c>
      <c r="AA1729">
        <v>95</v>
      </c>
      <c r="AB1729">
        <v>2900</v>
      </c>
      <c r="AC1729">
        <v>17900</v>
      </c>
      <c r="AD1729">
        <v>30700</v>
      </c>
      <c r="AE1729">
        <v>39800</v>
      </c>
      <c r="AF1729">
        <v>88700</v>
      </c>
      <c r="AG1729" t="s">
        <v>479</v>
      </c>
      <c r="AH1729" t="s">
        <v>479</v>
      </c>
      <c r="AI1729" t="s">
        <v>479</v>
      </c>
      <c r="AJ1729" t="s">
        <v>479</v>
      </c>
      <c r="AK1729" t="s">
        <v>479</v>
      </c>
      <c r="AL1729" t="s">
        <v>481</v>
      </c>
      <c r="AM1729" t="s">
        <v>481</v>
      </c>
    </row>
    <row r="1730" spans="1:39" x14ac:dyDescent="0.25">
      <c r="A1730" t="s">
        <v>472</v>
      </c>
      <c r="B1730" t="s">
        <v>598</v>
      </c>
      <c r="C1730">
        <v>1</v>
      </c>
      <c r="D1730" t="s">
        <v>405</v>
      </c>
      <c r="E1730" t="s">
        <v>405</v>
      </c>
      <c r="F1730">
        <v>10007144</v>
      </c>
      <c r="G1730" t="s">
        <v>71</v>
      </c>
      <c r="H1730" t="s">
        <v>482</v>
      </c>
      <c r="I1730" t="s">
        <v>476</v>
      </c>
      <c r="J1730" t="s">
        <v>385</v>
      </c>
      <c r="K1730" t="s">
        <v>495</v>
      </c>
      <c r="L1730" t="s">
        <v>41</v>
      </c>
      <c r="M1730" t="s">
        <v>405</v>
      </c>
      <c r="N1730" t="s">
        <v>405</v>
      </c>
      <c r="O1730" t="s">
        <v>488</v>
      </c>
      <c r="P1730" t="s">
        <v>34</v>
      </c>
      <c r="Q1730">
        <v>80</v>
      </c>
      <c r="R1730">
        <v>80</v>
      </c>
      <c r="S1730">
        <v>80</v>
      </c>
      <c r="T1730">
        <v>9</v>
      </c>
      <c r="U1730">
        <v>7.9</v>
      </c>
      <c r="V1730">
        <v>38</v>
      </c>
      <c r="W1730">
        <v>64.599999999999994</v>
      </c>
      <c r="X1730">
        <v>83.1</v>
      </c>
      <c r="Y1730">
        <v>45.1</v>
      </c>
      <c r="Z1730">
        <v>18.5</v>
      </c>
      <c r="AA1730">
        <v>30</v>
      </c>
      <c r="AB1730">
        <v>4700</v>
      </c>
      <c r="AC1730">
        <v>16100</v>
      </c>
      <c r="AD1730">
        <v>20400</v>
      </c>
      <c r="AE1730">
        <v>26600</v>
      </c>
      <c r="AF1730">
        <v>48200</v>
      </c>
      <c r="AG1730" t="s">
        <v>479</v>
      </c>
      <c r="AH1730" t="s">
        <v>479</v>
      </c>
      <c r="AI1730" t="s">
        <v>479</v>
      </c>
      <c r="AJ1730" t="s">
        <v>479</v>
      </c>
      <c r="AK1730" t="s">
        <v>479</v>
      </c>
      <c r="AL1730" t="s">
        <v>481</v>
      </c>
      <c r="AM1730" t="s">
        <v>481</v>
      </c>
    </row>
    <row r="1731" spans="1:39" x14ac:dyDescent="0.25">
      <c r="A1731" t="s">
        <v>472</v>
      </c>
      <c r="B1731" t="s">
        <v>598</v>
      </c>
      <c r="C1731">
        <v>1</v>
      </c>
      <c r="D1731" t="s">
        <v>405</v>
      </c>
      <c r="E1731" t="s">
        <v>405</v>
      </c>
      <c r="F1731">
        <v>10007144</v>
      </c>
      <c r="G1731" t="s">
        <v>71</v>
      </c>
      <c r="H1731" t="s">
        <v>482</v>
      </c>
      <c r="I1731" t="s">
        <v>476</v>
      </c>
      <c r="J1731" t="s">
        <v>385</v>
      </c>
      <c r="K1731" t="s">
        <v>495</v>
      </c>
      <c r="L1731" t="s">
        <v>41</v>
      </c>
      <c r="M1731" t="s">
        <v>405</v>
      </c>
      <c r="N1731" t="s">
        <v>405</v>
      </c>
      <c r="O1731" t="s">
        <v>489</v>
      </c>
      <c r="P1731" t="s">
        <v>50</v>
      </c>
      <c r="Q1731">
        <v>175</v>
      </c>
      <c r="R1731">
        <v>170</v>
      </c>
      <c r="S1731">
        <v>170</v>
      </c>
      <c r="T1731">
        <v>6.4</v>
      </c>
      <c r="U1731">
        <v>25</v>
      </c>
      <c r="V1731">
        <v>58.7</v>
      </c>
      <c r="W1731">
        <v>65.7</v>
      </c>
      <c r="X1731">
        <v>68.599999999999994</v>
      </c>
      <c r="Y1731">
        <v>9.9</v>
      </c>
      <c r="Z1731">
        <v>2.9</v>
      </c>
      <c r="AA1731">
        <v>100</v>
      </c>
      <c r="AB1731">
        <v>2200</v>
      </c>
      <c r="AC1731">
        <v>11300</v>
      </c>
      <c r="AD1731">
        <v>19300</v>
      </c>
      <c r="AE1731">
        <v>24500</v>
      </c>
      <c r="AF1731">
        <v>51500</v>
      </c>
      <c r="AG1731" t="s">
        <v>479</v>
      </c>
      <c r="AH1731" t="s">
        <v>479</v>
      </c>
      <c r="AI1731" t="s">
        <v>479</v>
      </c>
      <c r="AJ1731" t="s">
        <v>479</v>
      </c>
      <c r="AK1731" t="s">
        <v>479</v>
      </c>
      <c r="AL1731" t="s">
        <v>481</v>
      </c>
      <c r="AM1731" t="s">
        <v>481</v>
      </c>
    </row>
    <row r="1732" spans="1:39" x14ac:dyDescent="0.25">
      <c r="A1732" t="s">
        <v>472</v>
      </c>
      <c r="B1732" t="s">
        <v>598</v>
      </c>
      <c r="C1732">
        <v>1</v>
      </c>
      <c r="D1732" t="s">
        <v>405</v>
      </c>
      <c r="E1732" t="s">
        <v>405</v>
      </c>
      <c r="F1732">
        <v>10007145</v>
      </c>
      <c r="G1732" t="s">
        <v>60</v>
      </c>
      <c r="H1732" t="s">
        <v>482</v>
      </c>
      <c r="I1732" t="s">
        <v>476</v>
      </c>
      <c r="J1732" t="s">
        <v>385</v>
      </c>
      <c r="K1732" t="s">
        <v>491</v>
      </c>
      <c r="L1732" t="s">
        <v>61</v>
      </c>
      <c r="M1732" t="s">
        <v>405</v>
      </c>
      <c r="N1732" t="s">
        <v>405</v>
      </c>
      <c r="O1732" t="s">
        <v>485</v>
      </c>
      <c r="P1732" t="s">
        <v>47</v>
      </c>
      <c r="Q1732">
        <v>30</v>
      </c>
      <c r="R1732">
        <v>30</v>
      </c>
      <c r="S1732">
        <v>30</v>
      </c>
      <c r="T1732" t="s">
        <v>487</v>
      </c>
      <c r="U1732">
        <v>3.4</v>
      </c>
      <c r="V1732">
        <v>65.5</v>
      </c>
      <c r="W1732">
        <v>82.8</v>
      </c>
      <c r="X1732">
        <v>96.6</v>
      </c>
      <c r="Y1732">
        <v>31</v>
      </c>
      <c r="Z1732">
        <v>13.8</v>
      </c>
      <c r="AA1732">
        <v>20</v>
      </c>
      <c r="AB1732">
        <v>7300</v>
      </c>
      <c r="AC1732">
        <v>19300</v>
      </c>
      <c r="AD1732">
        <v>22600</v>
      </c>
      <c r="AE1732">
        <v>23700</v>
      </c>
      <c r="AF1732">
        <v>27700</v>
      </c>
      <c r="AG1732" t="s">
        <v>479</v>
      </c>
      <c r="AH1732" t="s">
        <v>479</v>
      </c>
      <c r="AI1732" t="s">
        <v>479</v>
      </c>
      <c r="AJ1732" t="s">
        <v>479</v>
      </c>
      <c r="AK1732" t="s">
        <v>479</v>
      </c>
      <c r="AL1732" t="s">
        <v>481</v>
      </c>
      <c r="AM1732" t="s">
        <v>481</v>
      </c>
    </row>
    <row r="1733" spans="1:39" x14ac:dyDescent="0.25">
      <c r="A1733" t="s">
        <v>472</v>
      </c>
      <c r="B1733" t="s">
        <v>598</v>
      </c>
      <c r="C1733">
        <v>1</v>
      </c>
      <c r="D1733" t="s">
        <v>405</v>
      </c>
      <c r="E1733" t="s">
        <v>405</v>
      </c>
      <c r="F1733">
        <v>10007145</v>
      </c>
      <c r="G1733" t="s">
        <v>60</v>
      </c>
      <c r="H1733" t="s">
        <v>482</v>
      </c>
      <c r="I1733" t="s">
        <v>476</v>
      </c>
      <c r="J1733" t="s">
        <v>385</v>
      </c>
      <c r="K1733" t="s">
        <v>491</v>
      </c>
      <c r="L1733" t="s">
        <v>61</v>
      </c>
      <c r="M1733" t="s">
        <v>405</v>
      </c>
      <c r="N1733" t="s">
        <v>405</v>
      </c>
      <c r="O1733" t="s">
        <v>486</v>
      </c>
      <c r="P1733" t="s">
        <v>44</v>
      </c>
      <c r="Q1733">
        <v>85</v>
      </c>
      <c r="R1733">
        <v>85</v>
      </c>
      <c r="S1733">
        <v>85</v>
      </c>
      <c r="T1733">
        <v>1.2</v>
      </c>
      <c r="U1733">
        <v>7.2</v>
      </c>
      <c r="V1733">
        <v>49.4</v>
      </c>
      <c r="W1733">
        <v>85.5</v>
      </c>
      <c r="X1733">
        <v>91.6</v>
      </c>
      <c r="Y1733">
        <v>42.2</v>
      </c>
      <c r="Z1733">
        <v>6</v>
      </c>
      <c r="AA1733">
        <v>40</v>
      </c>
      <c r="AB1733">
        <v>2900</v>
      </c>
      <c r="AC1733">
        <v>18500</v>
      </c>
      <c r="AD1733">
        <v>21700</v>
      </c>
      <c r="AE1733">
        <v>23900</v>
      </c>
      <c r="AF1733">
        <v>32100</v>
      </c>
      <c r="AG1733" t="s">
        <v>479</v>
      </c>
      <c r="AH1733" t="s">
        <v>479</v>
      </c>
      <c r="AI1733" t="s">
        <v>479</v>
      </c>
      <c r="AJ1733" t="s">
        <v>479</v>
      </c>
      <c r="AK1733" t="s">
        <v>479</v>
      </c>
      <c r="AL1733" t="s">
        <v>481</v>
      </c>
      <c r="AM1733" t="s">
        <v>481</v>
      </c>
    </row>
    <row r="1734" spans="1:39" x14ac:dyDescent="0.25">
      <c r="A1734" t="s">
        <v>472</v>
      </c>
      <c r="B1734" t="s">
        <v>598</v>
      </c>
      <c r="C1734">
        <v>1</v>
      </c>
      <c r="D1734" t="s">
        <v>405</v>
      </c>
      <c r="E1734" t="s">
        <v>405</v>
      </c>
      <c r="F1734">
        <v>10007145</v>
      </c>
      <c r="G1734" t="s">
        <v>60</v>
      </c>
      <c r="H1734" t="s">
        <v>482</v>
      </c>
      <c r="I1734" t="s">
        <v>476</v>
      </c>
      <c r="J1734" t="s">
        <v>385</v>
      </c>
      <c r="K1734" t="s">
        <v>491</v>
      </c>
      <c r="L1734" t="s">
        <v>61</v>
      </c>
      <c r="M1734" t="s">
        <v>405</v>
      </c>
      <c r="N1734" t="s">
        <v>405</v>
      </c>
      <c r="O1734" t="s">
        <v>478</v>
      </c>
      <c r="P1734" t="s">
        <v>3</v>
      </c>
      <c r="Q1734">
        <v>135</v>
      </c>
      <c r="R1734">
        <v>130</v>
      </c>
      <c r="S1734">
        <v>130</v>
      </c>
      <c r="T1734">
        <v>6.1</v>
      </c>
      <c r="U1734">
        <v>6.1</v>
      </c>
      <c r="V1734">
        <v>72</v>
      </c>
      <c r="W1734">
        <v>86.4</v>
      </c>
      <c r="X1734">
        <v>87.9</v>
      </c>
      <c r="Y1734">
        <v>15.9</v>
      </c>
      <c r="Z1734">
        <v>1.5</v>
      </c>
      <c r="AA1734">
        <v>95</v>
      </c>
      <c r="AB1734">
        <v>2900</v>
      </c>
      <c r="AC1734">
        <v>20100</v>
      </c>
      <c r="AD1734">
        <v>28300</v>
      </c>
      <c r="AE1734">
        <v>33200</v>
      </c>
      <c r="AF1734">
        <v>64200</v>
      </c>
      <c r="AG1734" t="s">
        <v>479</v>
      </c>
      <c r="AH1734" t="s">
        <v>479</v>
      </c>
      <c r="AI1734" t="s">
        <v>479</v>
      </c>
      <c r="AJ1734" t="s">
        <v>479</v>
      </c>
      <c r="AK1734" t="s">
        <v>479</v>
      </c>
      <c r="AL1734" t="s">
        <v>481</v>
      </c>
      <c r="AM1734" t="s">
        <v>481</v>
      </c>
    </row>
    <row r="1735" spans="1:39" x14ac:dyDescent="0.25">
      <c r="A1735" t="s">
        <v>472</v>
      </c>
      <c r="B1735" t="s">
        <v>598</v>
      </c>
      <c r="C1735">
        <v>1</v>
      </c>
      <c r="D1735" t="s">
        <v>405</v>
      </c>
      <c r="E1735" t="s">
        <v>405</v>
      </c>
      <c r="F1735">
        <v>10007145</v>
      </c>
      <c r="G1735" t="s">
        <v>60</v>
      </c>
      <c r="H1735" t="s">
        <v>482</v>
      </c>
      <c r="I1735" t="s">
        <v>476</v>
      </c>
      <c r="J1735" t="s">
        <v>385</v>
      </c>
      <c r="K1735" t="s">
        <v>491</v>
      </c>
      <c r="L1735" t="s">
        <v>61</v>
      </c>
      <c r="M1735" t="s">
        <v>405</v>
      </c>
      <c r="N1735" t="s">
        <v>405</v>
      </c>
      <c r="O1735" t="s">
        <v>488</v>
      </c>
      <c r="P1735" t="s">
        <v>34</v>
      </c>
      <c r="Q1735">
        <v>25</v>
      </c>
      <c r="R1735">
        <v>25</v>
      </c>
      <c r="S1735">
        <v>25</v>
      </c>
      <c r="T1735">
        <v>4.2</v>
      </c>
      <c r="U1735" t="s">
        <v>487</v>
      </c>
      <c r="V1735">
        <v>33.299999999999997</v>
      </c>
      <c r="W1735">
        <v>95.8</v>
      </c>
      <c r="X1735">
        <v>95.8</v>
      </c>
      <c r="Y1735">
        <v>62.5</v>
      </c>
      <c r="Z1735" t="s">
        <v>487</v>
      </c>
      <c r="AA1735">
        <v>10</v>
      </c>
      <c r="AB1735" t="s">
        <v>479</v>
      </c>
      <c r="AC1735" t="s">
        <v>479</v>
      </c>
      <c r="AD1735" t="s">
        <v>479</v>
      </c>
      <c r="AE1735" t="s">
        <v>479</v>
      </c>
      <c r="AF1735" t="s">
        <v>479</v>
      </c>
      <c r="AG1735" t="s">
        <v>479</v>
      </c>
      <c r="AH1735" t="s">
        <v>479</v>
      </c>
      <c r="AI1735" t="s">
        <v>479</v>
      </c>
      <c r="AJ1735" t="s">
        <v>479</v>
      </c>
      <c r="AK1735" t="s">
        <v>479</v>
      </c>
      <c r="AL1735" t="s">
        <v>481</v>
      </c>
      <c r="AM1735" t="s">
        <v>481</v>
      </c>
    </row>
    <row r="1736" spans="1:39" x14ac:dyDescent="0.25">
      <c r="A1736" t="s">
        <v>472</v>
      </c>
      <c r="B1736" t="s">
        <v>598</v>
      </c>
      <c r="C1736">
        <v>1</v>
      </c>
      <c r="D1736" t="s">
        <v>405</v>
      </c>
      <c r="E1736" t="s">
        <v>405</v>
      </c>
      <c r="F1736">
        <v>10007145</v>
      </c>
      <c r="G1736" t="s">
        <v>60</v>
      </c>
      <c r="H1736" t="s">
        <v>482</v>
      </c>
      <c r="I1736" t="s">
        <v>476</v>
      </c>
      <c r="J1736" t="s">
        <v>385</v>
      </c>
      <c r="K1736" t="s">
        <v>491</v>
      </c>
      <c r="L1736" t="s">
        <v>61</v>
      </c>
      <c r="M1736" t="s">
        <v>405</v>
      </c>
      <c r="N1736" t="s">
        <v>405</v>
      </c>
      <c r="O1736" t="s">
        <v>489</v>
      </c>
      <c r="P1736" t="s">
        <v>50</v>
      </c>
      <c r="Q1736">
        <v>265</v>
      </c>
      <c r="R1736">
        <v>260</v>
      </c>
      <c r="S1736">
        <v>260</v>
      </c>
      <c r="T1736">
        <v>3.5</v>
      </c>
      <c r="U1736">
        <v>12.4</v>
      </c>
      <c r="V1736">
        <v>72.599999999999994</v>
      </c>
      <c r="W1736">
        <v>81.5</v>
      </c>
      <c r="X1736">
        <v>84.2</v>
      </c>
      <c r="Y1736">
        <v>11.6</v>
      </c>
      <c r="Z1736">
        <v>2.7</v>
      </c>
      <c r="AA1736">
        <v>180</v>
      </c>
      <c r="AB1736">
        <v>400</v>
      </c>
      <c r="AC1736">
        <v>13900</v>
      </c>
      <c r="AD1736">
        <v>19700</v>
      </c>
      <c r="AE1736">
        <v>23700</v>
      </c>
      <c r="AF1736">
        <v>75100</v>
      </c>
      <c r="AG1736" t="s">
        <v>479</v>
      </c>
      <c r="AH1736" t="s">
        <v>479</v>
      </c>
      <c r="AI1736" t="s">
        <v>479</v>
      </c>
      <c r="AJ1736" t="s">
        <v>479</v>
      </c>
      <c r="AK1736" t="s">
        <v>479</v>
      </c>
      <c r="AL1736" t="s">
        <v>481</v>
      </c>
      <c r="AM1736" t="s">
        <v>481</v>
      </c>
    </row>
    <row r="1737" spans="1:39" x14ac:dyDescent="0.25">
      <c r="A1737" t="s">
        <v>472</v>
      </c>
      <c r="B1737" t="s">
        <v>598</v>
      </c>
      <c r="C1737">
        <v>1</v>
      </c>
      <c r="D1737" t="s">
        <v>405</v>
      </c>
      <c r="E1737" t="s">
        <v>405</v>
      </c>
      <c r="F1737">
        <v>10007146</v>
      </c>
      <c r="G1737" t="s">
        <v>112</v>
      </c>
      <c r="H1737" t="s">
        <v>482</v>
      </c>
      <c r="I1737" t="s">
        <v>476</v>
      </c>
      <c r="J1737" t="s">
        <v>385</v>
      </c>
      <c r="K1737" t="s">
        <v>495</v>
      </c>
      <c r="L1737" t="s">
        <v>41</v>
      </c>
      <c r="M1737" t="s">
        <v>405</v>
      </c>
      <c r="N1737" t="s">
        <v>405</v>
      </c>
      <c r="O1737" t="s">
        <v>485</v>
      </c>
      <c r="P1737" t="s">
        <v>47</v>
      </c>
      <c r="Q1737">
        <v>70</v>
      </c>
      <c r="R1737">
        <v>70</v>
      </c>
      <c r="S1737">
        <v>70</v>
      </c>
      <c r="T1737">
        <v>1.5</v>
      </c>
      <c r="U1737">
        <v>4.4000000000000004</v>
      </c>
      <c r="V1737">
        <v>66.2</v>
      </c>
      <c r="W1737">
        <v>85.3</v>
      </c>
      <c r="X1737">
        <v>94.1</v>
      </c>
      <c r="Y1737">
        <v>27.9</v>
      </c>
      <c r="Z1737">
        <v>8.8000000000000007</v>
      </c>
      <c r="AA1737">
        <v>45</v>
      </c>
      <c r="AB1737">
        <v>3600</v>
      </c>
      <c r="AC1737">
        <v>18500</v>
      </c>
      <c r="AD1737">
        <v>22800</v>
      </c>
      <c r="AE1737">
        <v>28100</v>
      </c>
      <c r="AF1737">
        <v>38300</v>
      </c>
      <c r="AG1737" t="s">
        <v>479</v>
      </c>
      <c r="AH1737" t="s">
        <v>479</v>
      </c>
      <c r="AI1737" t="s">
        <v>479</v>
      </c>
      <c r="AJ1737" t="s">
        <v>479</v>
      </c>
      <c r="AK1737" t="s">
        <v>479</v>
      </c>
      <c r="AL1737" t="s">
        <v>481</v>
      </c>
      <c r="AM1737" t="s">
        <v>481</v>
      </c>
    </row>
    <row r="1738" spans="1:39" x14ac:dyDescent="0.25">
      <c r="A1738" t="s">
        <v>472</v>
      </c>
      <c r="B1738" t="s">
        <v>598</v>
      </c>
      <c r="C1738">
        <v>1</v>
      </c>
      <c r="D1738" t="s">
        <v>405</v>
      </c>
      <c r="E1738" t="s">
        <v>405</v>
      </c>
      <c r="F1738">
        <v>10007146</v>
      </c>
      <c r="G1738" t="s">
        <v>112</v>
      </c>
      <c r="H1738" t="s">
        <v>482</v>
      </c>
      <c r="I1738" t="s">
        <v>476</v>
      </c>
      <c r="J1738" t="s">
        <v>385</v>
      </c>
      <c r="K1738" t="s">
        <v>495</v>
      </c>
      <c r="L1738" t="s">
        <v>41</v>
      </c>
      <c r="M1738" t="s">
        <v>405</v>
      </c>
      <c r="N1738" t="s">
        <v>405</v>
      </c>
      <c r="O1738" t="s">
        <v>486</v>
      </c>
      <c r="P1738" t="s">
        <v>44</v>
      </c>
      <c r="Q1738">
        <v>110</v>
      </c>
      <c r="R1738">
        <v>110</v>
      </c>
      <c r="S1738">
        <v>110</v>
      </c>
      <c r="T1738">
        <v>4.5</v>
      </c>
      <c r="U1738">
        <v>5.5</v>
      </c>
      <c r="V1738">
        <v>57.5</v>
      </c>
      <c r="W1738">
        <v>77.3</v>
      </c>
      <c r="X1738">
        <v>90</v>
      </c>
      <c r="Y1738">
        <v>32.5</v>
      </c>
      <c r="Z1738">
        <v>12.7</v>
      </c>
      <c r="AA1738">
        <v>60</v>
      </c>
      <c r="AB1738">
        <v>6300</v>
      </c>
      <c r="AC1738">
        <v>17200</v>
      </c>
      <c r="AD1738">
        <v>23400</v>
      </c>
      <c r="AE1738">
        <v>26600</v>
      </c>
      <c r="AF1738">
        <v>42000</v>
      </c>
      <c r="AG1738" t="s">
        <v>479</v>
      </c>
      <c r="AH1738" t="s">
        <v>479</v>
      </c>
      <c r="AI1738" t="s">
        <v>479</v>
      </c>
      <c r="AJ1738" t="s">
        <v>479</v>
      </c>
      <c r="AK1738" t="s">
        <v>479</v>
      </c>
      <c r="AL1738" t="s">
        <v>481</v>
      </c>
      <c r="AM1738" t="s">
        <v>481</v>
      </c>
    </row>
    <row r="1739" spans="1:39" x14ac:dyDescent="0.25">
      <c r="A1739" t="s">
        <v>472</v>
      </c>
      <c r="B1739" t="s">
        <v>598</v>
      </c>
      <c r="C1739">
        <v>1</v>
      </c>
      <c r="D1739" t="s">
        <v>405</v>
      </c>
      <c r="E1739" t="s">
        <v>405</v>
      </c>
      <c r="F1739">
        <v>10007146</v>
      </c>
      <c r="G1739" t="s">
        <v>112</v>
      </c>
      <c r="H1739" t="s">
        <v>482</v>
      </c>
      <c r="I1739" t="s">
        <v>476</v>
      </c>
      <c r="J1739" t="s">
        <v>385</v>
      </c>
      <c r="K1739" t="s">
        <v>495</v>
      </c>
      <c r="L1739" t="s">
        <v>41</v>
      </c>
      <c r="M1739" t="s">
        <v>405</v>
      </c>
      <c r="N1739" t="s">
        <v>405</v>
      </c>
      <c r="O1739" t="s">
        <v>478</v>
      </c>
      <c r="P1739" t="s">
        <v>3</v>
      </c>
      <c r="Q1739">
        <v>215</v>
      </c>
      <c r="R1739">
        <v>215</v>
      </c>
      <c r="S1739">
        <v>210</v>
      </c>
      <c r="T1739">
        <v>9.9</v>
      </c>
      <c r="U1739">
        <v>14.2</v>
      </c>
      <c r="V1739">
        <v>65.3</v>
      </c>
      <c r="W1739">
        <v>72.400000000000006</v>
      </c>
      <c r="X1739">
        <v>75.900000000000006</v>
      </c>
      <c r="Y1739">
        <v>10.6</v>
      </c>
      <c r="Z1739">
        <v>3.5</v>
      </c>
      <c r="AA1739">
        <v>140</v>
      </c>
      <c r="AB1739">
        <v>1100</v>
      </c>
      <c r="AC1739">
        <v>21500</v>
      </c>
      <c r="AD1739">
        <v>27400</v>
      </c>
      <c r="AE1739">
        <v>35000</v>
      </c>
      <c r="AF1739">
        <v>92000</v>
      </c>
      <c r="AG1739" t="s">
        <v>479</v>
      </c>
      <c r="AH1739" t="s">
        <v>479</v>
      </c>
      <c r="AI1739" t="s">
        <v>479</v>
      </c>
      <c r="AJ1739" t="s">
        <v>479</v>
      </c>
      <c r="AK1739" t="s">
        <v>479</v>
      </c>
      <c r="AL1739" t="s">
        <v>481</v>
      </c>
      <c r="AM1739" t="s">
        <v>481</v>
      </c>
    </row>
    <row r="1740" spans="1:39" x14ac:dyDescent="0.25">
      <c r="A1740" t="s">
        <v>472</v>
      </c>
      <c r="B1740" t="s">
        <v>598</v>
      </c>
      <c r="C1740">
        <v>1</v>
      </c>
      <c r="D1740" t="s">
        <v>405</v>
      </c>
      <c r="E1740" t="s">
        <v>405</v>
      </c>
      <c r="F1740">
        <v>10007146</v>
      </c>
      <c r="G1740" t="s">
        <v>112</v>
      </c>
      <c r="H1740" t="s">
        <v>482</v>
      </c>
      <c r="I1740" t="s">
        <v>476</v>
      </c>
      <c r="J1740" t="s">
        <v>385</v>
      </c>
      <c r="K1740" t="s">
        <v>495</v>
      </c>
      <c r="L1740" t="s">
        <v>41</v>
      </c>
      <c r="M1740" t="s">
        <v>405</v>
      </c>
      <c r="N1740" t="s">
        <v>405</v>
      </c>
      <c r="O1740" t="s">
        <v>488</v>
      </c>
      <c r="P1740" t="s">
        <v>34</v>
      </c>
      <c r="Q1740">
        <v>105</v>
      </c>
      <c r="R1740">
        <v>105</v>
      </c>
      <c r="S1740">
        <v>105</v>
      </c>
      <c r="T1740">
        <v>3.8</v>
      </c>
      <c r="U1740">
        <v>8.6999999999999993</v>
      </c>
      <c r="V1740">
        <v>50</v>
      </c>
      <c r="W1740">
        <v>77.900000000000006</v>
      </c>
      <c r="X1740">
        <v>87.5</v>
      </c>
      <c r="Y1740">
        <v>37.5</v>
      </c>
      <c r="Z1740">
        <v>9.6</v>
      </c>
      <c r="AA1740">
        <v>50</v>
      </c>
      <c r="AB1740">
        <v>4400</v>
      </c>
      <c r="AC1740">
        <v>19300</v>
      </c>
      <c r="AD1740">
        <v>25600</v>
      </c>
      <c r="AE1740">
        <v>31800</v>
      </c>
      <c r="AF1740">
        <v>51800</v>
      </c>
      <c r="AG1740" t="s">
        <v>479</v>
      </c>
      <c r="AH1740" t="s">
        <v>479</v>
      </c>
      <c r="AI1740" t="s">
        <v>479</v>
      </c>
      <c r="AJ1740" t="s">
        <v>479</v>
      </c>
      <c r="AK1740" t="s">
        <v>479</v>
      </c>
      <c r="AL1740" t="s">
        <v>481</v>
      </c>
      <c r="AM1740" t="s">
        <v>481</v>
      </c>
    </row>
    <row r="1741" spans="1:39" x14ac:dyDescent="0.25">
      <c r="A1741" t="s">
        <v>472</v>
      </c>
      <c r="B1741" t="s">
        <v>598</v>
      </c>
      <c r="C1741">
        <v>1</v>
      </c>
      <c r="D1741" t="s">
        <v>405</v>
      </c>
      <c r="E1741" t="s">
        <v>405</v>
      </c>
      <c r="F1741">
        <v>10007146</v>
      </c>
      <c r="G1741" t="s">
        <v>112</v>
      </c>
      <c r="H1741" t="s">
        <v>482</v>
      </c>
      <c r="I1741" t="s">
        <v>476</v>
      </c>
      <c r="J1741" t="s">
        <v>385</v>
      </c>
      <c r="K1741" t="s">
        <v>495</v>
      </c>
      <c r="L1741" t="s">
        <v>41</v>
      </c>
      <c r="M1741" t="s">
        <v>405</v>
      </c>
      <c r="N1741" t="s">
        <v>405</v>
      </c>
      <c r="O1741" t="s">
        <v>489</v>
      </c>
      <c r="P1741" t="s">
        <v>50</v>
      </c>
      <c r="Q1741">
        <v>100</v>
      </c>
      <c r="R1741">
        <v>100</v>
      </c>
      <c r="S1741">
        <v>100</v>
      </c>
      <c r="T1741">
        <v>3.1</v>
      </c>
      <c r="U1741">
        <v>20.399999999999999</v>
      </c>
      <c r="V1741">
        <v>64.3</v>
      </c>
      <c r="W1741">
        <v>69.400000000000006</v>
      </c>
      <c r="X1741">
        <v>76.5</v>
      </c>
      <c r="Y1741">
        <v>12.2</v>
      </c>
      <c r="Z1741">
        <v>7.1</v>
      </c>
      <c r="AA1741">
        <v>60</v>
      </c>
      <c r="AB1741">
        <v>2600</v>
      </c>
      <c r="AC1741">
        <v>14200</v>
      </c>
      <c r="AD1741">
        <v>20600</v>
      </c>
      <c r="AE1741">
        <v>25400</v>
      </c>
      <c r="AF1741">
        <v>48500</v>
      </c>
      <c r="AG1741" t="s">
        <v>479</v>
      </c>
      <c r="AH1741" t="s">
        <v>479</v>
      </c>
      <c r="AI1741" t="s">
        <v>479</v>
      </c>
      <c r="AJ1741" t="s">
        <v>479</v>
      </c>
      <c r="AK1741" t="s">
        <v>479</v>
      </c>
      <c r="AL1741" t="s">
        <v>481</v>
      </c>
      <c r="AM1741" t="s">
        <v>481</v>
      </c>
    </row>
    <row r="1742" spans="1:39" x14ac:dyDescent="0.25">
      <c r="A1742" t="s">
        <v>472</v>
      </c>
      <c r="B1742" t="s">
        <v>598</v>
      </c>
      <c r="C1742">
        <v>1</v>
      </c>
      <c r="D1742" t="s">
        <v>405</v>
      </c>
      <c r="E1742" t="s">
        <v>405</v>
      </c>
      <c r="F1742">
        <v>10007147</v>
      </c>
      <c r="G1742" t="s">
        <v>128</v>
      </c>
      <c r="H1742" t="s">
        <v>482</v>
      </c>
      <c r="I1742" t="s">
        <v>476</v>
      </c>
      <c r="J1742" t="s">
        <v>385</v>
      </c>
      <c r="K1742" t="s">
        <v>483</v>
      </c>
      <c r="L1742" t="s">
        <v>484</v>
      </c>
      <c r="M1742" t="s">
        <v>405</v>
      </c>
      <c r="N1742" t="s">
        <v>405</v>
      </c>
      <c r="O1742" t="s">
        <v>485</v>
      </c>
      <c r="P1742" t="s">
        <v>47</v>
      </c>
      <c r="Q1742">
        <v>30</v>
      </c>
      <c r="R1742">
        <v>30</v>
      </c>
      <c r="S1742">
        <v>30</v>
      </c>
      <c r="T1742">
        <v>3.6</v>
      </c>
      <c r="U1742">
        <v>10.9</v>
      </c>
      <c r="V1742">
        <v>43.6</v>
      </c>
      <c r="W1742">
        <v>62.7</v>
      </c>
      <c r="X1742">
        <v>85.5</v>
      </c>
      <c r="Y1742">
        <v>41.8</v>
      </c>
      <c r="Z1742">
        <v>22.7</v>
      </c>
      <c r="AA1742">
        <v>10</v>
      </c>
      <c r="AB1742">
        <v>10600</v>
      </c>
      <c r="AC1742">
        <v>18200</v>
      </c>
      <c r="AD1742">
        <v>25600</v>
      </c>
      <c r="AE1742">
        <v>32600</v>
      </c>
      <c r="AF1742">
        <v>37200</v>
      </c>
      <c r="AG1742" t="s">
        <v>479</v>
      </c>
      <c r="AH1742" t="s">
        <v>479</v>
      </c>
      <c r="AI1742" t="s">
        <v>479</v>
      </c>
      <c r="AJ1742" t="s">
        <v>479</v>
      </c>
      <c r="AK1742" t="s">
        <v>479</v>
      </c>
      <c r="AL1742" t="s">
        <v>481</v>
      </c>
      <c r="AM1742" t="s">
        <v>481</v>
      </c>
    </row>
    <row r="1743" spans="1:39" x14ac:dyDescent="0.25">
      <c r="A1743" t="s">
        <v>472</v>
      </c>
      <c r="B1743" t="s">
        <v>598</v>
      </c>
      <c r="C1743">
        <v>1</v>
      </c>
      <c r="D1743" t="s">
        <v>405</v>
      </c>
      <c r="E1743" t="s">
        <v>405</v>
      </c>
      <c r="F1743">
        <v>10007147</v>
      </c>
      <c r="G1743" t="s">
        <v>128</v>
      </c>
      <c r="H1743" t="s">
        <v>482</v>
      </c>
      <c r="I1743" t="s">
        <v>476</v>
      </c>
      <c r="J1743" t="s">
        <v>385</v>
      </c>
      <c r="K1743" t="s">
        <v>483</v>
      </c>
      <c r="L1743" t="s">
        <v>484</v>
      </c>
      <c r="M1743" t="s">
        <v>405</v>
      </c>
      <c r="N1743" t="s">
        <v>405</v>
      </c>
      <c r="O1743" t="s">
        <v>486</v>
      </c>
      <c r="P1743" t="s">
        <v>44</v>
      </c>
      <c r="Q1743">
        <v>110</v>
      </c>
      <c r="R1743">
        <v>105</v>
      </c>
      <c r="S1743">
        <v>105</v>
      </c>
      <c r="T1743">
        <v>3.7</v>
      </c>
      <c r="U1743">
        <v>10.7</v>
      </c>
      <c r="V1743">
        <v>48.1</v>
      </c>
      <c r="W1743">
        <v>76.599999999999994</v>
      </c>
      <c r="X1743">
        <v>85.5</v>
      </c>
      <c r="Y1743">
        <v>37.4</v>
      </c>
      <c r="Z1743">
        <v>8.9</v>
      </c>
      <c r="AA1743">
        <v>50</v>
      </c>
      <c r="AB1743">
        <v>2900</v>
      </c>
      <c r="AC1743">
        <v>15300</v>
      </c>
      <c r="AD1743">
        <v>21500</v>
      </c>
      <c r="AE1743">
        <v>24800</v>
      </c>
      <c r="AF1743">
        <v>43800</v>
      </c>
      <c r="AG1743" t="s">
        <v>479</v>
      </c>
      <c r="AH1743" t="s">
        <v>479</v>
      </c>
      <c r="AI1743" t="s">
        <v>479</v>
      </c>
      <c r="AJ1743" t="s">
        <v>479</v>
      </c>
      <c r="AK1743" t="s">
        <v>479</v>
      </c>
      <c r="AL1743" t="s">
        <v>481</v>
      </c>
      <c r="AM1743" t="s">
        <v>481</v>
      </c>
    </row>
    <row r="1744" spans="1:39" x14ac:dyDescent="0.25">
      <c r="A1744" t="s">
        <v>472</v>
      </c>
      <c r="B1744" t="s">
        <v>598</v>
      </c>
      <c r="C1744">
        <v>1</v>
      </c>
      <c r="D1744" t="s">
        <v>405</v>
      </c>
      <c r="E1744" t="s">
        <v>405</v>
      </c>
      <c r="F1744">
        <v>10007147</v>
      </c>
      <c r="G1744" t="s">
        <v>128</v>
      </c>
      <c r="H1744" t="s">
        <v>482</v>
      </c>
      <c r="I1744" t="s">
        <v>476</v>
      </c>
      <c r="J1744" t="s">
        <v>385</v>
      </c>
      <c r="K1744" t="s">
        <v>483</v>
      </c>
      <c r="L1744" t="s">
        <v>484</v>
      </c>
      <c r="M1744" t="s">
        <v>405</v>
      </c>
      <c r="N1744" t="s">
        <v>405</v>
      </c>
      <c r="O1744" t="s">
        <v>478</v>
      </c>
      <c r="P1744" t="s">
        <v>3</v>
      </c>
      <c r="Q1744">
        <v>280</v>
      </c>
      <c r="R1744">
        <v>275</v>
      </c>
      <c r="S1744">
        <v>270</v>
      </c>
      <c r="T1744">
        <v>3.3</v>
      </c>
      <c r="U1744">
        <v>14.6</v>
      </c>
      <c r="V1744">
        <v>72.099999999999994</v>
      </c>
      <c r="W1744">
        <v>78</v>
      </c>
      <c r="X1744">
        <v>82.1</v>
      </c>
      <c r="Y1744">
        <v>10</v>
      </c>
      <c r="Z1744">
        <v>4.0999999999999996</v>
      </c>
      <c r="AA1744">
        <v>190</v>
      </c>
      <c r="AB1744">
        <v>600</v>
      </c>
      <c r="AC1744">
        <v>21200</v>
      </c>
      <c r="AD1744">
        <v>26300</v>
      </c>
      <c r="AE1744">
        <v>32500</v>
      </c>
      <c r="AF1744">
        <v>69700</v>
      </c>
      <c r="AG1744" t="s">
        <v>479</v>
      </c>
      <c r="AH1744" t="s">
        <v>479</v>
      </c>
      <c r="AI1744" t="s">
        <v>479</v>
      </c>
      <c r="AJ1744" t="s">
        <v>479</v>
      </c>
      <c r="AK1744" t="s">
        <v>479</v>
      </c>
      <c r="AL1744" t="s">
        <v>481</v>
      </c>
      <c r="AM1744" t="s">
        <v>481</v>
      </c>
    </row>
    <row r="1745" spans="1:39" x14ac:dyDescent="0.25">
      <c r="A1745" t="s">
        <v>472</v>
      </c>
      <c r="B1745" t="s">
        <v>598</v>
      </c>
      <c r="C1745">
        <v>1</v>
      </c>
      <c r="D1745" t="s">
        <v>405</v>
      </c>
      <c r="E1745" t="s">
        <v>405</v>
      </c>
      <c r="F1745">
        <v>10007147</v>
      </c>
      <c r="G1745" t="s">
        <v>128</v>
      </c>
      <c r="H1745" t="s">
        <v>482</v>
      </c>
      <c r="I1745" t="s">
        <v>476</v>
      </c>
      <c r="J1745" t="s">
        <v>385</v>
      </c>
      <c r="K1745" t="s">
        <v>483</v>
      </c>
      <c r="L1745" t="s">
        <v>484</v>
      </c>
      <c r="M1745" t="s">
        <v>405</v>
      </c>
      <c r="N1745" t="s">
        <v>405</v>
      </c>
      <c r="O1745" t="s">
        <v>488</v>
      </c>
      <c r="P1745" t="s">
        <v>34</v>
      </c>
      <c r="Q1745">
        <v>205</v>
      </c>
      <c r="R1745">
        <v>205</v>
      </c>
      <c r="S1745">
        <v>205</v>
      </c>
      <c r="T1745">
        <v>2.9</v>
      </c>
      <c r="U1745">
        <v>7.6</v>
      </c>
      <c r="V1745">
        <v>35.299999999999997</v>
      </c>
      <c r="W1745">
        <v>72.599999999999994</v>
      </c>
      <c r="X1745">
        <v>89.5</v>
      </c>
      <c r="Y1745">
        <v>54.2</v>
      </c>
      <c r="Z1745">
        <v>16.8</v>
      </c>
      <c r="AA1745">
        <v>70</v>
      </c>
      <c r="AB1745">
        <v>100</v>
      </c>
      <c r="AC1745">
        <v>17200</v>
      </c>
      <c r="AD1745">
        <v>23500</v>
      </c>
      <c r="AE1745">
        <v>28100</v>
      </c>
      <c r="AF1745">
        <v>48200</v>
      </c>
      <c r="AG1745" t="s">
        <v>479</v>
      </c>
      <c r="AH1745" t="s">
        <v>479</v>
      </c>
      <c r="AI1745" t="s">
        <v>479</v>
      </c>
      <c r="AJ1745" t="s">
        <v>479</v>
      </c>
      <c r="AK1745" t="s">
        <v>479</v>
      </c>
      <c r="AL1745" t="s">
        <v>481</v>
      </c>
      <c r="AM1745" t="s">
        <v>481</v>
      </c>
    </row>
    <row r="1746" spans="1:39" x14ac:dyDescent="0.25">
      <c r="A1746" t="s">
        <v>472</v>
      </c>
      <c r="B1746" t="s">
        <v>598</v>
      </c>
      <c r="C1746">
        <v>1</v>
      </c>
      <c r="D1746" t="s">
        <v>405</v>
      </c>
      <c r="E1746" t="s">
        <v>405</v>
      </c>
      <c r="F1746">
        <v>10007147</v>
      </c>
      <c r="G1746" t="s">
        <v>128</v>
      </c>
      <c r="H1746" t="s">
        <v>482</v>
      </c>
      <c r="I1746" t="s">
        <v>476</v>
      </c>
      <c r="J1746" t="s">
        <v>385</v>
      </c>
      <c r="K1746" t="s">
        <v>483</v>
      </c>
      <c r="L1746" t="s">
        <v>484</v>
      </c>
      <c r="M1746" t="s">
        <v>405</v>
      </c>
      <c r="N1746" t="s">
        <v>405</v>
      </c>
      <c r="O1746" t="s">
        <v>489</v>
      </c>
      <c r="P1746" t="s">
        <v>50</v>
      </c>
      <c r="Q1746">
        <v>365</v>
      </c>
      <c r="R1746">
        <v>360</v>
      </c>
      <c r="S1746">
        <v>360</v>
      </c>
      <c r="T1746">
        <v>3.5</v>
      </c>
      <c r="U1746">
        <v>13.3</v>
      </c>
      <c r="V1746">
        <v>74.5</v>
      </c>
      <c r="W1746">
        <v>80.099999999999994</v>
      </c>
      <c r="X1746">
        <v>83.1</v>
      </c>
      <c r="Y1746">
        <v>8.6</v>
      </c>
      <c r="Z1746">
        <v>3.1</v>
      </c>
      <c r="AA1746">
        <v>255</v>
      </c>
      <c r="AB1746">
        <v>300</v>
      </c>
      <c r="AC1746">
        <v>16100</v>
      </c>
      <c r="AD1746">
        <v>22600</v>
      </c>
      <c r="AE1746">
        <v>28100</v>
      </c>
      <c r="AF1746">
        <v>69700</v>
      </c>
      <c r="AG1746" t="s">
        <v>479</v>
      </c>
      <c r="AH1746" t="s">
        <v>479</v>
      </c>
      <c r="AI1746" t="s">
        <v>479</v>
      </c>
      <c r="AJ1746" t="s">
        <v>479</v>
      </c>
      <c r="AK1746" t="s">
        <v>479</v>
      </c>
      <c r="AL1746" t="s">
        <v>481</v>
      </c>
      <c r="AM1746" t="s">
        <v>481</v>
      </c>
    </row>
    <row r="1747" spans="1:39" x14ac:dyDescent="0.25">
      <c r="A1747" t="s">
        <v>472</v>
      </c>
      <c r="B1747" t="s">
        <v>598</v>
      </c>
      <c r="C1747">
        <v>1</v>
      </c>
      <c r="D1747" t="s">
        <v>405</v>
      </c>
      <c r="E1747" t="s">
        <v>405</v>
      </c>
      <c r="F1747">
        <v>10007148</v>
      </c>
      <c r="G1747" t="s">
        <v>87</v>
      </c>
      <c r="H1747" t="s">
        <v>482</v>
      </c>
      <c r="I1747" t="s">
        <v>476</v>
      </c>
      <c r="J1747" t="s">
        <v>385</v>
      </c>
      <c r="K1747" t="s">
        <v>493</v>
      </c>
      <c r="L1747" t="s">
        <v>55</v>
      </c>
      <c r="M1747" t="s">
        <v>405</v>
      </c>
      <c r="N1747" t="s">
        <v>405</v>
      </c>
      <c r="O1747" t="s">
        <v>485</v>
      </c>
      <c r="P1747" t="s">
        <v>47</v>
      </c>
      <c r="Q1747">
        <v>70</v>
      </c>
      <c r="R1747">
        <v>70</v>
      </c>
      <c r="S1747">
        <v>70</v>
      </c>
      <c r="T1747">
        <v>0.9</v>
      </c>
      <c r="U1747">
        <v>8.5</v>
      </c>
      <c r="V1747">
        <v>36.799999999999997</v>
      </c>
      <c r="W1747">
        <v>77.400000000000006</v>
      </c>
      <c r="X1747">
        <v>90.6</v>
      </c>
      <c r="Y1747">
        <v>53.8</v>
      </c>
      <c r="Z1747">
        <v>13.2</v>
      </c>
      <c r="AA1747">
        <v>25</v>
      </c>
      <c r="AB1747">
        <v>5100</v>
      </c>
      <c r="AC1747">
        <v>19000</v>
      </c>
      <c r="AD1747">
        <v>22300</v>
      </c>
      <c r="AE1747">
        <v>23700</v>
      </c>
      <c r="AF1747">
        <v>30300</v>
      </c>
      <c r="AG1747" t="s">
        <v>479</v>
      </c>
      <c r="AH1747" t="s">
        <v>479</v>
      </c>
      <c r="AI1747" t="s">
        <v>479</v>
      </c>
      <c r="AJ1747" t="s">
        <v>479</v>
      </c>
      <c r="AK1747" t="s">
        <v>479</v>
      </c>
      <c r="AL1747" t="s">
        <v>481</v>
      </c>
      <c r="AM1747" t="s">
        <v>481</v>
      </c>
    </row>
    <row r="1748" spans="1:39" x14ac:dyDescent="0.25">
      <c r="A1748" t="s">
        <v>472</v>
      </c>
      <c r="B1748" t="s">
        <v>598</v>
      </c>
      <c r="C1748">
        <v>1</v>
      </c>
      <c r="D1748" t="s">
        <v>405</v>
      </c>
      <c r="E1748" t="s">
        <v>405</v>
      </c>
      <c r="F1748">
        <v>10007148</v>
      </c>
      <c r="G1748" t="s">
        <v>87</v>
      </c>
      <c r="H1748" t="s">
        <v>482</v>
      </c>
      <c r="I1748" t="s">
        <v>476</v>
      </c>
      <c r="J1748" t="s">
        <v>385</v>
      </c>
      <c r="K1748" t="s">
        <v>493</v>
      </c>
      <c r="L1748" t="s">
        <v>55</v>
      </c>
      <c r="M1748" t="s">
        <v>405</v>
      </c>
      <c r="N1748" t="s">
        <v>405</v>
      </c>
      <c r="O1748" t="s">
        <v>486</v>
      </c>
      <c r="P1748" t="s">
        <v>44</v>
      </c>
      <c r="Q1748">
        <v>140</v>
      </c>
      <c r="R1748">
        <v>140</v>
      </c>
      <c r="S1748">
        <v>140</v>
      </c>
      <c r="T1748">
        <v>0.8</v>
      </c>
      <c r="U1748">
        <v>7.6</v>
      </c>
      <c r="V1748">
        <v>51</v>
      </c>
      <c r="W1748">
        <v>81.099999999999994</v>
      </c>
      <c r="X1748">
        <v>91.6</v>
      </c>
      <c r="Y1748">
        <v>40.6</v>
      </c>
      <c r="Z1748">
        <v>10.5</v>
      </c>
      <c r="AA1748">
        <v>70</v>
      </c>
      <c r="AB1748">
        <v>4700</v>
      </c>
      <c r="AC1748">
        <v>16100</v>
      </c>
      <c r="AD1748">
        <v>20100</v>
      </c>
      <c r="AE1748">
        <v>23700</v>
      </c>
      <c r="AF1748">
        <v>70400</v>
      </c>
      <c r="AG1748" t="s">
        <v>479</v>
      </c>
      <c r="AH1748" t="s">
        <v>479</v>
      </c>
      <c r="AI1748" t="s">
        <v>479</v>
      </c>
      <c r="AJ1748" t="s">
        <v>479</v>
      </c>
      <c r="AK1748" t="s">
        <v>479</v>
      </c>
      <c r="AL1748" t="s">
        <v>481</v>
      </c>
      <c r="AM1748" t="s">
        <v>481</v>
      </c>
    </row>
    <row r="1749" spans="1:39" x14ac:dyDescent="0.25">
      <c r="A1749" t="s">
        <v>472</v>
      </c>
      <c r="B1749" t="s">
        <v>598</v>
      </c>
      <c r="C1749">
        <v>1</v>
      </c>
      <c r="D1749" t="s">
        <v>405</v>
      </c>
      <c r="E1749" t="s">
        <v>405</v>
      </c>
      <c r="F1749">
        <v>10007148</v>
      </c>
      <c r="G1749" t="s">
        <v>87</v>
      </c>
      <c r="H1749" t="s">
        <v>482</v>
      </c>
      <c r="I1749" t="s">
        <v>476</v>
      </c>
      <c r="J1749" t="s">
        <v>385</v>
      </c>
      <c r="K1749" t="s">
        <v>493</v>
      </c>
      <c r="L1749" t="s">
        <v>55</v>
      </c>
      <c r="M1749" t="s">
        <v>405</v>
      </c>
      <c r="N1749" t="s">
        <v>405</v>
      </c>
      <c r="O1749" t="s">
        <v>478</v>
      </c>
      <c r="P1749" t="s">
        <v>3</v>
      </c>
      <c r="Q1749">
        <v>170</v>
      </c>
      <c r="R1749">
        <v>170</v>
      </c>
      <c r="S1749">
        <v>165</v>
      </c>
      <c r="T1749">
        <v>6</v>
      </c>
      <c r="U1749">
        <v>7.2</v>
      </c>
      <c r="V1749">
        <v>80.8</v>
      </c>
      <c r="W1749">
        <v>85</v>
      </c>
      <c r="X1749">
        <v>86.8</v>
      </c>
      <c r="Y1749">
        <v>6</v>
      </c>
      <c r="Z1749">
        <v>1.8</v>
      </c>
      <c r="AA1749">
        <v>135</v>
      </c>
      <c r="AB1749">
        <v>6900</v>
      </c>
      <c r="AC1749">
        <v>20800</v>
      </c>
      <c r="AD1749">
        <v>25900</v>
      </c>
      <c r="AE1749">
        <v>31000</v>
      </c>
      <c r="AF1749">
        <v>53700</v>
      </c>
      <c r="AG1749" t="s">
        <v>479</v>
      </c>
      <c r="AH1749" t="s">
        <v>479</v>
      </c>
      <c r="AI1749" t="s">
        <v>479</v>
      </c>
      <c r="AJ1749" t="s">
        <v>479</v>
      </c>
      <c r="AK1749" t="s">
        <v>479</v>
      </c>
      <c r="AL1749" t="s">
        <v>481</v>
      </c>
      <c r="AM1749" t="s">
        <v>481</v>
      </c>
    </row>
    <row r="1750" spans="1:39" x14ac:dyDescent="0.25">
      <c r="A1750" t="s">
        <v>472</v>
      </c>
      <c r="B1750" t="s">
        <v>598</v>
      </c>
      <c r="C1750">
        <v>1</v>
      </c>
      <c r="D1750" t="s">
        <v>405</v>
      </c>
      <c r="E1750" t="s">
        <v>405</v>
      </c>
      <c r="F1750">
        <v>10007148</v>
      </c>
      <c r="G1750" t="s">
        <v>87</v>
      </c>
      <c r="H1750" t="s">
        <v>482</v>
      </c>
      <c r="I1750" t="s">
        <v>476</v>
      </c>
      <c r="J1750" t="s">
        <v>385</v>
      </c>
      <c r="K1750" t="s">
        <v>493</v>
      </c>
      <c r="L1750" t="s">
        <v>55</v>
      </c>
      <c r="M1750" t="s">
        <v>405</v>
      </c>
      <c r="N1750" t="s">
        <v>405</v>
      </c>
      <c r="O1750" t="s">
        <v>488</v>
      </c>
      <c r="P1750" t="s">
        <v>34</v>
      </c>
      <c r="Q1750">
        <v>155</v>
      </c>
      <c r="R1750">
        <v>155</v>
      </c>
      <c r="S1750">
        <v>155</v>
      </c>
      <c r="T1750">
        <v>3.5</v>
      </c>
      <c r="U1750">
        <v>8.6999999999999993</v>
      </c>
      <c r="V1750">
        <v>47.6</v>
      </c>
      <c r="W1750">
        <v>80.2</v>
      </c>
      <c r="X1750">
        <v>87.8</v>
      </c>
      <c r="Y1750">
        <v>40.200000000000003</v>
      </c>
      <c r="Z1750">
        <v>7.6</v>
      </c>
      <c r="AA1750">
        <v>70</v>
      </c>
      <c r="AB1750">
        <v>11000</v>
      </c>
      <c r="AC1750">
        <v>19000</v>
      </c>
      <c r="AD1750">
        <v>20800</v>
      </c>
      <c r="AE1750">
        <v>22600</v>
      </c>
      <c r="AF1750">
        <v>41200</v>
      </c>
      <c r="AG1750" t="s">
        <v>479</v>
      </c>
      <c r="AH1750" t="s">
        <v>479</v>
      </c>
      <c r="AI1750" t="s">
        <v>479</v>
      </c>
      <c r="AJ1750" t="s">
        <v>479</v>
      </c>
      <c r="AK1750" t="s">
        <v>479</v>
      </c>
      <c r="AL1750" t="s">
        <v>481</v>
      </c>
      <c r="AM1750" t="s">
        <v>481</v>
      </c>
    </row>
    <row r="1751" spans="1:39" x14ac:dyDescent="0.25">
      <c r="A1751" t="s">
        <v>472</v>
      </c>
      <c r="B1751" t="s">
        <v>598</v>
      </c>
      <c r="C1751">
        <v>1</v>
      </c>
      <c r="D1751" t="s">
        <v>405</v>
      </c>
      <c r="E1751" t="s">
        <v>405</v>
      </c>
      <c r="F1751">
        <v>10007148</v>
      </c>
      <c r="G1751" t="s">
        <v>87</v>
      </c>
      <c r="H1751" t="s">
        <v>482</v>
      </c>
      <c r="I1751" t="s">
        <v>476</v>
      </c>
      <c r="J1751" t="s">
        <v>385</v>
      </c>
      <c r="K1751" t="s">
        <v>493</v>
      </c>
      <c r="L1751" t="s">
        <v>55</v>
      </c>
      <c r="M1751" t="s">
        <v>405</v>
      </c>
      <c r="N1751" t="s">
        <v>405</v>
      </c>
      <c r="O1751" t="s">
        <v>489</v>
      </c>
      <c r="P1751" t="s">
        <v>50</v>
      </c>
      <c r="Q1751">
        <v>365</v>
      </c>
      <c r="R1751">
        <v>360</v>
      </c>
      <c r="S1751">
        <v>355</v>
      </c>
      <c r="T1751">
        <v>2.7</v>
      </c>
      <c r="U1751">
        <v>12.7</v>
      </c>
      <c r="V1751">
        <v>71.2</v>
      </c>
      <c r="W1751">
        <v>80.3</v>
      </c>
      <c r="X1751">
        <v>84.6</v>
      </c>
      <c r="Y1751">
        <v>13.4</v>
      </c>
      <c r="Z1751">
        <v>4.3</v>
      </c>
      <c r="AA1751">
        <v>250</v>
      </c>
      <c r="AB1751" t="s">
        <v>480</v>
      </c>
      <c r="AC1751">
        <v>17200</v>
      </c>
      <c r="AD1751">
        <v>20800</v>
      </c>
      <c r="AE1751">
        <v>23400</v>
      </c>
      <c r="AF1751">
        <v>37600</v>
      </c>
      <c r="AG1751" t="s">
        <v>479</v>
      </c>
      <c r="AH1751" t="s">
        <v>479</v>
      </c>
      <c r="AI1751" t="s">
        <v>479</v>
      </c>
      <c r="AJ1751" t="s">
        <v>479</v>
      </c>
      <c r="AK1751" t="s">
        <v>479</v>
      </c>
      <c r="AL1751" t="s">
        <v>481</v>
      </c>
      <c r="AM1751" t="s">
        <v>481</v>
      </c>
    </row>
    <row r="1752" spans="1:39" x14ac:dyDescent="0.25">
      <c r="A1752" t="s">
        <v>472</v>
      </c>
      <c r="B1752" t="s">
        <v>598</v>
      </c>
      <c r="C1752">
        <v>1</v>
      </c>
      <c r="D1752" t="s">
        <v>405</v>
      </c>
      <c r="E1752" t="s">
        <v>405</v>
      </c>
      <c r="F1752">
        <v>10007149</v>
      </c>
      <c r="G1752" t="s">
        <v>578</v>
      </c>
      <c r="H1752" t="s">
        <v>482</v>
      </c>
      <c r="I1752" t="s">
        <v>476</v>
      </c>
      <c r="J1752" t="s">
        <v>385</v>
      </c>
      <c r="K1752" t="s">
        <v>493</v>
      </c>
      <c r="L1752" t="s">
        <v>55</v>
      </c>
      <c r="M1752" t="s">
        <v>405</v>
      </c>
      <c r="N1752" t="s">
        <v>405</v>
      </c>
      <c r="O1752" t="s">
        <v>485</v>
      </c>
      <c r="P1752" t="s">
        <v>47</v>
      </c>
      <c r="Q1752">
        <v>115</v>
      </c>
      <c r="R1752">
        <v>110</v>
      </c>
      <c r="S1752">
        <v>110</v>
      </c>
      <c r="T1752">
        <v>0.9</v>
      </c>
      <c r="U1752">
        <v>9.8000000000000007</v>
      </c>
      <c r="V1752">
        <v>56.2</v>
      </c>
      <c r="W1752">
        <v>79.5</v>
      </c>
      <c r="X1752">
        <v>89.3</v>
      </c>
      <c r="Y1752">
        <v>33</v>
      </c>
      <c r="Z1752">
        <v>9.8000000000000007</v>
      </c>
      <c r="AA1752">
        <v>65</v>
      </c>
      <c r="AB1752">
        <v>5500</v>
      </c>
      <c r="AC1752">
        <v>17200</v>
      </c>
      <c r="AD1752">
        <v>20800</v>
      </c>
      <c r="AE1752">
        <v>25200</v>
      </c>
      <c r="AF1752">
        <v>49200</v>
      </c>
      <c r="AG1752" t="s">
        <v>479</v>
      </c>
      <c r="AH1752" t="s">
        <v>479</v>
      </c>
      <c r="AI1752" t="s">
        <v>479</v>
      </c>
      <c r="AJ1752" t="s">
        <v>479</v>
      </c>
      <c r="AK1752" t="s">
        <v>479</v>
      </c>
      <c r="AL1752" t="s">
        <v>481</v>
      </c>
      <c r="AM1752" t="s">
        <v>481</v>
      </c>
    </row>
    <row r="1753" spans="1:39" x14ac:dyDescent="0.25">
      <c r="A1753" t="s">
        <v>472</v>
      </c>
      <c r="B1753" t="s">
        <v>598</v>
      </c>
      <c r="C1753">
        <v>1</v>
      </c>
      <c r="D1753" t="s">
        <v>405</v>
      </c>
      <c r="E1753" t="s">
        <v>405</v>
      </c>
      <c r="F1753">
        <v>10007149</v>
      </c>
      <c r="G1753" t="s">
        <v>578</v>
      </c>
      <c r="H1753" t="s">
        <v>482</v>
      </c>
      <c r="I1753" t="s">
        <v>476</v>
      </c>
      <c r="J1753" t="s">
        <v>385</v>
      </c>
      <c r="K1753" t="s">
        <v>493</v>
      </c>
      <c r="L1753" t="s">
        <v>55</v>
      </c>
      <c r="M1753" t="s">
        <v>405</v>
      </c>
      <c r="N1753" t="s">
        <v>405</v>
      </c>
      <c r="O1753" t="s">
        <v>486</v>
      </c>
      <c r="P1753" t="s">
        <v>44</v>
      </c>
      <c r="Q1753">
        <v>155</v>
      </c>
      <c r="R1753">
        <v>155</v>
      </c>
      <c r="S1753">
        <v>150</v>
      </c>
      <c r="T1753">
        <v>0.7</v>
      </c>
      <c r="U1753">
        <v>9.6999999999999993</v>
      </c>
      <c r="V1753">
        <v>49.6</v>
      </c>
      <c r="W1753">
        <v>81.099999999999994</v>
      </c>
      <c r="X1753">
        <v>89.7</v>
      </c>
      <c r="Y1753">
        <v>40.1</v>
      </c>
      <c r="Z1753">
        <v>8.6</v>
      </c>
      <c r="AA1753">
        <v>75</v>
      </c>
      <c r="AB1753">
        <v>2900</v>
      </c>
      <c r="AC1753">
        <v>15700</v>
      </c>
      <c r="AD1753">
        <v>20400</v>
      </c>
      <c r="AE1753">
        <v>23400</v>
      </c>
      <c r="AF1753">
        <v>46700</v>
      </c>
      <c r="AG1753" t="s">
        <v>479</v>
      </c>
      <c r="AH1753" t="s">
        <v>479</v>
      </c>
      <c r="AI1753" t="s">
        <v>479</v>
      </c>
      <c r="AJ1753" t="s">
        <v>479</v>
      </c>
      <c r="AK1753" t="s">
        <v>479</v>
      </c>
      <c r="AL1753" t="s">
        <v>481</v>
      </c>
      <c r="AM1753" t="s">
        <v>481</v>
      </c>
    </row>
    <row r="1754" spans="1:39" x14ac:dyDescent="0.25">
      <c r="A1754" t="s">
        <v>472</v>
      </c>
      <c r="B1754" t="s">
        <v>598</v>
      </c>
      <c r="C1754">
        <v>1</v>
      </c>
      <c r="D1754" t="s">
        <v>405</v>
      </c>
      <c r="E1754" t="s">
        <v>405</v>
      </c>
      <c r="F1754">
        <v>10007149</v>
      </c>
      <c r="G1754" t="s">
        <v>578</v>
      </c>
      <c r="H1754" t="s">
        <v>482</v>
      </c>
      <c r="I1754" t="s">
        <v>476</v>
      </c>
      <c r="J1754" t="s">
        <v>385</v>
      </c>
      <c r="K1754" t="s">
        <v>493</v>
      </c>
      <c r="L1754" t="s">
        <v>55</v>
      </c>
      <c r="M1754" t="s">
        <v>405</v>
      </c>
      <c r="N1754" t="s">
        <v>405</v>
      </c>
      <c r="O1754" t="s">
        <v>478</v>
      </c>
      <c r="P1754" t="s">
        <v>3</v>
      </c>
      <c r="Q1754">
        <v>120</v>
      </c>
      <c r="R1754">
        <v>120</v>
      </c>
      <c r="S1754">
        <v>120</v>
      </c>
      <c r="T1754">
        <v>3.3</v>
      </c>
      <c r="U1754">
        <v>11.8</v>
      </c>
      <c r="V1754">
        <v>67.599999999999994</v>
      </c>
      <c r="W1754">
        <v>79.099999999999994</v>
      </c>
      <c r="X1754">
        <v>84.9</v>
      </c>
      <c r="Y1754">
        <v>17.3</v>
      </c>
      <c r="Z1754">
        <v>5.8</v>
      </c>
      <c r="AA1754">
        <v>80</v>
      </c>
      <c r="AB1754">
        <v>8000</v>
      </c>
      <c r="AC1754">
        <v>20800</v>
      </c>
      <c r="AD1754">
        <v>26600</v>
      </c>
      <c r="AE1754">
        <v>31000</v>
      </c>
      <c r="AF1754">
        <v>63900</v>
      </c>
      <c r="AG1754" t="s">
        <v>479</v>
      </c>
      <c r="AH1754" t="s">
        <v>479</v>
      </c>
      <c r="AI1754" t="s">
        <v>479</v>
      </c>
      <c r="AJ1754" t="s">
        <v>479</v>
      </c>
      <c r="AK1754" t="s">
        <v>479</v>
      </c>
      <c r="AL1754" t="s">
        <v>481</v>
      </c>
      <c r="AM1754" t="s">
        <v>481</v>
      </c>
    </row>
    <row r="1755" spans="1:39" x14ac:dyDescent="0.25">
      <c r="A1755" t="s">
        <v>472</v>
      </c>
      <c r="B1755" t="s">
        <v>598</v>
      </c>
      <c r="C1755">
        <v>1</v>
      </c>
      <c r="D1755" t="s">
        <v>405</v>
      </c>
      <c r="E1755" t="s">
        <v>405</v>
      </c>
      <c r="F1755">
        <v>10007149</v>
      </c>
      <c r="G1755" t="s">
        <v>578</v>
      </c>
      <c r="H1755" t="s">
        <v>482</v>
      </c>
      <c r="I1755" t="s">
        <v>476</v>
      </c>
      <c r="J1755" t="s">
        <v>385</v>
      </c>
      <c r="K1755" t="s">
        <v>493</v>
      </c>
      <c r="L1755" t="s">
        <v>55</v>
      </c>
      <c r="M1755" t="s">
        <v>405</v>
      </c>
      <c r="N1755" t="s">
        <v>405</v>
      </c>
      <c r="O1755" t="s">
        <v>488</v>
      </c>
      <c r="P1755" t="s">
        <v>34</v>
      </c>
      <c r="Q1755">
        <v>90</v>
      </c>
      <c r="R1755">
        <v>90</v>
      </c>
      <c r="S1755">
        <v>90</v>
      </c>
      <c r="T1755">
        <v>2.2000000000000002</v>
      </c>
      <c r="U1755">
        <v>6.3</v>
      </c>
      <c r="V1755">
        <v>39.6</v>
      </c>
      <c r="W1755">
        <v>84</v>
      </c>
      <c r="X1755">
        <v>91.4</v>
      </c>
      <c r="Y1755">
        <v>51.9</v>
      </c>
      <c r="Z1755">
        <v>7.4</v>
      </c>
      <c r="AA1755">
        <v>35</v>
      </c>
      <c r="AB1755">
        <v>4800</v>
      </c>
      <c r="AC1755">
        <v>19000</v>
      </c>
      <c r="AD1755">
        <v>23000</v>
      </c>
      <c r="AE1755">
        <v>25200</v>
      </c>
      <c r="AF1755">
        <v>45800</v>
      </c>
      <c r="AG1755" t="s">
        <v>479</v>
      </c>
      <c r="AH1755" t="s">
        <v>479</v>
      </c>
      <c r="AI1755" t="s">
        <v>479</v>
      </c>
      <c r="AJ1755" t="s">
        <v>479</v>
      </c>
      <c r="AK1755" t="s">
        <v>479</v>
      </c>
      <c r="AL1755" t="s">
        <v>481</v>
      </c>
      <c r="AM1755" t="s">
        <v>481</v>
      </c>
    </row>
    <row r="1756" spans="1:39" x14ac:dyDescent="0.25">
      <c r="A1756" t="s">
        <v>472</v>
      </c>
      <c r="B1756" t="s">
        <v>598</v>
      </c>
      <c r="C1756">
        <v>1</v>
      </c>
      <c r="D1756" t="s">
        <v>405</v>
      </c>
      <c r="E1756" t="s">
        <v>405</v>
      </c>
      <c r="F1756">
        <v>10007150</v>
      </c>
      <c r="G1756" t="s">
        <v>153</v>
      </c>
      <c r="H1756" t="s">
        <v>482</v>
      </c>
      <c r="I1756" t="s">
        <v>476</v>
      </c>
      <c r="J1756" t="s">
        <v>385</v>
      </c>
      <c r="K1756" t="s">
        <v>499</v>
      </c>
      <c r="L1756" t="s">
        <v>43</v>
      </c>
      <c r="M1756" t="s">
        <v>405</v>
      </c>
      <c r="N1756" t="s">
        <v>405</v>
      </c>
      <c r="O1756" t="s">
        <v>485</v>
      </c>
      <c r="P1756" t="s">
        <v>47</v>
      </c>
      <c r="Q1756">
        <v>220</v>
      </c>
      <c r="R1756">
        <v>215</v>
      </c>
      <c r="S1756">
        <v>215</v>
      </c>
      <c r="T1756">
        <v>1.9</v>
      </c>
      <c r="U1756">
        <v>9.6</v>
      </c>
      <c r="V1756">
        <v>47.9</v>
      </c>
      <c r="W1756">
        <v>74.2</v>
      </c>
      <c r="X1756">
        <v>88.6</v>
      </c>
      <c r="Y1756">
        <v>40.6</v>
      </c>
      <c r="Z1756">
        <v>14.4</v>
      </c>
      <c r="AA1756">
        <v>100</v>
      </c>
      <c r="AB1756">
        <v>700</v>
      </c>
      <c r="AC1756">
        <v>19700</v>
      </c>
      <c r="AD1756">
        <v>24500</v>
      </c>
      <c r="AE1756">
        <v>27600</v>
      </c>
      <c r="AF1756">
        <v>66400</v>
      </c>
      <c r="AG1756" t="s">
        <v>479</v>
      </c>
      <c r="AH1756" t="s">
        <v>479</v>
      </c>
      <c r="AI1756" t="s">
        <v>479</v>
      </c>
      <c r="AJ1756" t="s">
        <v>479</v>
      </c>
      <c r="AK1756" t="s">
        <v>479</v>
      </c>
      <c r="AL1756" t="s">
        <v>481</v>
      </c>
      <c r="AM1756" t="s">
        <v>481</v>
      </c>
    </row>
    <row r="1757" spans="1:39" x14ac:dyDescent="0.25">
      <c r="A1757" t="s">
        <v>472</v>
      </c>
      <c r="B1757" t="s">
        <v>598</v>
      </c>
      <c r="C1757">
        <v>1</v>
      </c>
      <c r="D1757" t="s">
        <v>405</v>
      </c>
      <c r="E1757" t="s">
        <v>405</v>
      </c>
      <c r="F1757">
        <v>10007150</v>
      </c>
      <c r="G1757" t="s">
        <v>153</v>
      </c>
      <c r="H1757" t="s">
        <v>482</v>
      </c>
      <c r="I1757" t="s">
        <v>476</v>
      </c>
      <c r="J1757" t="s">
        <v>385</v>
      </c>
      <c r="K1757" t="s">
        <v>499</v>
      </c>
      <c r="L1757" t="s">
        <v>43</v>
      </c>
      <c r="M1757" t="s">
        <v>405</v>
      </c>
      <c r="N1757" t="s">
        <v>405</v>
      </c>
      <c r="O1757" t="s">
        <v>486</v>
      </c>
      <c r="P1757" t="s">
        <v>44</v>
      </c>
      <c r="Q1757">
        <v>240</v>
      </c>
      <c r="R1757">
        <v>235</v>
      </c>
      <c r="S1757">
        <v>235</v>
      </c>
      <c r="T1757">
        <v>3.8</v>
      </c>
      <c r="U1757">
        <v>7.6</v>
      </c>
      <c r="V1757">
        <v>50.4</v>
      </c>
      <c r="W1757">
        <v>80.900000000000006</v>
      </c>
      <c r="X1757">
        <v>88.6</v>
      </c>
      <c r="Y1757">
        <v>38.1</v>
      </c>
      <c r="Z1757">
        <v>7.6</v>
      </c>
      <c r="AA1757">
        <v>115</v>
      </c>
      <c r="AB1757">
        <v>3600</v>
      </c>
      <c r="AC1757">
        <v>19300</v>
      </c>
      <c r="AD1757">
        <v>24100</v>
      </c>
      <c r="AE1757">
        <v>27400</v>
      </c>
      <c r="AF1757">
        <v>70400</v>
      </c>
      <c r="AG1757" t="s">
        <v>479</v>
      </c>
      <c r="AH1757" t="s">
        <v>479</v>
      </c>
      <c r="AI1757" t="s">
        <v>479</v>
      </c>
      <c r="AJ1757" t="s">
        <v>479</v>
      </c>
      <c r="AK1757" t="s">
        <v>479</v>
      </c>
      <c r="AL1757" t="s">
        <v>481</v>
      </c>
      <c r="AM1757" t="s">
        <v>481</v>
      </c>
    </row>
    <row r="1758" spans="1:39" x14ac:dyDescent="0.25">
      <c r="A1758" t="s">
        <v>472</v>
      </c>
      <c r="B1758" t="s">
        <v>598</v>
      </c>
      <c r="C1758">
        <v>1</v>
      </c>
      <c r="D1758" t="s">
        <v>405</v>
      </c>
      <c r="E1758" t="s">
        <v>405</v>
      </c>
      <c r="F1758">
        <v>10007150</v>
      </c>
      <c r="G1758" t="s">
        <v>153</v>
      </c>
      <c r="H1758" t="s">
        <v>482</v>
      </c>
      <c r="I1758" t="s">
        <v>476</v>
      </c>
      <c r="J1758" t="s">
        <v>385</v>
      </c>
      <c r="K1758" t="s">
        <v>499</v>
      </c>
      <c r="L1758" t="s">
        <v>43</v>
      </c>
      <c r="M1758" t="s">
        <v>405</v>
      </c>
      <c r="N1758" t="s">
        <v>405</v>
      </c>
      <c r="O1758" t="s">
        <v>478</v>
      </c>
      <c r="P1758" t="s">
        <v>3</v>
      </c>
      <c r="Q1758">
        <v>275</v>
      </c>
      <c r="R1758">
        <v>275</v>
      </c>
      <c r="S1758">
        <v>275</v>
      </c>
      <c r="T1758">
        <v>6</v>
      </c>
      <c r="U1758">
        <v>11.8</v>
      </c>
      <c r="V1758">
        <v>72.5</v>
      </c>
      <c r="W1758">
        <v>78.7</v>
      </c>
      <c r="X1758">
        <v>82.2</v>
      </c>
      <c r="Y1758">
        <v>9.6999999999999993</v>
      </c>
      <c r="Z1758">
        <v>3.5</v>
      </c>
      <c r="AA1758">
        <v>195</v>
      </c>
      <c r="AB1758">
        <v>2900</v>
      </c>
      <c r="AC1758">
        <v>24100</v>
      </c>
      <c r="AD1758">
        <v>29900</v>
      </c>
      <c r="AE1758">
        <v>38300</v>
      </c>
      <c r="AF1758">
        <v>72300</v>
      </c>
      <c r="AG1758" t="s">
        <v>479</v>
      </c>
      <c r="AH1758" t="s">
        <v>479</v>
      </c>
      <c r="AI1758" t="s">
        <v>479</v>
      </c>
      <c r="AJ1758" t="s">
        <v>479</v>
      </c>
      <c r="AK1758" t="s">
        <v>479</v>
      </c>
      <c r="AL1758" t="s">
        <v>481</v>
      </c>
      <c r="AM1758" t="s">
        <v>481</v>
      </c>
    </row>
    <row r="1759" spans="1:39" x14ac:dyDescent="0.25">
      <c r="A1759" t="s">
        <v>472</v>
      </c>
      <c r="B1759" t="s">
        <v>598</v>
      </c>
      <c r="C1759">
        <v>1</v>
      </c>
      <c r="D1759" t="s">
        <v>405</v>
      </c>
      <c r="E1759" t="s">
        <v>405</v>
      </c>
      <c r="F1759">
        <v>10007150</v>
      </c>
      <c r="G1759" t="s">
        <v>153</v>
      </c>
      <c r="H1759" t="s">
        <v>482</v>
      </c>
      <c r="I1759" t="s">
        <v>476</v>
      </c>
      <c r="J1759" t="s">
        <v>385</v>
      </c>
      <c r="K1759" t="s">
        <v>499</v>
      </c>
      <c r="L1759" t="s">
        <v>43</v>
      </c>
      <c r="M1759" t="s">
        <v>405</v>
      </c>
      <c r="N1759" t="s">
        <v>405</v>
      </c>
      <c r="O1759" t="s">
        <v>488</v>
      </c>
      <c r="P1759" t="s">
        <v>34</v>
      </c>
      <c r="Q1759">
        <v>240</v>
      </c>
      <c r="R1759">
        <v>235</v>
      </c>
      <c r="S1759">
        <v>235</v>
      </c>
      <c r="T1759">
        <v>1.5</v>
      </c>
      <c r="U1759">
        <v>4.5999999999999996</v>
      </c>
      <c r="V1759">
        <v>47.4</v>
      </c>
      <c r="W1759">
        <v>81.5</v>
      </c>
      <c r="X1759">
        <v>93.9</v>
      </c>
      <c r="Y1759">
        <v>46.6</v>
      </c>
      <c r="Z1759">
        <v>12.5</v>
      </c>
      <c r="AA1759">
        <v>110</v>
      </c>
      <c r="AB1759">
        <v>2600</v>
      </c>
      <c r="AC1759">
        <v>20400</v>
      </c>
      <c r="AD1759">
        <v>24100</v>
      </c>
      <c r="AE1759">
        <v>27700</v>
      </c>
      <c r="AF1759">
        <v>69700</v>
      </c>
      <c r="AG1759" t="s">
        <v>479</v>
      </c>
      <c r="AH1759" t="s">
        <v>479</v>
      </c>
      <c r="AI1759" t="s">
        <v>479</v>
      </c>
      <c r="AJ1759" t="s">
        <v>479</v>
      </c>
      <c r="AK1759" t="s">
        <v>479</v>
      </c>
      <c r="AL1759" t="s">
        <v>481</v>
      </c>
      <c r="AM1759" t="s">
        <v>481</v>
      </c>
    </row>
    <row r="1760" spans="1:39" x14ac:dyDescent="0.25">
      <c r="A1760" t="s">
        <v>472</v>
      </c>
      <c r="B1760" t="s">
        <v>598</v>
      </c>
      <c r="C1760">
        <v>1</v>
      </c>
      <c r="D1760" t="s">
        <v>405</v>
      </c>
      <c r="E1760" t="s">
        <v>405</v>
      </c>
      <c r="F1760">
        <v>10007150</v>
      </c>
      <c r="G1760" t="s">
        <v>153</v>
      </c>
      <c r="H1760" t="s">
        <v>482</v>
      </c>
      <c r="I1760" t="s">
        <v>476</v>
      </c>
      <c r="J1760" t="s">
        <v>385</v>
      </c>
      <c r="K1760" t="s">
        <v>499</v>
      </c>
      <c r="L1760" t="s">
        <v>43</v>
      </c>
      <c r="M1760" t="s">
        <v>405</v>
      </c>
      <c r="N1760" t="s">
        <v>405</v>
      </c>
      <c r="O1760" t="s">
        <v>489</v>
      </c>
      <c r="P1760" t="s">
        <v>50</v>
      </c>
      <c r="Q1760">
        <v>110</v>
      </c>
      <c r="R1760">
        <v>105</v>
      </c>
      <c r="S1760">
        <v>105</v>
      </c>
      <c r="T1760">
        <v>3.9</v>
      </c>
      <c r="U1760">
        <v>20.7</v>
      </c>
      <c r="V1760">
        <v>57.9</v>
      </c>
      <c r="W1760">
        <v>71.2</v>
      </c>
      <c r="X1760">
        <v>75.400000000000006</v>
      </c>
      <c r="Y1760">
        <v>17.5</v>
      </c>
      <c r="Z1760">
        <v>4.2</v>
      </c>
      <c r="AA1760">
        <v>60</v>
      </c>
      <c r="AB1760">
        <v>4000</v>
      </c>
      <c r="AC1760">
        <v>15300</v>
      </c>
      <c r="AD1760">
        <v>20800</v>
      </c>
      <c r="AE1760">
        <v>25200</v>
      </c>
      <c r="AF1760">
        <v>39400</v>
      </c>
      <c r="AG1760" t="s">
        <v>479</v>
      </c>
      <c r="AH1760" t="s">
        <v>479</v>
      </c>
      <c r="AI1760" t="s">
        <v>479</v>
      </c>
      <c r="AJ1760" t="s">
        <v>479</v>
      </c>
      <c r="AK1760" t="s">
        <v>479</v>
      </c>
      <c r="AL1760" t="s">
        <v>481</v>
      </c>
      <c r="AM1760" t="s">
        <v>481</v>
      </c>
    </row>
    <row r="1761" spans="1:39" x14ac:dyDescent="0.25">
      <c r="A1761" t="s">
        <v>472</v>
      </c>
      <c r="B1761" t="s">
        <v>598</v>
      </c>
      <c r="C1761">
        <v>1</v>
      </c>
      <c r="D1761" t="s">
        <v>405</v>
      </c>
      <c r="E1761" t="s">
        <v>405</v>
      </c>
      <c r="F1761">
        <v>10007151</v>
      </c>
      <c r="G1761" t="s">
        <v>74</v>
      </c>
      <c r="H1761" t="s">
        <v>482</v>
      </c>
      <c r="I1761" t="s">
        <v>476</v>
      </c>
      <c r="J1761" t="s">
        <v>385</v>
      </c>
      <c r="K1761" t="s">
        <v>508</v>
      </c>
      <c r="L1761" t="s">
        <v>75</v>
      </c>
      <c r="M1761" t="s">
        <v>405</v>
      </c>
      <c r="N1761" t="s">
        <v>405</v>
      </c>
      <c r="O1761" t="s">
        <v>485</v>
      </c>
      <c r="P1761" t="s">
        <v>47</v>
      </c>
      <c r="Q1761">
        <v>105</v>
      </c>
      <c r="R1761">
        <v>105</v>
      </c>
      <c r="S1761">
        <v>105</v>
      </c>
      <c r="T1761">
        <v>0.9</v>
      </c>
      <c r="U1761">
        <v>4.7</v>
      </c>
      <c r="V1761">
        <v>55.7</v>
      </c>
      <c r="W1761">
        <v>78.3</v>
      </c>
      <c r="X1761">
        <v>94.3</v>
      </c>
      <c r="Y1761">
        <v>38.700000000000003</v>
      </c>
      <c r="Z1761">
        <v>16</v>
      </c>
      <c r="AA1761">
        <v>60</v>
      </c>
      <c r="AB1761">
        <v>6600</v>
      </c>
      <c r="AC1761">
        <v>17500</v>
      </c>
      <c r="AD1761">
        <v>21200</v>
      </c>
      <c r="AE1761">
        <v>25200</v>
      </c>
      <c r="AF1761">
        <v>61700</v>
      </c>
      <c r="AG1761" t="s">
        <v>479</v>
      </c>
      <c r="AH1761" t="s">
        <v>479</v>
      </c>
      <c r="AI1761" t="s">
        <v>479</v>
      </c>
      <c r="AJ1761" t="s">
        <v>479</v>
      </c>
      <c r="AK1761" t="s">
        <v>479</v>
      </c>
      <c r="AL1761" t="s">
        <v>481</v>
      </c>
      <c r="AM1761" t="s">
        <v>481</v>
      </c>
    </row>
    <row r="1762" spans="1:39" x14ac:dyDescent="0.25">
      <c r="A1762" t="s">
        <v>472</v>
      </c>
      <c r="B1762" t="s">
        <v>598</v>
      </c>
      <c r="C1762">
        <v>1</v>
      </c>
      <c r="D1762" t="s">
        <v>405</v>
      </c>
      <c r="E1762" t="s">
        <v>405</v>
      </c>
      <c r="F1762">
        <v>10007151</v>
      </c>
      <c r="G1762" t="s">
        <v>74</v>
      </c>
      <c r="H1762" t="s">
        <v>482</v>
      </c>
      <c r="I1762" t="s">
        <v>476</v>
      </c>
      <c r="J1762" t="s">
        <v>385</v>
      </c>
      <c r="K1762" t="s">
        <v>508</v>
      </c>
      <c r="L1762" t="s">
        <v>75</v>
      </c>
      <c r="M1762" t="s">
        <v>405</v>
      </c>
      <c r="N1762" t="s">
        <v>405</v>
      </c>
      <c r="O1762" t="s">
        <v>486</v>
      </c>
      <c r="P1762" t="s">
        <v>44</v>
      </c>
      <c r="Q1762">
        <v>295</v>
      </c>
      <c r="R1762">
        <v>290</v>
      </c>
      <c r="S1762">
        <v>290</v>
      </c>
      <c r="T1762">
        <v>2.1</v>
      </c>
      <c r="U1762">
        <v>6.2</v>
      </c>
      <c r="V1762">
        <v>49.4</v>
      </c>
      <c r="W1762">
        <v>84.7</v>
      </c>
      <c r="X1762">
        <v>91.7</v>
      </c>
      <c r="Y1762">
        <v>42.3</v>
      </c>
      <c r="Z1762">
        <v>7</v>
      </c>
      <c r="AA1762">
        <v>140</v>
      </c>
      <c r="AB1762">
        <v>3600</v>
      </c>
      <c r="AC1762">
        <v>17500</v>
      </c>
      <c r="AD1762">
        <v>20800</v>
      </c>
      <c r="AE1762">
        <v>24100</v>
      </c>
      <c r="AF1762">
        <v>40200</v>
      </c>
      <c r="AG1762" t="s">
        <v>479</v>
      </c>
      <c r="AH1762" t="s">
        <v>479</v>
      </c>
      <c r="AI1762" t="s">
        <v>479</v>
      </c>
      <c r="AJ1762" t="s">
        <v>479</v>
      </c>
      <c r="AK1762" t="s">
        <v>479</v>
      </c>
      <c r="AL1762" t="s">
        <v>481</v>
      </c>
      <c r="AM1762" t="s">
        <v>481</v>
      </c>
    </row>
    <row r="1763" spans="1:39" x14ac:dyDescent="0.25">
      <c r="A1763" t="s">
        <v>472</v>
      </c>
      <c r="B1763" t="s">
        <v>598</v>
      </c>
      <c r="C1763">
        <v>1</v>
      </c>
      <c r="D1763" t="s">
        <v>405</v>
      </c>
      <c r="E1763" t="s">
        <v>405</v>
      </c>
      <c r="F1763">
        <v>10007151</v>
      </c>
      <c r="G1763" t="s">
        <v>74</v>
      </c>
      <c r="H1763" t="s">
        <v>482</v>
      </c>
      <c r="I1763" t="s">
        <v>476</v>
      </c>
      <c r="J1763" t="s">
        <v>385</v>
      </c>
      <c r="K1763" t="s">
        <v>508</v>
      </c>
      <c r="L1763" t="s">
        <v>75</v>
      </c>
      <c r="M1763" t="s">
        <v>405</v>
      </c>
      <c r="N1763" t="s">
        <v>405</v>
      </c>
      <c r="O1763" t="s">
        <v>478</v>
      </c>
      <c r="P1763" t="s">
        <v>3</v>
      </c>
      <c r="Q1763">
        <v>180</v>
      </c>
      <c r="R1763">
        <v>175</v>
      </c>
      <c r="S1763">
        <v>175</v>
      </c>
      <c r="T1763">
        <v>1.7</v>
      </c>
      <c r="U1763">
        <v>9.6</v>
      </c>
      <c r="V1763">
        <v>70.3</v>
      </c>
      <c r="W1763">
        <v>82.8</v>
      </c>
      <c r="X1763">
        <v>88.7</v>
      </c>
      <c r="Y1763">
        <v>18.399999999999999</v>
      </c>
      <c r="Z1763">
        <v>5.9</v>
      </c>
      <c r="AA1763">
        <v>120</v>
      </c>
      <c r="AB1763">
        <v>10600</v>
      </c>
      <c r="AC1763">
        <v>22300</v>
      </c>
      <c r="AD1763">
        <v>27400</v>
      </c>
      <c r="AE1763">
        <v>34700</v>
      </c>
      <c r="AF1763">
        <v>68200</v>
      </c>
      <c r="AG1763" t="s">
        <v>479</v>
      </c>
      <c r="AH1763" t="s">
        <v>479</v>
      </c>
      <c r="AI1763" t="s">
        <v>479</v>
      </c>
      <c r="AJ1763" t="s">
        <v>479</v>
      </c>
      <c r="AK1763" t="s">
        <v>479</v>
      </c>
      <c r="AL1763" t="s">
        <v>481</v>
      </c>
      <c r="AM1763" t="s">
        <v>481</v>
      </c>
    </row>
    <row r="1764" spans="1:39" x14ac:dyDescent="0.25">
      <c r="A1764" t="s">
        <v>472</v>
      </c>
      <c r="B1764" t="s">
        <v>598</v>
      </c>
      <c r="C1764">
        <v>1</v>
      </c>
      <c r="D1764" t="s">
        <v>405</v>
      </c>
      <c r="E1764" t="s">
        <v>405</v>
      </c>
      <c r="F1764">
        <v>10007151</v>
      </c>
      <c r="G1764" t="s">
        <v>74</v>
      </c>
      <c r="H1764" t="s">
        <v>482</v>
      </c>
      <c r="I1764" t="s">
        <v>476</v>
      </c>
      <c r="J1764" t="s">
        <v>385</v>
      </c>
      <c r="K1764" t="s">
        <v>508</v>
      </c>
      <c r="L1764" t="s">
        <v>75</v>
      </c>
      <c r="M1764" t="s">
        <v>405</v>
      </c>
      <c r="N1764" t="s">
        <v>405</v>
      </c>
      <c r="O1764" t="s">
        <v>488</v>
      </c>
      <c r="P1764" t="s">
        <v>34</v>
      </c>
      <c r="Q1764">
        <v>210</v>
      </c>
      <c r="R1764">
        <v>210</v>
      </c>
      <c r="S1764">
        <v>205</v>
      </c>
      <c r="T1764">
        <v>1.9</v>
      </c>
      <c r="U1764">
        <v>5.3</v>
      </c>
      <c r="V1764">
        <v>43.5</v>
      </c>
      <c r="W1764">
        <v>85.7</v>
      </c>
      <c r="X1764">
        <v>92.8</v>
      </c>
      <c r="Y1764">
        <v>49.3</v>
      </c>
      <c r="Z1764">
        <v>7</v>
      </c>
      <c r="AA1764">
        <v>90</v>
      </c>
      <c r="AB1764">
        <v>1500</v>
      </c>
      <c r="AC1764">
        <v>18600</v>
      </c>
      <c r="AD1764">
        <v>21500</v>
      </c>
      <c r="AE1764">
        <v>24800</v>
      </c>
      <c r="AF1764">
        <v>43100</v>
      </c>
      <c r="AG1764" t="s">
        <v>479</v>
      </c>
      <c r="AH1764" t="s">
        <v>479</v>
      </c>
      <c r="AI1764" t="s">
        <v>479</v>
      </c>
      <c r="AJ1764" t="s">
        <v>479</v>
      </c>
      <c r="AK1764" t="s">
        <v>479</v>
      </c>
      <c r="AL1764" t="s">
        <v>481</v>
      </c>
      <c r="AM1764" t="s">
        <v>481</v>
      </c>
    </row>
    <row r="1765" spans="1:39" x14ac:dyDescent="0.25">
      <c r="A1765" t="s">
        <v>472</v>
      </c>
      <c r="B1765" t="s">
        <v>598</v>
      </c>
      <c r="C1765">
        <v>1</v>
      </c>
      <c r="D1765" t="s">
        <v>405</v>
      </c>
      <c r="E1765" t="s">
        <v>405</v>
      </c>
      <c r="F1765">
        <v>10007151</v>
      </c>
      <c r="G1765" t="s">
        <v>74</v>
      </c>
      <c r="H1765" t="s">
        <v>482</v>
      </c>
      <c r="I1765" t="s">
        <v>476</v>
      </c>
      <c r="J1765" t="s">
        <v>385</v>
      </c>
      <c r="K1765" t="s">
        <v>508</v>
      </c>
      <c r="L1765" t="s">
        <v>75</v>
      </c>
      <c r="M1765" t="s">
        <v>405</v>
      </c>
      <c r="N1765" t="s">
        <v>405</v>
      </c>
      <c r="O1765" t="s">
        <v>489</v>
      </c>
      <c r="P1765" t="s">
        <v>50</v>
      </c>
      <c r="Q1765">
        <v>310</v>
      </c>
      <c r="R1765">
        <v>305</v>
      </c>
      <c r="S1765">
        <v>305</v>
      </c>
      <c r="T1765">
        <v>3.6</v>
      </c>
      <c r="U1765">
        <v>8.5</v>
      </c>
      <c r="V1765">
        <v>71.8</v>
      </c>
      <c r="W1765">
        <v>81</v>
      </c>
      <c r="X1765">
        <v>87.9</v>
      </c>
      <c r="Y1765">
        <v>16.100000000000001</v>
      </c>
      <c r="Z1765">
        <v>6.9</v>
      </c>
      <c r="AA1765">
        <v>215</v>
      </c>
      <c r="AB1765">
        <v>800</v>
      </c>
      <c r="AC1765">
        <v>15100</v>
      </c>
      <c r="AD1765">
        <v>19700</v>
      </c>
      <c r="AE1765">
        <v>23400</v>
      </c>
      <c r="AF1765">
        <v>36100</v>
      </c>
      <c r="AG1765" t="s">
        <v>479</v>
      </c>
      <c r="AH1765" t="s">
        <v>479</v>
      </c>
      <c r="AI1765" t="s">
        <v>479</v>
      </c>
      <c r="AJ1765" t="s">
        <v>479</v>
      </c>
      <c r="AK1765" t="s">
        <v>479</v>
      </c>
      <c r="AL1765" t="s">
        <v>481</v>
      </c>
      <c r="AM1765" t="s">
        <v>481</v>
      </c>
    </row>
    <row r="1766" spans="1:39" x14ac:dyDescent="0.25">
      <c r="A1766" t="s">
        <v>472</v>
      </c>
      <c r="B1766" t="s">
        <v>598</v>
      </c>
      <c r="C1766">
        <v>1</v>
      </c>
      <c r="D1766" t="s">
        <v>405</v>
      </c>
      <c r="E1766" t="s">
        <v>405</v>
      </c>
      <c r="F1766">
        <v>10007152</v>
      </c>
      <c r="G1766" t="s">
        <v>132</v>
      </c>
      <c r="H1766" t="s">
        <v>482</v>
      </c>
      <c r="I1766" t="s">
        <v>476</v>
      </c>
      <c r="J1766" t="s">
        <v>385</v>
      </c>
      <c r="K1766" t="s">
        <v>483</v>
      </c>
      <c r="L1766" t="s">
        <v>484</v>
      </c>
      <c r="M1766" t="s">
        <v>405</v>
      </c>
      <c r="N1766" t="s">
        <v>405</v>
      </c>
      <c r="O1766" t="s">
        <v>485</v>
      </c>
      <c r="P1766" t="s">
        <v>47</v>
      </c>
      <c r="Q1766">
        <v>30</v>
      </c>
      <c r="R1766">
        <v>30</v>
      </c>
      <c r="S1766">
        <v>30</v>
      </c>
      <c r="T1766" t="s">
        <v>487</v>
      </c>
      <c r="U1766">
        <v>10.3</v>
      </c>
      <c r="V1766">
        <v>58.6</v>
      </c>
      <c r="W1766">
        <v>86.2</v>
      </c>
      <c r="X1766">
        <v>89.7</v>
      </c>
      <c r="Y1766">
        <v>31</v>
      </c>
      <c r="Z1766">
        <v>3.4</v>
      </c>
      <c r="AA1766">
        <v>15</v>
      </c>
      <c r="AB1766">
        <v>1100</v>
      </c>
      <c r="AC1766">
        <v>20400</v>
      </c>
      <c r="AD1766">
        <v>21500</v>
      </c>
      <c r="AE1766">
        <v>28100</v>
      </c>
      <c r="AF1766">
        <v>32500</v>
      </c>
      <c r="AG1766" t="s">
        <v>479</v>
      </c>
      <c r="AH1766" t="s">
        <v>479</v>
      </c>
      <c r="AI1766" t="s">
        <v>479</v>
      </c>
      <c r="AJ1766" t="s">
        <v>479</v>
      </c>
      <c r="AK1766" t="s">
        <v>479</v>
      </c>
      <c r="AL1766" t="s">
        <v>481</v>
      </c>
      <c r="AM1766" t="s">
        <v>481</v>
      </c>
    </row>
    <row r="1767" spans="1:39" x14ac:dyDescent="0.25">
      <c r="A1767" t="s">
        <v>472</v>
      </c>
      <c r="B1767" t="s">
        <v>598</v>
      </c>
      <c r="C1767">
        <v>1</v>
      </c>
      <c r="D1767" t="s">
        <v>405</v>
      </c>
      <c r="E1767" t="s">
        <v>405</v>
      </c>
      <c r="F1767">
        <v>10007152</v>
      </c>
      <c r="G1767" t="s">
        <v>132</v>
      </c>
      <c r="H1767" t="s">
        <v>482</v>
      </c>
      <c r="I1767" t="s">
        <v>476</v>
      </c>
      <c r="J1767" t="s">
        <v>385</v>
      </c>
      <c r="K1767" t="s">
        <v>483</v>
      </c>
      <c r="L1767" t="s">
        <v>484</v>
      </c>
      <c r="M1767" t="s">
        <v>405</v>
      </c>
      <c r="N1767" t="s">
        <v>405</v>
      </c>
      <c r="O1767" t="s">
        <v>486</v>
      </c>
      <c r="P1767" t="s">
        <v>44</v>
      </c>
      <c r="Q1767">
        <v>80</v>
      </c>
      <c r="R1767">
        <v>80</v>
      </c>
      <c r="S1767">
        <v>80</v>
      </c>
      <c r="T1767" t="s">
        <v>487</v>
      </c>
      <c r="U1767">
        <v>5.2</v>
      </c>
      <c r="V1767">
        <v>62.6</v>
      </c>
      <c r="W1767">
        <v>85.8</v>
      </c>
      <c r="X1767">
        <v>94.8</v>
      </c>
      <c r="Y1767">
        <v>32.299999999999997</v>
      </c>
      <c r="Z1767">
        <v>9</v>
      </c>
      <c r="AA1767">
        <v>50</v>
      </c>
      <c r="AB1767">
        <v>7300</v>
      </c>
      <c r="AC1767">
        <v>17200</v>
      </c>
      <c r="AD1767">
        <v>21200</v>
      </c>
      <c r="AE1767">
        <v>24500</v>
      </c>
      <c r="AF1767">
        <v>40200</v>
      </c>
      <c r="AG1767" t="s">
        <v>479</v>
      </c>
      <c r="AH1767" t="s">
        <v>479</v>
      </c>
      <c r="AI1767" t="s">
        <v>479</v>
      </c>
      <c r="AJ1767" t="s">
        <v>479</v>
      </c>
      <c r="AK1767" t="s">
        <v>479</v>
      </c>
      <c r="AL1767" t="s">
        <v>481</v>
      </c>
      <c r="AM1767" t="s">
        <v>481</v>
      </c>
    </row>
    <row r="1768" spans="1:39" x14ac:dyDescent="0.25">
      <c r="A1768" t="s">
        <v>472</v>
      </c>
      <c r="B1768" t="s">
        <v>598</v>
      </c>
      <c r="C1768">
        <v>1</v>
      </c>
      <c r="D1768" t="s">
        <v>405</v>
      </c>
      <c r="E1768" t="s">
        <v>405</v>
      </c>
      <c r="F1768">
        <v>10007152</v>
      </c>
      <c r="G1768" t="s">
        <v>132</v>
      </c>
      <c r="H1768" t="s">
        <v>482</v>
      </c>
      <c r="I1768" t="s">
        <v>476</v>
      </c>
      <c r="J1768" t="s">
        <v>385</v>
      </c>
      <c r="K1768" t="s">
        <v>483</v>
      </c>
      <c r="L1768" t="s">
        <v>484</v>
      </c>
      <c r="M1768" t="s">
        <v>405</v>
      </c>
      <c r="N1768" t="s">
        <v>405</v>
      </c>
      <c r="O1768" t="s">
        <v>478</v>
      </c>
      <c r="P1768" t="s">
        <v>3</v>
      </c>
      <c r="Q1768">
        <v>55</v>
      </c>
      <c r="R1768">
        <v>55</v>
      </c>
      <c r="S1768">
        <v>55</v>
      </c>
      <c r="T1768">
        <v>1.8</v>
      </c>
      <c r="U1768">
        <v>9.1</v>
      </c>
      <c r="V1768">
        <v>63.6</v>
      </c>
      <c r="W1768">
        <v>81.8</v>
      </c>
      <c r="X1768">
        <v>89.1</v>
      </c>
      <c r="Y1768">
        <v>25.5</v>
      </c>
      <c r="Z1768">
        <v>7.3</v>
      </c>
      <c r="AA1768">
        <v>35</v>
      </c>
      <c r="AB1768">
        <v>5100</v>
      </c>
      <c r="AC1768">
        <v>18200</v>
      </c>
      <c r="AD1768">
        <v>23400</v>
      </c>
      <c r="AE1768">
        <v>28800</v>
      </c>
      <c r="AF1768">
        <v>52200</v>
      </c>
      <c r="AG1768" t="s">
        <v>479</v>
      </c>
      <c r="AH1768" t="s">
        <v>479</v>
      </c>
      <c r="AI1768" t="s">
        <v>479</v>
      </c>
      <c r="AJ1768" t="s">
        <v>479</v>
      </c>
      <c r="AK1768" t="s">
        <v>479</v>
      </c>
      <c r="AL1768" t="s">
        <v>481</v>
      </c>
      <c r="AM1768" t="s">
        <v>481</v>
      </c>
    </row>
    <row r="1769" spans="1:39" x14ac:dyDescent="0.25">
      <c r="A1769" t="s">
        <v>472</v>
      </c>
      <c r="B1769" t="s">
        <v>598</v>
      </c>
      <c r="C1769">
        <v>1</v>
      </c>
      <c r="D1769" t="s">
        <v>405</v>
      </c>
      <c r="E1769" t="s">
        <v>405</v>
      </c>
      <c r="F1769">
        <v>10007152</v>
      </c>
      <c r="G1769" t="s">
        <v>132</v>
      </c>
      <c r="H1769" t="s">
        <v>482</v>
      </c>
      <c r="I1769" t="s">
        <v>476</v>
      </c>
      <c r="J1769" t="s">
        <v>385</v>
      </c>
      <c r="K1769" t="s">
        <v>483</v>
      </c>
      <c r="L1769" t="s">
        <v>484</v>
      </c>
      <c r="M1769" t="s">
        <v>405</v>
      </c>
      <c r="N1769" t="s">
        <v>405</v>
      </c>
      <c r="O1769" t="s">
        <v>488</v>
      </c>
      <c r="P1769" t="s">
        <v>34</v>
      </c>
      <c r="Q1769">
        <v>35</v>
      </c>
      <c r="R1769">
        <v>35</v>
      </c>
      <c r="S1769">
        <v>35</v>
      </c>
      <c r="T1769">
        <v>8.3000000000000007</v>
      </c>
      <c r="U1769">
        <v>11.1</v>
      </c>
      <c r="V1769">
        <v>48.6</v>
      </c>
      <c r="W1769">
        <v>75</v>
      </c>
      <c r="X1769">
        <v>80.599999999999994</v>
      </c>
      <c r="Y1769">
        <v>31.9</v>
      </c>
      <c r="Z1769">
        <v>5.6</v>
      </c>
      <c r="AA1769">
        <v>15</v>
      </c>
      <c r="AB1769">
        <v>6200</v>
      </c>
      <c r="AC1769">
        <v>15700</v>
      </c>
      <c r="AD1769">
        <v>20100</v>
      </c>
      <c r="AE1769">
        <v>26300</v>
      </c>
      <c r="AF1769">
        <v>35000</v>
      </c>
      <c r="AG1769" t="s">
        <v>479</v>
      </c>
      <c r="AH1769" t="s">
        <v>479</v>
      </c>
      <c r="AI1769" t="s">
        <v>479</v>
      </c>
      <c r="AJ1769" t="s">
        <v>479</v>
      </c>
      <c r="AK1769" t="s">
        <v>479</v>
      </c>
      <c r="AL1769" t="s">
        <v>481</v>
      </c>
      <c r="AM1769" t="s">
        <v>481</v>
      </c>
    </row>
    <row r="1770" spans="1:39" x14ac:dyDescent="0.25">
      <c r="A1770" t="s">
        <v>472</v>
      </c>
      <c r="B1770" t="s">
        <v>598</v>
      </c>
      <c r="C1770">
        <v>1</v>
      </c>
      <c r="D1770" t="s">
        <v>405</v>
      </c>
      <c r="E1770" t="s">
        <v>405</v>
      </c>
      <c r="F1770">
        <v>10007152</v>
      </c>
      <c r="G1770" t="s">
        <v>132</v>
      </c>
      <c r="H1770" t="s">
        <v>482</v>
      </c>
      <c r="I1770" t="s">
        <v>476</v>
      </c>
      <c r="J1770" t="s">
        <v>385</v>
      </c>
      <c r="K1770" t="s">
        <v>483</v>
      </c>
      <c r="L1770" t="s">
        <v>484</v>
      </c>
      <c r="M1770" t="s">
        <v>405</v>
      </c>
      <c r="N1770" t="s">
        <v>405</v>
      </c>
      <c r="O1770" t="s">
        <v>489</v>
      </c>
      <c r="P1770" t="s">
        <v>50</v>
      </c>
      <c r="Q1770">
        <v>30</v>
      </c>
      <c r="R1770">
        <v>30</v>
      </c>
      <c r="S1770">
        <v>30</v>
      </c>
      <c r="T1770">
        <v>9.4</v>
      </c>
      <c r="U1770">
        <v>9.4</v>
      </c>
      <c r="V1770">
        <v>68.8</v>
      </c>
      <c r="W1770">
        <v>75</v>
      </c>
      <c r="X1770">
        <v>81.2</v>
      </c>
      <c r="Y1770">
        <v>12.5</v>
      </c>
      <c r="Z1770">
        <v>6.2</v>
      </c>
      <c r="AA1770">
        <v>20</v>
      </c>
      <c r="AB1770">
        <v>2200</v>
      </c>
      <c r="AC1770">
        <v>7700</v>
      </c>
      <c r="AD1770">
        <v>15500</v>
      </c>
      <c r="AE1770">
        <v>19000</v>
      </c>
      <c r="AF1770">
        <v>29900</v>
      </c>
      <c r="AG1770" t="s">
        <v>479</v>
      </c>
      <c r="AH1770" t="s">
        <v>479</v>
      </c>
      <c r="AI1770" t="s">
        <v>479</v>
      </c>
      <c r="AJ1770" t="s">
        <v>479</v>
      </c>
      <c r="AK1770" t="s">
        <v>479</v>
      </c>
      <c r="AL1770" t="s">
        <v>481</v>
      </c>
      <c r="AM1770" t="s">
        <v>481</v>
      </c>
    </row>
    <row r="1771" spans="1:39" x14ac:dyDescent="0.25">
      <c r="A1771" t="s">
        <v>472</v>
      </c>
      <c r="B1771" t="s">
        <v>598</v>
      </c>
      <c r="C1771">
        <v>1</v>
      </c>
      <c r="D1771" t="s">
        <v>405</v>
      </c>
      <c r="E1771" t="s">
        <v>405</v>
      </c>
      <c r="F1771">
        <v>10007154</v>
      </c>
      <c r="G1771" t="s">
        <v>579</v>
      </c>
      <c r="H1771" t="s">
        <v>482</v>
      </c>
      <c r="I1771" t="s">
        <v>476</v>
      </c>
      <c r="J1771" t="s">
        <v>385</v>
      </c>
      <c r="K1771" t="s">
        <v>508</v>
      </c>
      <c r="L1771" t="s">
        <v>75</v>
      </c>
      <c r="M1771" t="s">
        <v>405</v>
      </c>
      <c r="N1771" t="s">
        <v>405</v>
      </c>
      <c r="O1771" t="s">
        <v>485</v>
      </c>
      <c r="P1771" t="s">
        <v>47</v>
      </c>
      <c r="Q1771">
        <v>325</v>
      </c>
      <c r="R1771">
        <v>325</v>
      </c>
      <c r="S1771">
        <v>325</v>
      </c>
      <c r="T1771">
        <v>2</v>
      </c>
      <c r="U1771">
        <v>6.7</v>
      </c>
      <c r="V1771">
        <v>45.2</v>
      </c>
      <c r="W1771">
        <v>79.5</v>
      </c>
      <c r="X1771">
        <v>91.3</v>
      </c>
      <c r="Y1771">
        <v>46.1</v>
      </c>
      <c r="Z1771">
        <v>11.8</v>
      </c>
      <c r="AA1771">
        <v>145</v>
      </c>
      <c r="AB1771">
        <v>700</v>
      </c>
      <c r="AC1771">
        <v>18900</v>
      </c>
      <c r="AD1771">
        <v>24100</v>
      </c>
      <c r="AE1771">
        <v>28200</v>
      </c>
      <c r="AF1771">
        <v>46400</v>
      </c>
      <c r="AG1771" t="s">
        <v>479</v>
      </c>
      <c r="AH1771" t="s">
        <v>479</v>
      </c>
      <c r="AI1771" t="s">
        <v>479</v>
      </c>
      <c r="AJ1771" t="s">
        <v>479</v>
      </c>
      <c r="AK1771" t="s">
        <v>479</v>
      </c>
      <c r="AL1771" t="s">
        <v>481</v>
      </c>
      <c r="AM1771" t="s">
        <v>481</v>
      </c>
    </row>
    <row r="1772" spans="1:39" x14ac:dyDescent="0.25">
      <c r="A1772" t="s">
        <v>472</v>
      </c>
      <c r="B1772" t="s">
        <v>598</v>
      </c>
      <c r="C1772">
        <v>1</v>
      </c>
      <c r="D1772" t="s">
        <v>405</v>
      </c>
      <c r="E1772" t="s">
        <v>405</v>
      </c>
      <c r="F1772">
        <v>10007154</v>
      </c>
      <c r="G1772" t="s">
        <v>579</v>
      </c>
      <c r="H1772" t="s">
        <v>482</v>
      </c>
      <c r="I1772" t="s">
        <v>476</v>
      </c>
      <c r="J1772" t="s">
        <v>385</v>
      </c>
      <c r="K1772" t="s">
        <v>508</v>
      </c>
      <c r="L1772" t="s">
        <v>75</v>
      </c>
      <c r="M1772" t="s">
        <v>405</v>
      </c>
      <c r="N1772" t="s">
        <v>405</v>
      </c>
      <c r="O1772" t="s">
        <v>486</v>
      </c>
      <c r="P1772" t="s">
        <v>44</v>
      </c>
      <c r="Q1772">
        <v>185</v>
      </c>
      <c r="R1772">
        <v>180</v>
      </c>
      <c r="S1772">
        <v>180</v>
      </c>
      <c r="T1772">
        <v>1.1000000000000001</v>
      </c>
      <c r="U1772">
        <v>5</v>
      </c>
      <c r="V1772">
        <v>46.5</v>
      </c>
      <c r="W1772">
        <v>85.3</v>
      </c>
      <c r="X1772">
        <v>93.9</v>
      </c>
      <c r="Y1772">
        <v>47.4</v>
      </c>
      <c r="Z1772">
        <v>8.6</v>
      </c>
      <c r="AA1772">
        <v>85</v>
      </c>
      <c r="AB1772">
        <v>700</v>
      </c>
      <c r="AC1772">
        <v>17500</v>
      </c>
      <c r="AD1772">
        <v>22600</v>
      </c>
      <c r="AE1772">
        <v>28100</v>
      </c>
      <c r="AF1772">
        <v>98400</v>
      </c>
      <c r="AG1772" t="s">
        <v>479</v>
      </c>
      <c r="AH1772" t="s">
        <v>479</v>
      </c>
      <c r="AI1772" t="s">
        <v>479</v>
      </c>
      <c r="AJ1772" t="s">
        <v>479</v>
      </c>
      <c r="AK1772" t="s">
        <v>479</v>
      </c>
      <c r="AL1772" t="s">
        <v>481</v>
      </c>
      <c r="AM1772" t="s">
        <v>481</v>
      </c>
    </row>
    <row r="1773" spans="1:39" x14ac:dyDescent="0.25">
      <c r="A1773" t="s">
        <v>472</v>
      </c>
      <c r="B1773" t="s">
        <v>598</v>
      </c>
      <c r="C1773">
        <v>1</v>
      </c>
      <c r="D1773" t="s">
        <v>405</v>
      </c>
      <c r="E1773" t="s">
        <v>405</v>
      </c>
      <c r="F1773">
        <v>10007154</v>
      </c>
      <c r="G1773" t="s">
        <v>579</v>
      </c>
      <c r="H1773" t="s">
        <v>482</v>
      </c>
      <c r="I1773" t="s">
        <v>476</v>
      </c>
      <c r="J1773" t="s">
        <v>385</v>
      </c>
      <c r="K1773" t="s">
        <v>508</v>
      </c>
      <c r="L1773" t="s">
        <v>75</v>
      </c>
      <c r="M1773" t="s">
        <v>405</v>
      </c>
      <c r="N1773" t="s">
        <v>405</v>
      </c>
      <c r="O1773" t="s">
        <v>478</v>
      </c>
      <c r="P1773" t="s">
        <v>3</v>
      </c>
      <c r="Q1773">
        <v>100</v>
      </c>
      <c r="R1773">
        <v>95</v>
      </c>
      <c r="S1773">
        <v>95</v>
      </c>
      <c r="T1773">
        <v>6.3</v>
      </c>
      <c r="U1773">
        <v>6.3</v>
      </c>
      <c r="V1773">
        <v>70.400000000000006</v>
      </c>
      <c r="W1773">
        <v>82.3</v>
      </c>
      <c r="X1773">
        <v>87.5</v>
      </c>
      <c r="Y1773">
        <v>17</v>
      </c>
      <c r="Z1773">
        <v>5.2</v>
      </c>
      <c r="AA1773">
        <v>65</v>
      </c>
      <c r="AB1773">
        <v>1100</v>
      </c>
      <c r="AC1773">
        <v>26600</v>
      </c>
      <c r="AD1773">
        <v>33600</v>
      </c>
      <c r="AE1773">
        <v>40900</v>
      </c>
      <c r="AF1773">
        <v>92700</v>
      </c>
      <c r="AG1773" t="s">
        <v>479</v>
      </c>
      <c r="AH1773" t="s">
        <v>479</v>
      </c>
      <c r="AI1773" t="s">
        <v>479</v>
      </c>
      <c r="AJ1773" t="s">
        <v>479</v>
      </c>
      <c r="AK1773" t="s">
        <v>479</v>
      </c>
      <c r="AL1773" t="s">
        <v>481</v>
      </c>
      <c r="AM1773" t="s">
        <v>481</v>
      </c>
    </row>
    <row r="1774" spans="1:39" x14ac:dyDescent="0.25">
      <c r="A1774" t="s">
        <v>472</v>
      </c>
      <c r="B1774" t="s">
        <v>598</v>
      </c>
      <c r="C1774">
        <v>1</v>
      </c>
      <c r="D1774" t="s">
        <v>405</v>
      </c>
      <c r="E1774" t="s">
        <v>405</v>
      </c>
      <c r="F1774">
        <v>10007154</v>
      </c>
      <c r="G1774" t="s">
        <v>579</v>
      </c>
      <c r="H1774" t="s">
        <v>482</v>
      </c>
      <c r="I1774" t="s">
        <v>476</v>
      </c>
      <c r="J1774" t="s">
        <v>385</v>
      </c>
      <c r="K1774" t="s">
        <v>508</v>
      </c>
      <c r="L1774" t="s">
        <v>75</v>
      </c>
      <c r="M1774" t="s">
        <v>405</v>
      </c>
      <c r="N1774" t="s">
        <v>405</v>
      </c>
      <c r="O1774" t="s">
        <v>488</v>
      </c>
      <c r="P1774" t="s">
        <v>34</v>
      </c>
      <c r="Q1774">
        <v>230</v>
      </c>
      <c r="R1774">
        <v>225</v>
      </c>
      <c r="S1774">
        <v>220</v>
      </c>
      <c r="T1774">
        <v>1.8</v>
      </c>
      <c r="U1774">
        <v>5</v>
      </c>
      <c r="V1774">
        <v>35.700000000000003</v>
      </c>
      <c r="W1774">
        <v>76.8</v>
      </c>
      <c r="X1774">
        <v>93.2</v>
      </c>
      <c r="Y1774">
        <v>57.5</v>
      </c>
      <c r="Z1774">
        <v>16.399999999999999</v>
      </c>
      <c r="AA1774">
        <v>80</v>
      </c>
      <c r="AB1774">
        <v>2200</v>
      </c>
      <c r="AC1774">
        <v>19700</v>
      </c>
      <c r="AD1774">
        <v>24800</v>
      </c>
      <c r="AE1774">
        <v>29200</v>
      </c>
      <c r="AF1774">
        <v>51100</v>
      </c>
      <c r="AG1774" t="s">
        <v>479</v>
      </c>
      <c r="AH1774" t="s">
        <v>479</v>
      </c>
      <c r="AI1774" t="s">
        <v>479</v>
      </c>
      <c r="AJ1774" t="s">
        <v>479</v>
      </c>
      <c r="AK1774" t="s">
        <v>479</v>
      </c>
      <c r="AL1774" t="s">
        <v>481</v>
      </c>
      <c r="AM1774" t="s">
        <v>481</v>
      </c>
    </row>
    <row r="1775" spans="1:39" x14ac:dyDescent="0.25">
      <c r="A1775" t="s">
        <v>472</v>
      </c>
      <c r="B1775" t="s">
        <v>598</v>
      </c>
      <c r="C1775">
        <v>1</v>
      </c>
      <c r="D1775" t="s">
        <v>405</v>
      </c>
      <c r="E1775" t="s">
        <v>405</v>
      </c>
      <c r="F1775">
        <v>10007155</v>
      </c>
      <c r="G1775" t="s">
        <v>137</v>
      </c>
      <c r="H1775" t="s">
        <v>482</v>
      </c>
      <c r="I1775" t="s">
        <v>476</v>
      </c>
      <c r="J1775" t="s">
        <v>385</v>
      </c>
      <c r="K1775" t="s">
        <v>499</v>
      </c>
      <c r="L1775" t="s">
        <v>43</v>
      </c>
      <c r="M1775" t="s">
        <v>405</v>
      </c>
      <c r="N1775" t="s">
        <v>405</v>
      </c>
      <c r="O1775" t="s">
        <v>485</v>
      </c>
      <c r="P1775" t="s">
        <v>47</v>
      </c>
      <c r="Q1775">
        <v>165</v>
      </c>
      <c r="R1775">
        <v>165</v>
      </c>
      <c r="S1775">
        <v>165</v>
      </c>
      <c r="T1775">
        <v>1.2</v>
      </c>
      <c r="U1775">
        <v>7.4</v>
      </c>
      <c r="V1775">
        <v>39.9</v>
      </c>
      <c r="W1775">
        <v>70.599999999999994</v>
      </c>
      <c r="X1775">
        <v>91.4</v>
      </c>
      <c r="Y1775">
        <v>51.5</v>
      </c>
      <c r="Z1775">
        <v>20.9</v>
      </c>
      <c r="AA1775">
        <v>65</v>
      </c>
      <c r="AB1775">
        <v>8000</v>
      </c>
      <c r="AC1775">
        <v>18500</v>
      </c>
      <c r="AD1775">
        <v>21500</v>
      </c>
      <c r="AE1775">
        <v>25200</v>
      </c>
      <c r="AF1775">
        <v>68600</v>
      </c>
      <c r="AG1775" t="s">
        <v>479</v>
      </c>
      <c r="AH1775" t="s">
        <v>479</v>
      </c>
      <c r="AI1775" t="s">
        <v>479</v>
      </c>
      <c r="AJ1775" t="s">
        <v>479</v>
      </c>
      <c r="AK1775" t="s">
        <v>479</v>
      </c>
      <c r="AL1775" t="s">
        <v>481</v>
      </c>
      <c r="AM1775" t="s">
        <v>481</v>
      </c>
    </row>
    <row r="1776" spans="1:39" x14ac:dyDescent="0.25">
      <c r="A1776" t="s">
        <v>472</v>
      </c>
      <c r="B1776" t="s">
        <v>598</v>
      </c>
      <c r="C1776">
        <v>1</v>
      </c>
      <c r="D1776" t="s">
        <v>405</v>
      </c>
      <c r="E1776" t="s">
        <v>405</v>
      </c>
      <c r="F1776">
        <v>10007155</v>
      </c>
      <c r="G1776" t="s">
        <v>137</v>
      </c>
      <c r="H1776" t="s">
        <v>482</v>
      </c>
      <c r="I1776" t="s">
        <v>476</v>
      </c>
      <c r="J1776" t="s">
        <v>385</v>
      </c>
      <c r="K1776" t="s">
        <v>499</v>
      </c>
      <c r="L1776" t="s">
        <v>43</v>
      </c>
      <c r="M1776" t="s">
        <v>405</v>
      </c>
      <c r="N1776" t="s">
        <v>405</v>
      </c>
      <c r="O1776" t="s">
        <v>486</v>
      </c>
      <c r="P1776" t="s">
        <v>44</v>
      </c>
      <c r="Q1776">
        <v>220</v>
      </c>
      <c r="R1776">
        <v>220</v>
      </c>
      <c r="S1776">
        <v>220</v>
      </c>
      <c r="T1776">
        <v>0.2</v>
      </c>
      <c r="U1776">
        <v>6.6</v>
      </c>
      <c r="V1776">
        <v>53.7</v>
      </c>
      <c r="W1776">
        <v>89.1</v>
      </c>
      <c r="X1776">
        <v>93.3</v>
      </c>
      <c r="Y1776">
        <v>39.6</v>
      </c>
      <c r="Z1776">
        <v>4.0999999999999996</v>
      </c>
      <c r="AA1776">
        <v>115</v>
      </c>
      <c r="AB1776">
        <v>3300</v>
      </c>
      <c r="AC1776">
        <v>18200</v>
      </c>
      <c r="AD1776">
        <v>22300</v>
      </c>
      <c r="AE1776">
        <v>26300</v>
      </c>
      <c r="AF1776">
        <v>64600</v>
      </c>
      <c r="AG1776" t="s">
        <v>479</v>
      </c>
      <c r="AH1776" t="s">
        <v>479</v>
      </c>
      <c r="AI1776" t="s">
        <v>479</v>
      </c>
      <c r="AJ1776" t="s">
        <v>479</v>
      </c>
      <c r="AK1776" t="s">
        <v>479</v>
      </c>
      <c r="AL1776" t="s">
        <v>481</v>
      </c>
      <c r="AM1776" t="s">
        <v>481</v>
      </c>
    </row>
    <row r="1777" spans="1:39" x14ac:dyDescent="0.25">
      <c r="A1777" t="s">
        <v>472</v>
      </c>
      <c r="B1777" t="s">
        <v>598</v>
      </c>
      <c r="C1777">
        <v>1</v>
      </c>
      <c r="D1777" t="s">
        <v>405</v>
      </c>
      <c r="E1777" t="s">
        <v>405</v>
      </c>
      <c r="F1777">
        <v>10007155</v>
      </c>
      <c r="G1777" t="s">
        <v>137</v>
      </c>
      <c r="H1777" t="s">
        <v>482</v>
      </c>
      <c r="I1777" t="s">
        <v>476</v>
      </c>
      <c r="J1777" t="s">
        <v>385</v>
      </c>
      <c r="K1777" t="s">
        <v>499</v>
      </c>
      <c r="L1777" t="s">
        <v>43</v>
      </c>
      <c r="M1777" t="s">
        <v>405</v>
      </c>
      <c r="N1777" t="s">
        <v>405</v>
      </c>
      <c r="O1777" t="s">
        <v>478</v>
      </c>
      <c r="P1777" t="s">
        <v>3</v>
      </c>
      <c r="Q1777">
        <v>390</v>
      </c>
      <c r="R1777">
        <v>385</v>
      </c>
      <c r="S1777">
        <v>385</v>
      </c>
      <c r="T1777">
        <v>3.5</v>
      </c>
      <c r="U1777">
        <v>10.5</v>
      </c>
      <c r="V1777">
        <v>71.8</v>
      </c>
      <c r="W1777">
        <v>81.2</v>
      </c>
      <c r="X1777">
        <v>86</v>
      </c>
      <c r="Y1777">
        <v>14.2</v>
      </c>
      <c r="Z1777">
        <v>4.7</v>
      </c>
      <c r="AA1777">
        <v>270</v>
      </c>
      <c r="AB1777">
        <v>1800</v>
      </c>
      <c r="AC1777">
        <v>21900</v>
      </c>
      <c r="AD1777">
        <v>27400</v>
      </c>
      <c r="AE1777">
        <v>32500</v>
      </c>
      <c r="AF1777">
        <v>74100</v>
      </c>
      <c r="AG1777" t="s">
        <v>479</v>
      </c>
      <c r="AH1777" t="s">
        <v>479</v>
      </c>
      <c r="AI1777" t="s">
        <v>479</v>
      </c>
      <c r="AJ1777" t="s">
        <v>479</v>
      </c>
      <c r="AK1777" t="s">
        <v>479</v>
      </c>
      <c r="AL1777" t="s">
        <v>481</v>
      </c>
      <c r="AM1777" t="s">
        <v>481</v>
      </c>
    </row>
    <row r="1778" spans="1:39" x14ac:dyDescent="0.25">
      <c r="A1778" t="s">
        <v>472</v>
      </c>
      <c r="B1778" t="s">
        <v>598</v>
      </c>
      <c r="C1778">
        <v>1</v>
      </c>
      <c r="D1778" t="s">
        <v>405</v>
      </c>
      <c r="E1778" t="s">
        <v>405</v>
      </c>
      <c r="F1778">
        <v>10007155</v>
      </c>
      <c r="G1778" t="s">
        <v>137</v>
      </c>
      <c r="H1778" t="s">
        <v>482</v>
      </c>
      <c r="I1778" t="s">
        <v>476</v>
      </c>
      <c r="J1778" t="s">
        <v>385</v>
      </c>
      <c r="K1778" t="s">
        <v>499</v>
      </c>
      <c r="L1778" t="s">
        <v>43</v>
      </c>
      <c r="M1778" t="s">
        <v>405</v>
      </c>
      <c r="N1778" t="s">
        <v>405</v>
      </c>
      <c r="O1778" t="s">
        <v>488</v>
      </c>
      <c r="P1778" t="s">
        <v>34</v>
      </c>
      <c r="Q1778">
        <v>145</v>
      </c>
      <c r="R1778">
        <v>145</v>
      </c>
      <c r="S1778">
        <v>145</v>
      </c>
      <c r="T1778">
        <v>1.8</v>
      </c>
      <c r="U1778">
        <v>8.1999999999999993</v>
      </c>
      <c r="V1778">
        <v>47.6</v>
      </c>
      <c r="W1778">
        <v>77.599999999999994</v>
      </c>
      <c r="X1778">
        <v>90</v>
      </c>
      <c r="Y1778">
        <v>42.4</v>
      </c>
      <c r="Z1778">
        <v>12.4</v>
      </c>
      <c r="AA1778">
        <v>65</v>
      </c>
      <c r="AB1778">
        <v>4000</v>
      </c>
      <c r="AC1778">
        <v>18600</v>
      </c>
      <c r="AD1778">
        <v>21500</v>
      </c>
      <c r="AE1778">
        <v>25200</v>
      </c>
      <c r="AF1778">
        <v>48900</v>
      </c>
      <c r="AG1778" t="s">
        <v>479</v>
      </c>
      <c r="AH1778" t="s">
        <v>479</v>
      </c>
      <c r="AI1778" t="s">
        <v>479</v>
      </c>
      <c r="AJ1778" t="s">
        <v>479</v>
      </c>
      <c r="AK1778" t="s">
        <v>479</v>
      </c>
      <c r="AL1778" t="s">
        <v>481</v>
      </c>
      <c r="AM1778" t="s">
        <v>481</v>
      </c>
    </row>
    <row r="1779" spans="1:39" x14ac:dyDescent="0.25">
      <c r="A1779" t="s">
        <v>472</v>
      </c>
      <c r="B1779" t="s">
        <v>598</v>
      </c>
      <c r="C1779">
        <v>1</v>
      </c>
      <c r="D1779" t="s">
        <v>405</v>
      </c>
      <c r="E1779" t="s">
        <v>405</v>
      </c>
      <c r="F1779">
        <v>10007155</v>
      </c>
      <c r="G1779" t="s">
        <v>137</v>
      </c>
      <c r="H1779" t="s">
        <v>482</v>
      </c>
      <c r="I1779" t="s">
        <v>476</v>
      </c>
      <c r="J1779" t="s">
        <v>385</v>
      </c>
      <c r="K1779" t="s">
        <v>499</v>
      </c>
      <c r="L1779" t="s">
        <v>43</v>
      </c>
      <c r="M1779" t="s">
        <v>405</v>
      </c>
      <c r="N1779" t="s">
        <v>405</v>
      </c>
      <c r="O1779" t="s">
        <v>489</v>
      </c>
      <c r="P1779" t="s">
        <v>50</v>
      </c>
      <c r="Q1779">
        <v>330</v>
      </c>
      <c r="R1779">
        <v>330</v>
      </c>
      <c r="S1779">
        <v>330</v>
      </c>
      <c r="T1779">
        <v>2.8</v>
      </c>
      <c r="U1779">
        <v>11.2</v>
      </c>
      <c r="V1779">
        <v>69.7</v>
      </c>
      <c r="W1779">
        <v>81.400000000000006</v>
      </c>
      <c r="X1779">
        <v>86</v>
      </c>
      <c r="Y1779">
        <v>16.3</v>
      </c>
      <c r="Z1779">
        <v>4.5999999999999996</v>
      </c>
      <c r="AA1779">
        <v>220</v>
      </c>
      <c r="AB1779">
        <v>700</v>
      </c>
      <c r="AC1779">
        <v>16400</v>
      </c>
      <c r="AD1779">
        <v>21500</v>
      </c>
      <c r="AE1779">
        <v>25000</v>
      </c>
      <c r="AF1779">
        <v>52600</v>
      </c>
      <c r="AG1779" t="s">
        <v>479</v>
      </c>
      <c r="AH1779" t="s">
        <v>479</v>
      </c>
      <c r="AI1779" t="s">
        <v>479</v>
      </c>
      <c r="AJ1779" t="s">
        <v>479</v>
      </c>
      <c r="AK1779" t="s">
        <v>479</v>
      </c>
      <c r="AL1779" t="s">
        <v>481</v>
      </c>
      <c r="AM1779" t="s">
        <v>481</v>
      </c>
    </row>
    <row r="1780" spans="1:39" x14ac:dyDescent="0.25">
      <c r="A1780" t="s">
        <v>472</v>
      </c>
      <c r="B1780" t="s">
        <v>598</v>
      </c>
      <c r="C1780">
        <v>1</v>
      </c>
      <c r="D1780" t="s">
        <v>405</v>
      </c>
      <c r="E1780" t="s">
        <v>405</v>
      </c>
      <c r="F1780">
        <v>10007156</v>
      </c>
      <c r="G1780" t="s">
        <v>118</v>
      </c>
      <c r="H1780" t="s">
        <v>482</v>
      </c>
      <c r="I1780" t="s">
        <v>476</v>
      </c>
      <c r="J1780" t="s">
        <v>385</v>
      </c>
      <c r="K1780" t="s">
        <v>477</v>
      </c>
      <c r="L1780" t="s">
        <v>65</v>
      </c>
      <c r="M1780" t="s">
        <v>405</v>
      </c>
      <c r="N1780" t="s">
        <v>405</v>
      </c>
      <c r="O1780" t="s">
        <v>485</v>
      </c>
      <c r="P1780" t="s">
        <v>47</v>
      </c>
      <c r="Q1780">
        <v>160</v>
      </c>
      <c r="R1780">
        <v>155</v>
      </c>
      <c r="S1780">
        <v>155</v>
      </c>
      <c r="T1780">
        <v>1.3</v>
      </c>
      <c r="U1780">
        <v>7.7</v>
      </c>
      <c r="V1780">
        <v>50.6</v>
      </c>
      <c r="W1780">
        <v>79.5</v>
      </c>
      <c r="X1780">
        <v>91</v>
      </c>
      <c r="Y1780">
        <v>40.4</v>
      </c>
      <c r="Z1780">
        <v>11.5</v>
      </c>
      <c r="AA1780">
        <v>75</v>
      </c>
      <c r="AB1780">
        <v>5100</v>
      </c>
      <c r="AC1780">
        <v>14400</v>
      </c>
      <c r="AD1780">
        <v>19200</v>
      </c>
      <c r="AE1780">
        <v>22700</v>
      </c>
      <c r="AF1780">
        <v>37600</v>
      </c>
      <c r="AG1780" t="s">
        <v>479</v>
      </c>
      <c r="AH1780" t="s">
        <v>479</v>
      </c>
      <c r="AI1780" t="s">
        <v>479</v>
      </c>
      <c r="AJ1780" t="s">
        <v>479</v>
      </c>
      <c r="AK1780" t="s">
        <v>479</v>
      </c>
      <c r="AL1780" t="s">
        <v>481</v>
      </c>
      <c r="AM1780" t="s">
        <v>481</v>
      </c>
    </row>
    <row r="1781" spans="1:39" x14ac:dyDescent="0.25">
      <c r="A1781" t="s">
        <v>472</v>
      </c>
      <c r="B1781" t="s">
        <v>598</v>
      </c>
      <c r="C1781">
        <v>1</v>
      </c>
      <c r="D1781" t="s">
        <v>405</v>
      </c>
      <c r="E1781" t="s">
        <v>405</v>
      </c>
      <c r="F1781">
        <v>10007156</v>
      </c>
      <c r="G1781" t="s">
        <v>118</v>
      </c>
      <c r="H1781" t="s">
        <v>482</v>
      </c>
      <c r="I1781" t="s">
        <v>476</v>
      </c>
      <c r="J1781" t="s">
        <v>385</v>
      </c>
      <c r="K1781" t="s">
        <v>477</v>
      </c>
      <c r="L1781" t="s">
        <v>65</v>
      </c>
      <c r="M1781" t="s">
        <v>405</v>
      </c>
      <c r="N1781" t="s">
        <v>405</v>
      </c>
      <c r="O1781" t="s">
        <v>486</v>
      </c>
      <c r="P1781" t="s">
        <v>44</v>
      </c>
      <c r="Q1781">
        <v>90</v>
      </c>
      <c r="R1781">
        <v>90</v>
      </c>
      <c r="S1781">
        <v>90</v>
      </c>
      <c r="T1781">
        <v>0.6</v>
      </c>
      <c r="U1781">
        <v>9.1</v>
      </c>
      <c r="V1781">
        <v>47.4</v>
      </c>
      <c r="W1781">
        <v>80.599999999999994</v>
      </c>
      <c r="X1781">
        <v>90.3</v>
      </c>
      <c r="Y1781">
        <v>42.9</v>
      </c>
      <c r="Z1781">
        <v>9.6999999999999993</v>
      </c>
      <c r="AA1781">
        <v>40</v>
      </c>
      <c r="AB1781">
        <v>6200</v>
      </c>
      <c r="AC1781">
        <v>15000</v>
      </c>
      <c r="AD1781">
        <v>19000</v>
      </c>
      <c r="AE1781">
        <v>24100</v>
      </c>
      <c r="AF1781">
        <v>31400</v>
      </c>
      <c r="AG1781" t="s">
        <v>479</v>
      </c>
      <c r="AH1781" t="s">
        <v>479</v>
      </c>
      <c r="AI1781" t="s">
        <v>479</v>
      </c>
      <c r="AJ1781" t="s">
        <v>479</v>
      </c>
      <c r="AK1781" t="s">
        <v>479</v>
      </c>
      <c r="AL1781" t="s">
        <v>481</v>
      </c>
      <c r="AM1781" t="s">
        <v>481</v>
      </c>
    </row>
    <row r="1782" spans="1:39" x14ac:dyDescent="0.25">
      <c r="A1782" t="s">
        <v>472</v>
      </c>
      <c r="B1782" t="s">
        <v>598</v>
      </c>
      <c r="C1782">
        <v>1</v>
      </c>
      <c r="D1782" t="s">
        <v>405</v>
      </c>
      <c r="E1782" t="s">
        <v>405</v>
      </c>
      <c r="F1782">
        <v>10007156</v>
      </c>
      <c r="G1782" t="s">
        <v>118</v>
      </c>
      <c r="H1782" t="s">
        <v>482</v>
      </c>
      <c r="I1782" t="s">
        <v>476</v>
      </c>
      <c r="J1782" t="s">
        <v>385</v>
      </c>
      <c r="K1782" t="s">
        <v>477</v>
      </c>
      <c r="L1782" t="s">
        <v>65</v>
      </c>
      <c r="M1782" t="s">
        <v>405</v>
      </c>
      <c r="N1782" t="s">
        <v>405</v>
      </c>
      <c r="O1782" t="s">
        <v>478</v>
      </c>
      <c r="P1782" t="s">
        <v>3</v>
      </c>
      <c r="Q1782">
        <v>120</v>
      </c>
      <c r="R1782">
        <v>120</v>
      </c>
      <c r="S1782">
        <v>120</v>
      </c>
      <c r="T1782">
        <v>5</v>
      </c>
      <c r="U1782">
        <v>10</v>
      </c>
      <c r="V1782">
        <v>78.3</v>
      </c>
      <c r="W1782">
        <v>81.7</v>
      </c>
      <c r="X1782">
        <v>85</v>
      </c>
      <c r="Y1782">
        <v>6.7</v>
      </c>
      <c r="Z1782">
        <v>3.3</v>
      </c>
      <c r="AA1782">
        <v>95</v>
      </c>
      <c r="AB1782">
        <v>400</v>
      </c>
      <c r="AC1782">
        <v>19700</v>
      </c>
      <c r="AD1782">
        <v>25900</v>
      </c>
      <c r="AE1782">
        <v>32500</v>
      </c>
      <c r="AF1782">
        <v>52200</v>
      </c>
      <c r="AG1782" t="s">
        <v>479</v>
      </c>
      <c r="AH1782" t="s">
        <v>479</v>
      </c>
      <c r="AI1782" t="s">
        <v>479</v>
      </c>
      <c r="AJ1782" t="s">
        <v>479</v>
      </c>
      <c r="AK1782" t="s">
        <v>479</v>
      </c>
      <c r="AL1782" t="s">
        <v>481</v>
      </c>
      <c r="AM1782" t="s">
        <v>481</v>
      </c>
    </row>
    <row r="1783" spans="1:39" x14ac:dyDescent="0.25">
      <c r="A1783" t="s">
        <v>472</v>
      </c>
      <c r="B1783" t="s">
        <v>598</v>
      </c>
      <c r="C1783">
        <v>1</v>
      </c>
      <c r="D1783" t="s">
        <v>405</v>
      </c>
      <c r="E1783" t="s">
        <v>405</v>
      </c>
      <c r="F1783">
        <v>10007156</v>
      </c>
      <c r="G1783" t="s">
        <v>118</v>
      </c>
      <c r="H1783" t="s">
        <v>482</v>
      </c>
      <c r="I1783" t="s">
        <v>476</v>
      </c>
      <c r="J1783" t="s">
        <v>385</v>
      </c>
      <c r="K1783" t="s">
        <v>477</v>
      </c>
      <c r="L1783" t="s">
        <v>65</v>
      </c>
      <c r="M1783" t="s">
        <v>405</v>
      </c>
      <c r="N1783" t="s">
        <v>405</v>
      </c>
      <c r="O1783" t="s">
        <v>488</v>
      </c>
      <c r="P1783" t="s">
        <v>34</v>
      </c>
      <c r="Q1783">
        <v>185</v>
      </c>
      <c r="R1783">
        <v>185</v>
      </c>
      <c r="S1783">
        <v>180</v>
      </c>
      <c r="T1783">
        <v>1.6</v>
      </c>
      <c r="U1783">
        <v>9.4</v>
      </c>
      <c r="V1783">
        <v>46.1</v>
      </c>
      <c r="W1783">
        <v>80.599999999999994</v>
      </c>
      <c r="X1783">
        <v>89</v>
      </c>
      <c r="Y1783">
        <v>42.9</v>
      </c>
      <c r="Z1783">
        <v>8.4</v>
      </c>
      <c r="AA1783">
        <v>80</v>
      </c>
      <c r="AB1783">
        <v>3600</v>
      </c>
      <c r="AC1783">
        <v>18200</v>
      </c>
      <c r="AD1783">
        <v>21500</v>
      </c>
      <c r="AE1783">
        <v>27000</v>
      </c>
      <c r="AF1783">
        <v>65700</v>
      </c>
      <c r="AG1783" t="s">
        <v>479</v>
      </c>
      <c r="AH1783" t="s">
        <v>479</v>
      </c>
      <c r="AI1783" t="s">
        <v>479</v>
      </c>
      <c r="AJ1783" t="s">
        <v>479</v>
      </c>
      <c r="AK1783" t="s">
        <v>479</v>
      </c>
      <c r="AL1783" t="s">
        <v>481</v>
      </c>
      <c r="AM1783" t="s">
        <v>481</v>
      </c>
    </row>
    <row r="1784" spans="1:39" x14ac:dyDescent="0.25">
      <c r="A1784" t="s">
        <v>472</v>
      </c>
      <c r="B1784" t="s">
        <v>598</v>
      </c>
      <c r="C1784">
        <v>1</v>
      </c>
      <c r="D1784" t="s">
        <v>405</v>
      </c>
      <c r="E1784" t="s">
        <v>405</v>
      </c>
      <c r="F1784">
        <v>10007156</v>
      </c>
      <c r="G1784" t="s">
        <v>118</v>
      </c>
      <c r="H1784" t="s">
        <v>482</v>
      </c>
      <c r="I1784" t="s">
        <v>476</v>
      </c>
      <c r="J1784" t="s">
        <v>385</v>
      </c>
      <c r="K1784" t="s">
        <v>477</v>
      </c>
      <c r="L1784" t="s">
        <v>65</v>
      </c>
      <c r="M1784" t="s">
        <v>405</v>
      </c>
      <c r="N1784" t="s">
        <v>405</v>
      </c>
      <c r="O1784" t="s">
        <v>489</v>
      </c>
      <c r="P1784" t="s">
        <v>50</v>
      </c>
      <c r="Q1784">
        <v>520</v>
      </c>
      <c r="R1784">
        <v>510</v>
      </c>
      <c r="S1784">
        <v>505</v>
      </c>
      <c r="T1784">
        <v>3.2</v>
      </c>
      <c r="U1784">
        <v>10.5</v>
      </c>
      <c r="V1784">
        <v>72.8</v>
      </c>
      <c r="W1784">
        <v>81.7</v>
      </c>
      <c r="X1784">
        <v>86.3</v>
      </c>
      <c r="Y1784">
        <v>13.5</v>
      </c>
      <c r="Z1784">
        <v>4.5999999999999996</v>
      </c>
      <c r="AA1784">
        <v>350</v>
      </c>
      <c r="AB1784">
        <v>400</v>
      </c>
      <c r="AC1784">
        <v>14200</v>
      </c>
      <c r="AD1784">
        <v>19300</v>
      </c>
      <c r="AE1784">
        <v>22300</v>
      </c>
      <c r="AF1784">
        <v>44200</v>
      </c>
      <c r="AG1784">
        <v>400</v>
      </c>
      <c r="AH1784">
        <v>15700</v>
      </c>
      <c r="AI1784">
        <v>19300</v>
      </c>
      <c r="AJ1784">
        <v>23000</v>
      </c>
      <c r="AK1784">
        <v>44200</v>
      </c>
      <c r="AL1784" t="s">
        <v>481</v>
      </c>
      <c r="AM1784" t="s">
        <v>481</v>
      </c>
    </row>
    <row r="1785" spans="1:39" x14ac:dyDescent="0.25">
      <c r="A1785" t="s">
        <v>472</v>
      </c>
      <c r="B1785" t="s">
        <v>598</v>
      </c>
      <c r="C1785">
        <v>1</v>
      </c>
      <c r="D1785" t="s">
        <v>405</v>
      </c>
      <c r="E1785" t="s">
        <v>405</v>
      </c>
      <c r="F1785">
        <v>10007157</v>
      </c>
      <c r="G1785" t="s">
        <v>120</v>
      </c>
      <c r="H1785" t="s">
        <v>482</v>
      </c>
      <c r="I1785" t="s">
        <v>476</v>
      </c>
      <c r="J1785" t="s">
        <v>385</v>
      </c>
      <c r="K1785" t="s">
        <v>493</v>
      </c>
      <c r="L1785" t="s">
        <v>55</v>
      </c>
      <c r="M1785" t="s">
        <v>405</v>
      </c>
      <c r="N1785" t="s">
        <v>405</v>
      </c>
      <c r="O1785" t="s">
        <v>485</v>
      </c>
      <c r="P1785" t="s">
        <v>47</v>
      </c>
      <c r="Q1785">
        <v>195</v>
      </c>
      <c r="R1785">
        <v>185</v>
      </c>
      <c r="S1785">
        <v>185</v>
      </c>
      <c r="T1785">
        <v>2.1</v>
      </c>
      <c r="U1785">
        <v>6.4</v>
      </c>
      <c r="V1785">
        <v>43.4</v>
      </c>
      <c r="W1785">
        <v>76.5</v>
      </c>
      <c r="X1785">
        <v>91.5</v>
      </c>
      <c r="Y1785">
        <v>48.1</v>
      </c>
      <c r="Z1785">
        <v>15</v>
      </c>
      <c r="AA1785">
        <v>80</v>
      </c>
      <c r="AB1785">
        <v>6200</v>
      </c>
      <c r="AC1785">
        <v>18600</v>
      </c>
      <c r="AD1785">
        <v>22600</v>
      </c>
      <c r="AE1785">
        <v>28100</v>
      </c>
      <c r="AF1785">
        <v>44900</v>
      </c>
      <c r="AG1785" t="s">
        <v>479</v>
      </c>
      <c r="AH1785" t="s">
        <v>479</v>
      </c>
      <c r="AI1785" t="s">
        <v>479</v>
      </c>
      <c r="AJ1785" t="s">
        <v>479</v>
      </c>
      <c r="AK1785" t="s">
        <v>479</v>
      </c>
      <c r="AL1785" t="s">
        <v>481</v>
      </c>
      <c r="AM1785" t="s">
        <v>481</v>
      </c>
    </row>
    <row r="1786" spans="1:39" x14ac:dyDescent="0.25">
      <c r="A1786" t="s">
        <v>472</v>
      </c>
      <c r="B1786" t="s">
        <v>473</v>
      </c>
      <c r="C1786">
        <v>5</v>
      </c>
      <c r="D1786" t="s">
        <v>405</v>
      </c>
      <c r="E1786" t="s">
        <v>405</v>
      </c>
      <c r="F1786">
        <v>10007803</v>
      </c>
      <c r="G1786" t="s">
        <v>580</v>
      </c>
      <c r="H1786" t="s">
        <v>482</v>
      </c>
      <c r="I1786" t="s">
        <v>529</v>
      </c>
      <c r="J1786" t="s">
        <v>53</v>
      </c>
      <c r="K1786" t="s">
        <v>530</v>
      </c>
      <c r="L1786" t="s">
        <v>405</v>
      </c>
      <c r="M1786" t="s">
        <v>405</v>
      </c>
      <c r="N1786" t="s">
        <v>405</v>
      </c>
      <c r="O1786" t="s">
        <v>486</v>
      </c>
      <c r="P1786" t="s">
        <v>44</v>
      </c>
      <c r="Q1786">
        <v>40</v>
      </c>
      <c r="R1786">
        <v>40</v>
      </c>
      <c r="S1786">
        <v>40</v>
      </c>
      <c r="T1786">
        <v>13.9</v>
      </c>
      <c r="U1786">
        <v>10.1</v>
      </c>
      <c r="V1786">
        <v>50.6</v>
      </c>
      <c r="W1786">
        <v>70.900000000000006</v>
      </c>
      <c r="X1786">
        <v>75.900000000000006</v>
      </c>
      <c r="Y1786">
        <v>25.3</v>
      </c>
      <c r="Z1786">
        <v>5.0999999999999996</v>
      </c>
      <c r="AA1786">
        <v>20</v>
      </c>
      <c r="AB1786">
        <v>15400</v>
      </c>
      <c r="AC1786">
        <v>28100</v>
      </c>
      <c r="AD1786">
        <v>34300</v>
      </c>
      <c r="AE1786">
        <v>46800</v>
      </c>
      <c r="AF1786">
        <v>90200</v>
      </c>
      <c r="AG1786" t="s">
        <v>479</v>
      </c>
      <c r="AH1786" t="s">
        <v>479</v>
      </c>
      <c r="AI1786" t="s">
        <v>479</v>
      </c>
      <c r="AJ1786" t="s">
        <v>479</v>
      </c>
      <c r="AK1786" t="s">
        <v>479</v>
      </c>
      <c r="AL1786" t="s">
        <v>481</v>
      </c>
      <c r="AM1786" t="s">
        <v>481</v>
      </c>
    </row>
    <row r="1787" spans="1:39" x14ac:dyDescent="0.25">
      <c r="A1787" t="s">
        <v>472</v>
      </c>
      <c r="B1787" t="s">
        <v>473</v>
      </c>
      <c r="C1787">
        <v>5</v>
      </c>
      <c r="D1787" t="s">
        <v>405</v>
      </c>
      <c r="E1787" t="s">
        <v>405</v>
      </c>
      <c r="F1787">
        <v>10007805</v>
      </c>
      <c r="G1787" t="s">
        <v>581</v>
      </c>
      <c r="H1787" t="s">
        <v>482</v>
      </c>
      <c r="I1787" t="s">
        <v>529</v>
      </c>
      <c r="J1787" t="s">
        <v>53</v>
      </c>
      <c r="K1787" t="s">
        <v>530</v>
      </c>
      <c r="L1787" t="s">
        <v>405</v>
      </c>
      <c r="M1787" t="s">
        <v>405</v>
      </c>
      <c r="N1787" t="s">
        <v>405</v>
      </c>
      <c r="O1787" t="s">
        <v>486</v>
      </c>
      <c r="P1787" t="s">
        <v>44</v>
      </c>
      <c r="Q1787">
        <v>90</v>
      </c>
      <c r="R1787">
        <v>90</v>
      </c>
      <c r="S1787">
        <v>90</v>
      </c>
      <c r="T1787">
        <v>6.8</v>
      </c>
      <c r="U1787">
        <v>3.4</v>
      </c>
      <c r="V1787">
        <v>71</v>
      </c>
      <c r="W1787">
        <v>86.9</v>
      </c>
      <c r="X1787">
        <v>89.8</v>
      </c>
      <c r="Y1787">
        <v>18.8</v>
      </c>
      <c r="Z1787">
        <v>2.8</v>
      </c>
      <c r="AA1787">
        <v>60</v>
      </c>
      <c r="AB1787">
        <v>4200</v>
      </c>
      <c r="AC1787">
        <v>25900</v>
      </c>
      <c r="AD1787">
        <v>33600</v>
      </c>
      <c r="AE1787">
        <v>38300</v>
      </c>
      <c r="AF1787">
        <v>57300</v>
      </c>
      <c r="AG1787" t="s">
        <v>479</v>
      </c>
      <c r="AH1787" t="s">
        <v>479</v>
      </c>
      <c r="AI1787" t="s">
        <v>479</v>
      </c>
      <c r="AJ1787" t="s">
        <v>479</v>
      </c>
      <c r="AK1787" t="s">
        <v>479</v>
      </c>
      <c r="AL1787" t="s">
        <v>481</v>
      </c>
      <c r="AM1787" t="s">
        <v>481</v>
      </c>
    </row>
    <row r="1788" spans="1:39" x14ac:dyDescent="0.25">
      <c r="A1788" t="s">
        <v>472</v>
      </c>
      <c r="B1788" t="s">
        <v>473</v>
      </c>
      <c r="C1788">
        <v>5</v>
      </c>
      <c r="D1788" t="s">
        <v>405</v>
      </c>
      <c r="E1788" t="s">
        <v>405</v>
      </c>
      <c r="F1788">
        <v>10007850</v>
      </c>
      <c r="G1788" t="s">
        <v>94</v>
      </c>
      <c r="H1788" t="s">
        <v>482</v>
      </c>
      <c r="I1788" t="s">
        <v>476</v>
      </c>
      <c r="J1788" t="s">
        <v>385</v>
      </c>
      <c r="K1788" t="s">
        <v>491</v>
      </c>
      <c r="L1788" t="s">
        <v>61</v>
      </c>
      <c r="M1788" t="s">
        <v>405</v>
      </c>
      <c r="N1788" t="s">
        <v>405</v>
      </c>
      <c r="O1788" t="s">
        <v>486</v>
      </c>
      <c r="P1788" t="s">
        <v>44</v>
      </c>
      <c r="Q1788">
        <v>100</v>
      </c>
      <c r="R1788">
        <v>100</v>
      </c>
      <c r="S1788">
        <v>95</v>
      </c>
      <c r="T1788">
        <v>6.9</v>
      </c>
      <c r="U1788">
        <v>2.7</v>
      </c>
      <c r="V1788">
        <v>55.6</v>
      </c>
      <c r="W1788">
        <v>83.9</v>
      </c>
      <c r="X1788">
        <v>90.4</v>
      </c>
      <c r="Y1788">
        <v>34.700000000000003</v>
      </c>
      <c r="Z1788">
        <v>6.5</v>
      </c>
      <c r="AA1788">
        <v>50</v>
      </c>
      <c r="AB1788">
        <v>4800</v>
      </c>
      <c r="AC1788">
        <v>29200</v>
      </c>
      <c r="AD1788">
        <v>40200</v>
      </c>
      <c r="AE1788">
        <v>53700</v>
      </c>
      <c r="AF1788">
        <v>71500</v>
      </c>
      <c r="AG1788" t="s">
        <v>479</v>
      </c>
      <c r="AH1788" t="s">
        <v>479</v>
      </c>
      <c r="AI1788" t="s">
        <v>479</v>
      </c>
      <c r="AJ1788" t="s">
        <v>479</v>
      </c>
      <c r="AK1788" t="s">
        <v>479</v>
      </c>
      <c r="AL1788" t="s">
        <v>481</v>
      </c>
      <c r="AM1788" t="s">
        <v>481</v>
      </c>
    </row>
    <row r="1789" spans="1:39" x14ac:dyDescent="0.25">
      <c r="A1789" t="s">
        <v>472</v>
      </c>
      <c r="B1789" t="s">
        <v>582</v>
      </c>
      <c r="C1789">
        <v>3</v>
      </c>
      <c r="D1789" t="s">
        <v>405</v>
      </c>
      <c r="E1789" t="s">
        <v>405</v>
      </c>
      <c r="F1789">
        <v>10004113</v>
      </c>
      <c r="G1789" t="s">
        <v>97</v>
      </c>
      <c r="H1789" t="s">
        <v>482</v>
      </c>
      <c r="I1789" t="s">
        <v>476</v>
      </c>
      <c r="J1789" t="s">
        <v>385</v>
      </c>
      <c r="K1789" t="s">
        <v>508</v>
      </c>
      <c r="L1789" t="s">
        <v>75</v>
      </c>
      <c r="M1789" t="s">
        <v>405</v>
      </c>
      <c r="N1789" t="s">
        <v>405</v>
      </c>
      <c r="O1789" t="s">
        <v>486</v>
      </c>
      <c r="P1789" t="s">
        <v>44</v>
      </c>
      <c r="Q1789">
        <v>175</v>
      </c>
      <c r="R1789">
        <v>170</v>
      </c>
      <c r="S1789">
        <v>170</v>
      </c>
      <c r="T1789">
        <v>2</v>
      </c>
      <c r="U1789">
        <v>3.2</v>
      </c>
      <c r="V1789">
        <v>67.599999999999994</v>
      </c>
      <c r="W1789">
        <v>91.8</v>
      </c>
      <c r="X1789">
        <v>94.8</v>
      </c>
      <c r="Y1789">
        <v>27.1</v>
      </c>
      <c r="Z1789">
        <v>2.9</v>
      </c>
      <c r="AA1789">
        <v>115</v>
      </c>
      <c r="AB1789">
        <v>2200</v>
      </c>
      <c r="AC1789">
        <v>23700</v>
      </c>
      <c r="AD1789">
        <v>27400</v>
      </c>
      <c r="AE1789">
        <v>33600</v>
      </c>
      <c r="AF1789">
        <v>86900</v>
      </c>
      <c r="AG1789" t="s">
        <v>479</v>
      </c>
      <c r="AH1789" t="s">
        <v>479</v>
      </c>
      <c r="AI1789" t="s">
        <v>479</v>
      </c>
      <c r="AJ1789" t="s">
        <v>479</v>
      </c>
      <c r="AK1789" t="s">
        <v>479</v>
      </c>
      <c r="AL1789" t="s">
        <v>481</v>
      </c>
      <c r="AM1789" t="s">
        <v>481</v>
      </c>
    </row>
    <row r="1790" spans="1:39" x14ac:dyDescent="0.25">
      <c r="A1790" t="s">
        <v>472</v>
      </c>
      <c r="B1790" t="s">
        <v>598</v>
      </c>
      <c r="C1790">
        <v>1</v>
      </c>
      <c r="D1790" t="s">
        <v>405</v>
      </c>
      <c r="E1790" t="s">
        <v>405</v>
      </c>
      <c r="F1790">
        <v>10007158</v>
      </c>
      <c r="G1790" t="s">
        <v>68</v>
      </c>
      <c r="H1790" t="s">
        <v>482</v>
      </c>
      <c r="I1790" t="s">
        <v>476</v>
      </c>
      <c r="J1790" t="s">
        <v>385</v>
      </c>
      <c r="K1790" t="s">
        <v>499</v>
      </c>
      <c r="L1790" t="s">
        <v>43</v>
      </c>
      <c r="M1790" t="s">
        <v>405</v>
      </c>
      <c r="N1790" t="s">
        <v>405</v>
      </c>
      <c r="O1790" t="s">
        <v>485</v>
      </c>
      <c r="P1790" t="s">
        <v>47</v>
      </c>
      <c r="Q1790">
        <v>190</v>
      </c>
      <c r="R1790">
        <v>190</v>
      </c>
      <c r="S1790">
        <v>185</v>
      </c>
      <c r="T1790" t="s">
        <v>487</v>
      </c>
      <c r="U1790">
        <v>4.3</v>
      </c>
      <c r="V1790">
        <v>53.5</v>
      </c>
      <c r="W1790">
        <v>84.3</v>
      </c>
      <c r="X1790">
        <v>95.7</v>
      </c>
      <c r="Y1790">
        <v>42.2</v>
      </c>
      <c r="Z1790">
        <v>11.4</v>
      </c>
      <c r="AA1790">
        <v>95</v>
      </c>
      <c r="AB1790">
        <v>1500</v>
      </c>
      <c r="AC1790">
        <v>20400</v>
      </c>
      <c r="AD1790">
        <v>24800</v>
      </c>
      <c r="AE1790">
        <v>28800</v>
      </c>
      <c r="AF1790">
        <v>56200</v>
      </c>
      <c r="AG1790" t="s">
        <v>479</v>
      </c>
      <c r="AH1790" t="s">
        <v>479</v>
      </c>
      <c r="AI1790" t="s">
        <v>479</v>
      </c>
      <c r="AJ1790" t="s">
        <v>479</v>
      </c>
      <c r="AK1790" t="s">
        <v>479</v>
      </c>
      <c r="AL1790" t="s">
        <v>481</v>
      </c>
      <c r="AM1790" t="s">
        <v>481</v>
      </c>
    </row>
    <row r="1791" spans="1:39" x14ac:dyDescent="0.25">
      <c r="A1791" t="s">
        <v>472</v>
      </c>
      <c r="B1791" t="s">
        <v>582</v>
      </c>
      <c r="C1791">
        <v>3</v>
      </c>
      <c r="D1791" t="s">
        <v>405</v>
      </c>
      <c r="E1791" t="s">
        <v>405</v>
      </c>
      <c r="F1791">
        <v>10007143</v>
      </c>
      <c r="G1791" t="s">
        <v>48</v>
      </c>
      <c r="H1791" t="s">
        <v>482</v>
      </c>
      <c r="I1791" t="s">
        <v>476</v>
      </c>
      <c r="J1791" t="s">
        <v>385</v>
      </c>
      <c r="K1791" t="s">
        <v>513</v>
      </c>
      <c r="L1791" t="s">
        <v>49</v>
      </c>
      <c r="M1791" t="s">
        <v>405</v>
      </c>
      <c r="N1791" t="s">
        <v>405</v>
      </c>
      <c r="O1791" t="s">
        <v>486</v>
      </c>
      <c r="P1791" t="s">
        <v>44</v>
      </c>
      <c r="Q1791">
        <v>170</v>
      </c>
      <c r="R1791">
        <v>165</v>
      </c>
      <c r="S1791">
        <v>165</v>
      </c>
      <c r="T1791">
        <v>1.8</v>
      </c>
      <c r="U1791">
        <v>4.0999999999999996</v>
      </c>
      <c r="V1791">
        <v>65.599999999999994</v>
      </c>
      <c r="W1791">
        <v>89.1</v>
      </c>
      <c r="X1791">
        <v>94.2</v>
      </c>
      <c r="Y1791">
        <v>28.5</v>
      </c>
      <c r="Z1791">
        <v>5.0999999999999996</v>
      </c>
      <c r="AA1791">
        <v>110</v>
      </c>
      <c r="AB1791">
        <v>400</v>
      </c>
      <c r="AC1791">
        <v>23700</v>
      </c>
      <c r="AD1791">
        <v>28800</v>
      </c>
      <c r="AE1791">
        <v>40200</v>
      </c>
      <c r="AF1791">
        <v>305100</v>
      </c>
      <c r="AG1791" t="s">
        <v>479</v>
      </c>
      <c r="AH1791" t="s">
        <v>479</v>
      </c>
      <c r="AI1791" t="s">
        <v>479</v>
      </c>
      <c r="AJ1791" t="s">
        <v>479</v>
      </c>
      <c r="AK1791" t="s">
        <v>479</v>
      </c>
      <c r="AL1791" t="s">
        <v>481</v>
      </c>
      <c r="AM1791" t="s">
        <v>481</v>
      </c>
    </row>
    <row r="1792" spans="1:39" x14ac:dyDescent="0.25">
      <c r="A1792" t="s">
        <v>472</v>
      </c>
      <c r="B1792" t="s">
        <v>582</v>
      </c>
      <c r="C1792">
        <v>3</v>
      </c>
      <c r="D1792" t="s">
        <v>405</v>
      </c>
      <c r="E1792" t="s">
        <v>405</v>
      </c>
      <c r="F1792">
        <v>10007157</v>
      </c>
      <c r="G1792" t="s">
        <v>120</v>
      </c>
      <c r="H1792" t="s">
        <v>482</v>
      </c>
      <c r="I1792" t="s">
        <v>476</v>
      </c>
      <c r="J1792" t="s">
        <v>385</v>
      </c>
      <c r="K1792" t="s">
        <v>493</v>
      </c>
      <c r="L1792" t="s">
        <v>55</v>
      </c>
      <c r="M1792" t="s">
        <v>405</v>
      </c>
      <c r="N1792" t="s">
        <v>405</v>
      </c>
      <c r="O1792" t="s">
        <v>486</v>
      </c>
      <c r="P1792" t="s">
        <v>44</v>
      </c>
      <c r="Q1792">
        <v>185</v>
      </c>
      <c r="R1792">
        <v>180</v>
      </c>
      <c r="S1792">
        <v>180</v>
      </c>
      <c r="T1792">
        <v>1.7</v>
      </c>
      <c r="U1792">
        <v>5</v>
      </c>
      <c r="V1792">
        <v>64.099999999999994</v>
      </c>
      <c r="W1792">
        <v>87.3</v>
      </c>
      <c r="X1792">
        <v>93.4</v>
      </c>
      <c r="Y1792">
        <v>29.3</v>
      </c>
      <c r="Z1792">
        <v>6.1</v>
      </c>
      <c r="AA1792">
        <v>115</v>
      </c>
      <c r="AB1792">
        <v>8600</v>
      </c>
      <c r="AC1792">
        <v>21500</v>
      </c>
      <c r="AD1792">
        <v>25600</v>
      </c>
      <c r="AE1792">
        <v>28500</v>
      </c>
      <c r="AF1792">
        <v>73700</v>
      </c>
      <c r="AG1792" t="s">
        <v>479</v>
      </c>
      <c r="AH1792" t="s">
        <v>479</v>
      </c>
      <c r="AI1792" t="s">
        <v>479</v>
      </c>
      <c r="AJ1792" t="s">
        <v>479</v>
      </c>
      <c r="AK1792" t="s">
        <v>479</v>
      </c>
      <c r="AL1792" t="s">
        <v>481</v>
      </c>
      <c r="AM1792" t="s">
        <v>481</v>
      </c>
    </row>
    <row r="1793" spans="1:39" x14ac:dyDescent="0.25">
      <c r="A1793" t="s">
        <v>472</v>
      </c>
      <c r="B1793" t="s">
        <v>582</v>
      </c>
      <c r="C1793">
        <v>3</v>
      </c>
      <c r="D1793" t="s">
        <v>405</v>
      </c>
      <c r="E1793" t="s">
        <v>405</v>
      </c>
      <c r="F1793">
        <v>10007158</v>
      </c>
      <c r="G1793" t="s">
        <v>68</v>
      </c>
      <c r="H1793" t="s">
        <v>482</v>
      </c>
      <c r="I1793" t="s">
        <v>476</v>
      </c>
      <c r="J1793" t="s">
        <v>385</v>
      </c>
      <c r="K1793" t="s">
        <v>499</v>
      </c>
      <c r="L1793" t="s">
        <v>43</v>
      </c>
      <c r="M1793" t="s">
        <v>405</v>
      </c>
      <c r="N1793" t="s">
        <v>405</v>
      </c>
      <c r="O1793" t="s">
        <v>486</v>
      </c>
      <c r="P1793" t="s">
        <v>44</v>
      </c>
      <c r="Q1793">
        <v>190</v>
      </c>
      <c r="R1793">
        <v>185</v>
      </c>
      <c r="S1793">
        <v>185</v>
      </c>
      <c r="T1793">
        <v>4.2</v>
      </c>
      <c r="U1793">
        <v>2.5</v>
      </c>
      <c r="V1793">
        <v>69.900000000000006</v>
      </c>
      <c r="W1793">
        <v>90</v>
      </c>
      <c r="X1793">
        <v>93.3</v>
      </c>
      <c r="Y1793">
        <v>23.4</v>
      </c>
      <c r="Z1793">
        <v>3.3</v>
      </c>
      <c r="AA1793">
        <v>125</v>
      </c>
      <c r="AB1793">
        <v>700</v>
      </c>
      <c r="AC1793">
        <v>23700</v>
      </c>
      <c r="AD1793">
        <v>27000</v>
      </c>
      <c r="AE1793">
        <v>32100</v>
      </c>
      <c r="AF1793">
        <v>72600</v>
      </c>
      <c r="AG1793" t="s">
        <v>479</v>
      </c>
      <c r="AH1793" t="s">
        <v>479</v>
      </c>
      <c r="AI1793" t="s">
        <v>479</v>
      </c>
      <c r="AJ1793" t="s">
        <v>479</v>
      </c>
      <c r="AK1793" t="s">
        <v>479</v>
      </c>
      <c r="AL1793" t="s">
        <v>481</v>
      </c>
      <c r="AM1793" t="s">
        <v>481</v>
      </c>
    </row>
    <row r="1794" spans="1:39" x14ac:dyDescent="0.25">
      <c r="A1794" t="s">
        <v>472</v>
      </c>
      <c r="B1794" t="s">
        <v>598</v>
      </c>
      <c r="C1794">
        <v>1</v>
      </c>
      <c r="D1794" t="s">
        <v>405</v>
      </c>
      <c r="E1794" t="s">
        <v>405</v>
      </c>
      <c r="F1794">
        <v>10007158</v>
      </c>
      <c r="G1794" t="s">
        <v>68</v>
      </c>
      <c r="H1794" t="s">
        <v>482</v>
      </c>
      <c r="I1794" t="s">
        <v>476</v>
      </c>
      <c r="J1794" t="s">
        <v>385</v>
      </c>
      <c r="K1794" t="s">
        <v>499</v>
      </c>
      <c r="L1794" t="s">
        <v>43</v>
      </c>
      <c r="M1794" t="s">
        <v>405</v>
      </c>
      <c r="N1794" t="s">
        <v>405</v>
      </c>
      <c r="O1794" t="s">
        <v>489</v>
      </c>
      <c r="P1794" t="s">
        <v>50</v>
      </c>
      <c r="Q1794">
        <v>100</v>
      </c>
      <c r="R1794">
        <v>100</v>
      </c>
      <c r="S1794">
        <v>100</v>
      </c>
      <c r="T1794">
        <v>1</v>
      </c>
      <c r="U1794">
        <v>11.8</v>
      </c>
      <c r="V1794">
        <v>72.8</v>
      </c>
      <c r="W1794">
        <v>79.5</v>
      </c>
      <c r="X1794">
        <v>87.2</v>
      </c>
      <c r="Y1794">
        <v>14.4</v>
      </c>
      <c r="Z1794">
        <v>7.7</v>
      </c>
      <c r="AA1794">
        <v>70</v>
      </c>
      <c r="AB1794">
        <v>1100</v>
      </c>
      <c r="AC1794">
        <v>15700</v>
      </c>
      <c r="AD1794">
        <v>21000</v>
      </c>
      <c r="AE1794">
        <v>24800</v>
      </c>
      <c r="AF1794">
        <v>40600</v>
      </c>
      <c r="AG1794" t="s">
        <v>479</v>
      </c>
      <c r="AH1794" t="s">
        <v>479</v>
      </c>
      <c r="AI1794" t="s">
        <v>479</v>
      </c>
      <c r="AJ1794" t="s">
        <v>479</v>
      </c>
      <c r="AK1794" t="s">
        <v>479</v>
      </c>
      <c r="AL1794" t="s">
        <v>481</v>
      </c>
      <c r="AM1794" t="s">
        <v>481</v>
      </c>
    </row>
    <row r="1795" spans="1:39" x14ac:dyDescent="0.25">
      <c r="A1795" t="s">
        <v>472</v>
      </c>
      <c r="B1795" t="s">
        <v>582</v>
      </c>
      <c r="C1795">
        <v>3</v>
      </c>
      <c r="D1795" t="s">
        <v>405</v>
      </c>
      <c r="E1795" t="s">
        <v>405</v>
      </c>
      <c r="F1795">
        <v>10007163</v>
      </c>
      <c r="G1795" t="s">
        <v>57</v>
      </c>
      <c r="H1795" t="s">
        <v>482</v>
      </c>
      <c r="I1795" t="s">
        <v>476</v>
      </c>
      <c r="J1795" t="s">
        <v>385</v>
      </c>
      <c r="K1795" t="s">
        <v>521</v>
      </c>
      <c r="L1795" t="s">
        <v>58</v>
      </c>
      <c r="M1795" t="s">
        <v>405</v>
      </c>
      <c r="N1795" t="s">
        <v>405</v>
      </c>
      <c r="O1795" t="s">
        <v>486</v>
      </c>
      <c r="P1795" t="s">
        <v>44</v>
      </c>
      <c r="Q1795">
        <v>115</v>
      </c>
      <c r="R1795">
        <v>110</v>
      </c>
      <c r="S1795">
        <v>110</v>
      </c>
      <c r="T1795">
        <v>1.3</v>
      </c>
      <c r="U1795">
        <v>4.4000000000000004</v>
      </c>
      <c r="V1795">
        <v>74.2</v>
      </c>
      <c r="W1795">
        <v>91.1</v>
      </c>
      <c r="X1795">
        <v>94.2</v>
      </c>
      <c r="Y1795">
        <v>20</v>
      </c>
      <c r="Z1795">
        <v>3.1</v>
      </c>
      <c r="AA1795">
        <v>80</v>
      </c>
      <c r="AB1795">
        <v>5800</v>
      </c>
      <c r="AC1795">
        <v>25900</v>
      </c>
      <c r="AD1795">
        <v>29900</v>
      </c>
      <c r="AE1795">
        <v>35000</v>
      </c>
      <c r="AF1795">
        <v>73700</v>
      </c>
      <c r="AG1795" t="s">
        <v>479</v>
      </c>
      <c r="AH1795" t="s">
        <v>479</v>
      </c>
      <c r="AI1795" t="s">
        <v>479</v>
      </c>
      <c r="AJ1795" t="s">
        <v>479</v>
      </c>
      <c r="AK1795" t="s">
        <v>479</v>
      </c>
      <c r="AL1795" t="s">
        <v>481</v>
      </c>
      <c r="AM1795" t="s">
        <v>481</v>
      </c>
    </row>
    <row r="1796" spans="1:39" x14ac:dyDescent="0.25">
      <c r="A1796" t="s">
        <v>472</v>
      </c>
      <c r="B1796" t="s">
        <v>598</v>
      </c>
      <c r="C1796">
        <v>1</v>
      </c>
      <c r="D1796" t="s">
        <v>405</v>
      </c>
      <c r="E1796" t="s">
        <v>405</v>
      </c>
      <c r="F1796">
        <v>10007159</v>
      </c>
      <c r="G1796" t="s">
        <v>125</v>
      </c>
      <c r="H1796" t="s">
        <v>482</v>
      </c>
      <c r="I1796" t="s">
        <v>476</v>
      </c>
      <c r="J1796" t="s">
        <v>385</v>
      </c>
      <c r="K1796" t="s">
        <v>513</v>
      </c>
      <c r="L1796" t="s">
        <v>49</v>
      </c>
      <c r="M1796" t="s">
        <v>405</v>
      </c>
      <c r="N1796" t="s">
        <v>405</v>
      </c>
      <c r="O1796" t="s">
        <v>485</v>
      </c>
      <c r="P1796" t="s">
        <v>47</v>
      </c>
      <c r="Q1796" t="s">
        <v>480</v>
      </c>
      <c r="R1796" t="s">
        <v>480</v>
      </c>
      <c r="S1796" t="s">
        <v>480</v>
      </c>
      <c r="T1796" t="s">
        <v>479</v>
      </c>
      <c r="U1796" t="s">
        <v>479</v>
      </c>
      <c r="V1796" t="s">
        <v>479</v>
      </c>
      <c r="W1796" t="s">
        <v>479</v>
      </c>
      <c r="X1796" t="s">
        <v>479</v>
      </c>
      <c r="Y1796" t="s">
        <v>479</v>
      </c>
      <c r="Z1796" t="s">
        <v>479</v>
      </c>
      <c r="AA1796" t="s">
        <v>480</v>
      </c>
      <c r="AB1796" t="s">
        <v>479</v>
      </c>
      <c r="AC1796" t="s">
        <v>479</v>
      </c>
      <c r="AD1796" t="s">
        <v>479</v>
      </c>
      <c r="AE1796" t="s">
        <v>479</v>
      </c>
      <c r="AF1796" t="s">
        <v>479</v>
      </c>
      <c r="AG1796" t="s">
        <v>479</v>
      </c>
      <c r="AH1796" t="s">
        <v>479</v>
      </c>
      <c r="AI1796" t="s">
        <v>479</v>
      </c>
      <c r="AJ1796" t="s">
        <v>479</v>
      </c>
      <c r="AK1796" t="s">
        <v>479</v>
      </c>
      <c r="AL1796" t="s">
        <v>481</v>
      </c>
      <c r="AM1796" t="s">
        <v>481</v>
      </c>
    </row>
    <row r="1797" spans="1:39" x14ac:dyDescent="0.25">
      <c r="A1797" t="s">
        <v>472</v>
      </c>
      <c r="B1797" t="s">
        <v>598</v>
      </c>
      <c r="C1797">
        <v>1</v>
      </c>
      <c r="D1797" t="s">
        <v>405</v>
      </c>
      <c r="E1797" t="s">
        <v>405</v>
      </c>
      <c r="F1797">
        <v>10007159</v>
      </c>
      <c r="G1797" t="s">
        <v>125</v>
      </c>
      <c r="H1797" t="s">
        <v>482</v>
      </c>
      <c r="I1797" t="s">
        <v>476</v>
      </c>
      <c r="J1797" t="s">
        <v>385</v>
      </c>
      <c r="K1797" t="s">
        <v>513</v>
      </c>
      <c r="L1797" t="s">
        <v>49</v>
      </c>
      <c r="M1797" t="s">
        <v>405</v>
      </c>
      <c r="N1797" t="s">
        <v>405</v>
      </c>
      <c r="O1797" t="s">
        <v>486</v>
      </c>
      <c r="P1797" t="s">
        <v>44</v>
      </c>
      <c r="Q1797">
        <v>85</v>
      </c>
      <c r="R1797">
        <v>85</v>
      </c>
      <c r="S1797">
        <v>85</v>
      </c>
      <c r="T1797">
        <v>2.4</v>
      </c>
      <c r="U1797">
        <v>2.4</v>
      </c>
      <c r="V1797">
        <v>48.2</v>
      </c>
      <c r="W1797">
        <v>89.2</v>
      </c>
      <c r="X1797">
        <v>95.2</v>
      </c>
      <c r="Y1797">
        <v>47</v>
      </c>
      <c r="Z1797">
        <v>6</v>
      </c>
      <c r="AA1797">
        <v>40</v>
      </c>
      <c r="AB1797">
        <v>4400</v>
      </c>
      <c r="AC1797">
        <v>15800</v>
      </c>
      <c r="AD1797">
        <v>19500</v>
      </c>
      <c r="AE1797">
        <v>21500</v>
      </c>
      <c r="AF1797">
        <v>41600</v>
      </c>
      <c r="AG1797" t="s">
        <v>479</v>
      </c>
      <c r="AH1797" t="s">
        <v>479</v>
      </c>
      <c r="AI1797" t="s">
        <v>479</v>
      </c>
      <c r="AJ1797" t="s">
        <v>479</v>
      </c>
      <c r="AK1797" t="s">
        <v>479</v>
      </c>
      <c r="AL1797" t="s">
        <v>481</v>
      </c>
      <c r="AM1797" t="s">
        <v>481</v>
      </c>
    </row>
    <row r="1798" spans="1:39" x14ac:dyDescent="0.25">
      <c r="A1798" t="s">
        <v>472</v>
      </c>
      <c r="B1798" t="s">
        <v>598</v>
      </c>
      <c r="C1798">
        <v>1</v>
      </c>
      <c r="D1798" t="s">
        <v>405</v>
      </c>
      <c r="E1798" t="s">
        <v>405</v>
      </c>
      <c r="F1798">
        <v>10007159</v>
      </c>
      <c r="G1798" t="s">
        <v>125</v>
      </c>
      <c r="H1798" t="s">
        <v>482</v>
      </c>
      <c r="I1798" t="s">
        <v>476</v>
      </c>
      <c r="J1798" t="s">
        <v>385</v>
      </c>
      <c r="K1798" t="s">
        <v>513</v>
      </c>
      <c r="L1798" t="s">
        <v>49</v>
      </c>
      <c r="M1798" t="s">
        <v>405</v>
      </c>
      <c r="N1798" t="s">
        <v>405</v>
      </c>
      <c r="O1798" t="s">
        <v>478</v>
      </c>
      <c r="P1798" t="s">
        <v>3</v>
      </c>
      <c r="Q1798">
        <v>55</v>
      </c>
      <c r="R1798">
        <v>55</v>
      </c>
      <c r="S1798">
        <v>55</v>
      </c>
      <c r="T1798">
        <v>3.7</v>
      </c>
      <c r="U1798">
        <v>7.4</v>
      </c>
      <c r="V1798">
        <v>68.5</v>
      </c>
      <c r="W1798">
        <v>79.599999999999994</v>
      </c>
      <c r="X1798">
        <v>88.9</v>
      </c>
      <c r="Y1798">
        <v>20.399999999999999</v>
      </c>
      <c r="Z1798">
        <v>9.3000000000000007</v>
      </c>
      <c r="AA1798">
        <v>35</v>
      </c>
      <c r="AB1798">
        <v>5500</v>
      </c>
      <c r="AC1798">
        <v>20400</v>
      </c>
      <c r="AD1798">
        <v>24800</v>
      </c>
      <c r="AE1798">
        <v>28100</v>
      </c>
      <c r="AF1798">
        <v>56200</v>
      </c>
      <c r="AG1798" t="s">
        <v>479</v>
      </c>
      <c r="AH1798" t="s">
        <v>479</v>
      </c>
      <c r="AI1798" t="s">
        <v>479</v>
      </c>
      <c r="AJ1798" t="s">
        <v>479</v>
      </c>
      <c r="AK1798" t="s">
        <v>479</v>
      </c>
      <c r="AL1798" t="s">
        <v>481</v>
      </c>
      <c r="AM1798" t="s">
        <v>481</v>
      </c>
    </row>
    <row r="1799" spans="1:39" x14ac:dyDescent="0.25">
      <c r="A1799" t="s">
        <v>472</v>
      </c>
      <c r="B1799" t="s">
        <v>598</v>
      </c>
      <c r="C1799">
        <v>1</v>
      </c>
      <c r="D1799" t="s">
        <v>405</v>
      </c>
      <c r="E1799" t="s">
        <v>405</v>
      </c>
      <c r="F1799">
        <v>10007159</v>
      </c>
      <c r="G1799" t="s">
        <v>125</v>
      </c>
      <c r="H1799" t="s">
        <v>482</v>
      </c>
      <c r="I1799" t="s">
        <v>476</v>
      </c>
      <c r="J1799" t="s">
        <v>385</v>
      </c>
      <c r="K1799" t="s">
        <v>513</v>
      </c>
      <c r="L1799" t="s">
        <v>49</v>
      </c>
      <c r="M1799" t="s">
        <v>405</v>
      </c>
      <c r="N1799" t="s">
        <v>405</v>
      </c>
      <c r="O1799" t="s">
        <v>488</v>
      </c>
      <c r="P1799" t="s">
        <v>34</v>
      </c>
      <c r="Q1799">
        <v>75</v>
      </c>
      <c r="R1799">
        <v>75</v>
      </c>
      <c r="S1799">
        <v>75</v>
      </c>
      <c r="T1799">
        <v>2.7</v>
      </c>
      <c r="U1799">
        <v>1.4</v>
      </c>
      <c r="V1799">
        <v>49.3</v>
      </c>
      <c r="W1799">
        <v>83.6</v>
      </c>
      <c r="X1799">
        <v>95.9</v>
      </c>
      <c r="Y1799">
        <v>46.6</v>
      </c>
      <c r="Z1799">
        <v>12.3</v>
      </c>
      <c r="AA1799">
        <v>35</v>
      </c>
      <c r="AB1799">
        <v>6200</v>
      </c>
      <c r="AC1799">
        <v>20400</v>
      </c>
      <c r="AD1799">
        <v>38300</v>
      </c>
      <c r="AE1799">
        <v>48200</v>
      </c>
      <c r="AF1799">
        <v>112100</v>
      </c>
      <c r="AG1799" t="s">
        <v>479</v>
      </c>
      <c r="AH1799" t="s">
        <v>479</v>
      </c>
      <c r="AI1799" t="s">
        <v>479</v>
      </c>
      <c r="AJ1799" t="s">
        <v>479</v>
      </c>
      <c r="AK1799" t="s">
        <v>479</v>
      </c>
      <c r="AL1799" t="s">
        <v>481</v>
      </c>
      <c r="AM1799" t="s">
        <v>481</v>
      </c>
    </row>
    <row r="1800" spans="1:39" x14ac:dyDescent="0.25">
      <c r="A1800" t="s">
        <v>472</v>
      </c>
      <c r="B1800" t="s">
        <v>598</v>
      </c>
      <c r="C1800">
        <v>1</v>
      </c>
      <c r="D1800" t="s">
        <v>405</v>
      </c>
      <c r="E1800" t="s">
        <v>405</v>
      </c>
      <c r="F1800">
        <v>10007159</v>
      </c>
      <c r="G1800" t="s">
        <v>125</v>
      </c>
      <c r="H1800" t="s">
        <v>482</v>
      </c>
      <c r="I1800" t="s">
        <v>476</v>
      </c>
      <c r="J1800" t="s">
        <v>385</v>
      </c>
      <c r="K1800" t="s">
        <v>513</v>
      </c>
      <c r="L1800" t="s">
        <v>49</v>
      </c>
      <c r="M1800" t="s">
        <v>405</v>
      </c>
      <c r="N1800" t="s">
        <v>405</v>
      </c>
      <c r="O1800" t="s">
        <v>489</v>
      </c>
      <c r="P1800" t="s">
        <v>50</v>
      </c>
      <c r="Q1800">
        <v>120</v>
      </c>
      <c r="R1800">
        <v>120</v>
      </c>
      <c r="S1800">
        <v>115</v>
      </c>
      <c r="T1800">
        <v>3.4</v>
      </c>
      <c r="U1800">
        <v>7.8</v>
      </c>
      <c r="V1800">
        <v>58.6</v>
      </c>
      <c r="W1800">
        <v>77.599999999999994</v>
      </c>
      <c r="X1800">
        <v>88.8</v>
      </c>
      <c r="Y1800">
        <v>30.2</v>
      </c>
      <c r="Z1800">
        <v>11.2</v>
      </c>
      <c r="AA1800">
        <v>60</v>
      </c>
      <c r="AB1800">
        <v>1000</v>
      </c>
      <c r="AC1800">
        <v>13900</v>
      </c>
      <c r="AD1800">
        <v>19200</v>
      </c>
      <c r="AE1800">
        <v>21500</v>
      </c>
      <c r="AF1800">
        <v>33900</v>
      </c>
      <c r="AG1800" t="s">
        <v>479</v>
      </c>
      <c r="AH1800" t="s">
        <v>479</v>
      </c>
      <c r="AI1800" t="s">
        <v>479</v>
      </c>
      <c r="AJ1800" t="s">
        <v>479</v>
      </c>
      <c r="AK1800" t="s">
        <v>479</v>
      </c>
      <c r="AL1800" t="s">
        <v>481</v>
      </c>
      <c r="AM1800" t="s">
        <v>481</v>
      </c>
    </row>
    <row r="1801" spans="1:39" x14ac:dyDescent="0.25">
      <c r="A1801" t="s">
        <v>472</v>
      </c>
      <c r="B1801" t="s">
        <v>598</v>
      </c>
      <c r="C1801">
        <v>1</v>
      </c>
      <c r="D1801" t="s">
        <v>405</v>
      </c>
      <c r="E1801" t="s">
        <v>405</v>
      </c>
      <c r="F1801">
        <v>10007160</v>
      </c>
      <c r="G1801" t="s">
        <v>103</v>
      </c>
      <c r="H1801" t="s">
        <v>482</v>
      </c>
      <c r="I1801" t="s">
        <v>476</v>
      </c>
      <c r="J1801" t="s">
        <v>385</v>
      </c>
      <c r="K1801" t="s">
        <v>499</v>
      </c>
      <c r="L1801" t="s">
        <v>43</v>
      </c>
      <c r="M1801" t="s">
        <v>405</v>
      </c>
      <c r="N1801" t="s">
        <v>405</v>
      </c>
      <c r="O1801" t="s">
        <v>485</v>
      </c>
      <c r="P1801" t="s">
        <v>47</v>
      </c>
      <c r="Q1801">
        <v>95</v>
      </c>
      <c r="R1801">
        <v>95</v>
      </c>
      <c r="S1801">
        <v>95</v>
      </c>
      <c r="T1801">
        <v>3.2</v>
      </c>
      <c r="U1801">
        <v>6.5</v>
      </c>
      <c r="V1801">
        <v>54.3</v>
      </c>
      <c r="W1801">
        <v>73.3</v>
      </c>
      <c r="X1801">
        <v>90.3</v>
      </c>
      <c r="Y1801">
        <v>36</v>
      </c>
      <c r="Z1801">
        <v>17</v>
      </c>
      <c r="AA1801">
        <v>50</v>
      </c>
      <c r="AB1801">
        <v>9700</v>
      </c>
      <c r="AC1801">
        <v>20800</v>
      </c>
      <c r="AD1801">
        <v>27000</v>
      </c>
      <c r="AE1801">
        <v>30300</v>
      </c>
      <c r="AF1801">
        <v>51100</v>
      </c>
      <c r="AG1801" t="s">
        <v>479</v>
      </c>
      <c r="AH1801" t="s">
        <v>479</v>
      </c>
      <c r="AI1801" t="s">
        <v>479</v>
      </c>
      <c r="AJ1801" t="s">
        <v>479</v>
      </c>
      <c r="AK1801" t="s">
        <v>479</v>
      </c>
      <c r="AL1801" t="s">
        <v>481</v>
      </c>
      <c r="AM1801" t="s">
        <v>481</v>
      </c>
    </row>
    <row r="1802" spans="1:39" x14ac:dyDescent="0.25">
      <c r="A1802" t="s">
        <v>472</v>
      </c>
      <c r="B1802" t="s">
        <v>598</v>
      </c>
      <c r="C1802">
        <v>1</v>
      </c>
      <c r="D1802" t="s">
        <v>405</v>
      </c>
      <c r="E1802" t="s">
        <v>405</v>
      </c>
      <c r="F1802">
        <v>10007160</v>
      </c>
      <c r="G1802" t="s">
        <v>103</v>
      </c>
      <c r="H1802" t="s">
        <v>482</v>
      </c>
      <c r="I1802" t="s">
        <v>476</v>
      </c>
      <c r="J1802" t="s">
        <v>385</v>
      </c>
      <c r="K1802" t="s">
        <v>499</v>
      </c>
      <c r="L1802" t="s">
        <v>43</v>
      </c>
      <c r="M1802" t="s">
        <v>405</v>
      </c>
      <c r="N1802" t="s">
        <v>405</v>
      </c>
      <c r="O1802" t="s">
        <v>486</v>
      </c>
      <c r="P1802" t="s">
        <v>44</v>
      </c>
      <c r="Q1802">
        <v>125</v>
      </c>
      <c r="R1802">
        <v>125</v>
      </c>
      <c r="S1802">
        <v>125</v>
      </c>
      <c r="T1802">
        <v>1.6</v>
      </c>
      <c r="U1802">
        <v>3.2</v>
      </c>
      <c r="V1802">
        <v>62.1</v>
      </c>
      <c r="W1802">
        <v>87.1</v>
      </c>
      <c r="X1802">
        <v>95.2</v>
      </c>
      <c r="Y1802">
        <v>33.1</v>
      </c>
      <c r="Z1802">
        <v>8.1</v>
      </c>
      <c r="AA1802">
        <v>75</v>
      </c>
      <c r="AB1802">
        <v>6200</v>
      </c>
      <c r="AC1802">
        <v>19700</v>
      </c>
      <c r="AD1802">
        <v>23500</v>
      </c>
      <c r="AE1802">
        <v>28800</v>
      </c>
      <c r="AF1802">
        <v>51800</v>
      </c>
      <c r="AG1802" t="s">
        <v>479</v>
      </c>
      <c r="AH1802" t="s">
        <v>479</v>
      </c>
      <c r="AI1802" t="s">
        <v>479</v>
      </c>
      <c r="AJ1802" t="s">
        <v>479</v>
      </c>
      <c r="AK1802" t="s">
        <v>479</v>
      </c>
      <c r="AL1802" t="s">
        <v>481</v>
      </c>
      <c r="AM1802" t="s">
        <v>481</v>
      </c>
    </row>
    <row r="1803" spans="1:39" x14ac:dyDescent="0.25">
      <c r="A1803" t="s">
        <v>472</v>
      </c>
      <c r="B1803" t="s">
        <v>598</v>
      </c>
      <c r="C1803">
        <v>1</v>
      </c>
      <c r="D1803" t="s">
        <v>405</v>
      </c>
      <c r="E1803" t="s">
        <v>405</v>
      </c>
      <c r="F1803">
        <v>10007160</v>
      </c>
      <c r="G1803" t="s">
        <v>103</v>
      </c>
      <c r="H1803" t="s">
        <v>482</v>
      </c>
      <c r="I1803" t="s">
        <v>476</v>
      </c>
      <c r="J1803" t="s">
        <v>385</v>
      </c>
      <c r="K1803" t="s">
        <v>499</v>
      </c>
      <c r="L1803" t="s">
        <v>43</v>
      </c>
      <c r="M1803" t="s">
        <v>405</v>
      </c>
      <c r="N1803" t="s">
        <v>405</v>
      </c>
      <c r="O1803" t="s">
        <v>478</v>
      </c>
      <c r="P1803" t="s">
        <v>3</v>
      </c>
      <c r="Q1803">
        <v>90</v>
      </c>
      <c r="R1803">
        <v>85</v>
      </c>
      <c r="S1803">
        <v>85</v>
      </c>
      <c r="T1803">
        <v>3.6</v>
      </c>
      <c r="U1803">
        <v>4.8</v>
      </c>
      <c r="V1803">
        <v>77.2</v>
      </c>
      <c r="W1803">
        <v>85.7</v>
      </c>
      <c r="X1803">
        <v>91.7</v>
      </c>
      <c r="Y1803">
        <v>14.4</v>
      </c>
      <c r="Z1803">
        <v>5.9</v>
      </c>
      <c r="AA1803">
        <v>65</v>
      </c>
      <c r="AB1803">
        <v>8800</v>
      </c>
      <c r="AC1803">
        <v>28500</v>
      </c>
      <c r="AD1803">
        <v>34300</v>
      </c>
      <c r="AE1803">
        <v>39100</v>
      </c>
      <c r="AF1803">
        <v>107300</v>
      </c>
      <c r="AG1803" t="s">
        <v>479</v>
      </c>
      <c r="AH1803" t="s">
        <v>479</v>
      </c>
      <c r="AI1803" t="s">
        <v>479</v>
      </c>
      <c r="AJ1803" t="s">
        <v>479</v>
      </c>
      <c r="AK1803" t="s">
        <v>479</v>
      </c>
      <c r="AL1803" t="s">
        <v>481</v>
      </c>
      <c r="AM1803" t="s">
        <v>481</v>
      </c>
    </row>
    <row r="1804" spans="1:39" x14ac:dyDescent="0.25">
      <c r="A1804" t="s">
        <v>472</v>
      </c>
      <c r="B1804" t="s">
        <v>598</v>
      </c>
      <c r="C1804">
        <v>1</v>
      </c>
      <c r="D1804" t="s">
        <v>405</v>
      </c>
      <c r="E1804" t="s">
        <v>405</v>
      </c>
      <c r="F1804">
        <v>10007160</v>
      </c>
      <c r="G1804" t="s">
        <v>103</v>
      </c>
      <c r="H1804" t="s">
        <v>482</v>
      </c>
      <c r="I1804" t="s">
        <v>476</v>
      </c>
      <c r="J1804" t="s">
        <v>385</v>
      </c>
      <c r="K1804" t="s">
        <v>499</v>
      </c>
      <c r="L1804" t="s">
        <v>43</v>
      </c>
      <c r="M1804" t="s">
        <v>405</v>
      </c>
      <c r="N1804" t="s">
        <v>405</v>
      </c>
      <c r="O1804" t="s">
        <v>488</v>
      </c>
      <c r="P1804" t="s">
        <v>34</v>
      </c>
      <c r="Q1804">
        <v>160</v>
      </c>
      <c r="R1804">
        <v>155</v>
      </c>
      <c r="S1804">
        <v>155</v>
      </c>
      <c r="T1804">
        <v>3.9</v>
      </c>
      <c r="U1804">
        <v>6</v>
      </c>
      <c r="V1804">
        <v>37.200000000000003</v>
      </c>
      <c r="W1804">
        <v>78.099999999999994</v>
      </c>
      <c r="X1804">
        <v>90.1</v>
      </c>
      <c r="Y1804">
        <v>52.9</v>
      </c>
      <c r="Z1804">
        <v>12</v>
      </c>
      <c r="AA1804">
        <v>60</v>
      </c>
      <c r="AB1804">
        <v>4400</v>
      </c>
      <c r="AC1804">
        <v>19300</v>
      </c>
      <c r="AD1804">
        <v>23000</v>
      </c>
      <c r="AE1804">
        <v>28100</v>
      </c>
      <c r="AF1804">
        <v>65000</v>
      </c>
      <c r="AG1804" t="s">
        <v>479</v>
      </c>
      <c r="AH1804" t="s">
        <v>479</v>
      </c>
      <c r="AI1804" t="s">
        <v>479</v>
      </c>
      <c r="AJ1804" t="s">
        <v>479</v>
      </c>
      <c r="AK1804" t="s">
        <v>479</v>
      </c>
      <c r="AL1804" t="s">
        <v>481</v>
      </c>
      <c r="AM1804" t="s">
        <v>481</v>
      </c>
    </row>
    <row r="1805" spans="1:39" x14ac:dyDescent="0.25">
      <c r="A1805" t="s">
        <v>472</v>
      </c>
      <c r="B1805" t="s">
        <v>598</v>
      </c>
      <c r="C1805">
        <v>1</v>
      </c>
      <c r="D1805" t="s">
        <v>405</v>
      </c>
      <c r="E1805" t="s">
        <v>405</v>
      </c>
      <c r="F1805">
        <v>10007160</v>
      </c>
      <c r="G1805" t="s">
        <v>103</v>
      </c>
      <c r="H1805" t="s">
        <v>482</v>
      </c>
      <c r="I1805" t="s">
        <v>476</v>
      </c>
      <c r="J1805" t="s">
        <v>385</v>
      </c>
      <c r="K1805" t="s">
        <v>499</v>
      </c>
      <c r="L1805" t="s">
        <v>43</v>
      </c>
      <c r="M1805" t="s">
        <v>405</v>
      </c>
      <c r="N1805" t="s">
        <v>405</v>
      </c>
      <c r="O1805" t="s">
        <v>489</v>
      </c>
      <c r="P1805" t="s">
        <v>50</v>
      </c>
      <c r="Q1805">
        <v>25</v>
      </c>
      <c r="R1805">
        <v>25</v>
      </c>
      <c r="S1805">
        <v>25</v>
      </c>
      <c r="T1805">
        <v>3.3</v>
      </c>
      <c r="U1805">
        <v>10</v>
      </c>
      <c r="V1805">
        <v>84.1</v>
      </c>
      <c r="W1805">
        <v>86.7</v>
      </c>
      <c r="X1805">
        <v>86.7</v>
      </c>
      <c r="Y1805">
        <v>2.6</v>
      </c>
      <c r="Z1805" t="s">
        <v>487</v>
      </c>
      <c r="AA1805">
        <v>20</v>
      </c>
      <c r="AB1805">
        <v>11700</v>
      </c>
      <c r="AC1805">
        <v>24800</v>
      </c>
      <c r="AD1805">
        <v>28800</v>
      </c>
      <c r="AE1805">
        <v>33600</v>
      </c>
      <c r="AF1805">
        <v>73400</v>
      </c>
      <c r="AG1805" t="s">
        <v>479</v>
      </c>
      <c r="AH1805" t="s">
        <v>479</v>
      </c>
      <c r="AI1805" t="s">
        <v>479</v>
      </c>
      <c r="AJ1805" t="s">
        <v>479</v>
      </c>
      <c r="AK1805" t="s">
        <v>479</v>
      </c>
      <c r="AL1805" t="s">
        <v>481</v>
      </c>
      <c r="AM1805" t="s">
        <v>481</v>
      </c>
    </row>
    <row r="1806" spans="1:39" x14ac:dyDescent="0.25">
      <c r="A1806" t="s">
        <v>472</v>
      </c>
      <c r="B1806" t="s">
        <v>598</v>
      </c>
      <c r="C1806">
        <v>1</v>
      </c>
      <c r="D1806" t="s">
        <v>405</v>
      </c>
      <c r="E1806" t="s">
        <v>405</v>
      </c>
      <c r="F1806">
        <v>10007161</v>
      </c>
      <c r="G1806" t="s">
        <v>131</v>
      </c>
      <c r="H1806" t="s">
        <v>482</v>
      </c>
      <c r="I1806" t="s">
        <v>476</v>
      </c>
      <c r="J1806" t="s">
        <v>385</v>
      </c>
      <c r="K1806" t="s">
        <v>513</v>
      </c>
      <c r="L1806" t="s">
        <v>49</v>
      </c>
      <c r="M1806" t="s">
        <v>405</v>
      </c>
      <c r="N1806" t="s">
        <v>405</v>
      </c>
      <c r="O1806" t="s">
        <v>485</v>
      </c>
      <c r="P1806" t="s">
        <v>47</v>
      </c>
      <c r="Q1806">
        <v>25</v>
      </c>
      <c r="R1806">
        <v>25</v>
      </c>
      <c r="S1806">
        <v>25</v>
      </c>
      <c r="T1806" t="s">
        <v>487</v>
      </c>
      <c r="U1806" t="s">
        <v>487</v>
      </c>
      <c r="V1806">
        <v>58.3</v>
      </c>
      <c r="W1806">
        <v>87.5</v>
      </c>
      <c r="X1806">
        <v>100</v>
      </c>
      <c r="Y1806">
        <v>41.7</v>
      </c>
      <c r="Z1806">
        <v>12.5</v>
      </c>
      <c r="AA1806">
        <v>15</v>
      </c>
      <c r="AB1806">
        <v>9100</v>
      </c>
      <c r="AC1806">
        <v>19300</v>
      </c>
      <c r="AD1806">
        <v>27700</v>
      </c>
      <c r="AE1806">
        <v>31000</v>
      </c>
      <c r="AF1806">
        <v>40900</v>
      </c>
      <c r="AG1806" t="s">
        <v>479</v>
      </c>
      <c r="AH1806" t="s">
        <v>479</v>
      </c>
      <c r="AI1806" t="s">
        <v>479</v>
      </c>
      <c r="AJ1806" t="s">
        <v>479</v>
      </c>
      <c r="AK1806" t="s">
        <v>479</v>
      </c>
      <c r="AL1806" t="s">
        <v>481</v>
      </c>
      <c r="AM1806" t="s">
        <v>481</v>
      </c>
    </row>
    <row r="1807" spans="1:39" x14ac:dyDescent="0.25">
      <c r="A1807" t="s">
        <v>472</v>
      </c>
      <c r="B1807" t="s">
        <v>598</v>
      </c>
      <c r="C1807">
        <v>1</v>
      </c>
      <c r="D1807" t="s">
        <v>405</v>
      </c>
      <c r="E1807" t="s">
        <v>405</v>
      </c>
      <c r="F1807">
        <v>10007161</v>
      </c>
      <c r="G1807" t="s">
        <v>131</v>
      </c>
      <c r="H1807" t="s">
        <v>482</v>
      </c>
      <c r="I1807" t="s">
        <v>476</v>
      </c>
      <c r="J1807" t="s">
        <v>385</v>
      </c>
      <c r="K1807" t="s">
        <v>513</v>
      </c>
      <c r="L1807" t="s">
        <v>49</v>
      </c>
      <c r="M1807" t="s">
        <v>405</v>
      </c>
      <c r="N1807" t="s">
        <v>405</v>
      </c>
      <c r="O1807" t="s">
        <v>486</v>
      </c>
      <c r="P1807" t="s">
        <v>44</v>
      </c>
      <c r="Q1807">
        <v>100</v>
      </c>
      <c r="R1807">
        <v>100</v>
      </c>
      <c r="S1807">
        <v>100</v>
      </c>
      <c r="T1807" t="s">
        <v>487</v>
      </c>
      <c r="U1807">
        <v>5.8</v>
      </c>
      <c r="V1807">
        <v>42.7</v>
      </c>
      <c r="W1807">
        <v>81.599999999999994</v>
      </c>
      <c r="X1807">
        <v>94.2</v>
      </c>
      <c r="Y1807">
        <v>51.5</v>
      </c>
      <c r="Z1807">
        <v>12.6</v>
      </c>
      <c r="AA1807">
        <v>40</v>
      </c>
      <c r="AB1807">
        <v>5800</v>
      </c>
      <c r="AC1807">
        <v>15300</v>
      </c>
      <c r="AD1807">
        <v>18600</v>
      </c>
      <c r="AE1807">
        <v>20800</v>
      </c>
      <c r="AF1807">
        <v>27400</v>
      </c>
      <c r="AG1807" t="s">
        <v>479</v>
      </c>
      <c r="AH1807" t="s">
        <v>479</v>
      </c>
      <c r="AI1807" t="s">
        <v>479</v>
      </c>
      <c r="AJ1807" t="s">
        <v>479</v>
      </c>
      <c r="AK1807" t="s">
        <v>479</v>
      </c>
      <c r="AL1807" t="s">
        <v>481</v>
      </c>
      <c r="AM1807" t="s">
        <v>481</v>
      </c>
    </row>
    <row r="1808" spans="1:39" x14ac:dyDescent="0.25">
      <c r="A1808" t="s">
        <v>472</v>
      </c>
      <c r="B1808" t="s">
        <v>598</v>
      </c>
      <c r="C1808">
        <v>1</v>
      </c>
      <c r="D1808" t="s">
        <v>405</v>
      </c>
      <c r="E1808" t="s">
        <v>405</v>
      </c>
      <c r="F1808">
        <v>10007161</v>
      </c>
      <c r="G1808" t="s">
        <v>131</v>
      </c>
      <c r="H1808" t="s">
        <v>482</v>
      </c>
      <c r="I1808" t="s">
        <v>476</v>
      </c>
      <c r="J1808" t="s">
        <v>385</v>
      </c>
      <c r="K1808" t="s">
        <v>513</v>
      </c>
      <c r="L1808" t="s">
        <v>49</v>
      </c>
      <c r="M1808" t="s">
        <v>405</v>
      </c>
      <c r="N1808" t="s">
        <v>405</v>
      </c>
      <c r="O1808" t="s">
        <v>478</v>
      </c>
      <c r="P1808" t="s">
        <v>3</v>
      </c>
      <c r="Q1808">
        <v>300</v>
      </c>
      <c r="R1808">
        <v>300</v>
      </c>
      <c r="S1808">
        <v>300</v>
      </c>
      <c r="T1808">
        <v>4.9000000000000004</v>
      </c>
      <c r="U1808">
        <v>14.7</v>
      </c>
      <c r="V1808">
        <v>55.1</v>
      </c>
      <c r="W1808">
        <v>70.400000000000006</v>
      </c>
      <c r="X1808">
        <v>80.400000000000006</v>
      </c>
      <c r="Y1808">
        <v>25.3</v>
      </c>
      <c r="Z1808">
        <v>10.1</v>
      </c>
      <c r="AA1808">
        <v>160</v>
      </c>
      <c r="AB1808">
        <v>1000</v>
      </c>
      <c r="AC1808">
        <v>14600</v>
      </c>
      <c r="AD1808">
        <v>21200</v>
      </c>
      <c r="AE1808">
        <v>26300</v>
      </c>
      <c r="AF1808">
        <v>65700</v>
      </c>
      <c r="AG1808" t="s">
        <v>479</v>
      </c>
      <c r="AH1808" t="s">
        <v>479</v>
      </c>
      <c r="AI1808" t="s">
        <v>479</v>
      </c>
      <c r="AJ1808" t="s">
        <v>479</v>
      </c>
      <c r="AK1808" t="s">
        <v>479</v>
      </c>
      <c r="AL1808" t="s">
        <v>481</v>
      </c>
      <c r="AM1808" t="s">
        <v>481</v>
      </c>
    </row>
    <row r="1809" spans="1:39" x14ac:dyDescent="0.25">
      <c r="A1809" t="s">
        <v>472</v>
      </c>
      <c r="B1809" t="s">
        <v>598</v>
      </c>
      <c r="C1809">
        <v>1</v>
      </c>
      <c r="D1809" t="s">
        <v>405</v>
      </c>
      <c r="E1809" t="s">
        <v>405</v>
      </c>
      <c r="F1809">
        <v>10007161</v>
      </c>
      <c r="G1809" t="s">
        <v>131</v>
      </c>
      <c r="H1809" t="s">
        <v>482</v>
      </c>
      <c r="I1809" t="s">
        <v>476</v>
      </c>
      <c r="J1809" t="s">
        <v>385</v>
      </c>
      <c r="K1809" t="s">
        <v>513</v>
      </c>
      <c r="L1809" t="s">
        <v>49</v>
      </c>
      <c r="M1809" t="s">
        <v>405</v>
      </c>
      <c r="N1809" t="s">
        <v>405</v>
      </c>
      <c r="O1809" t="s">
        <v>488</v>
      </c>
      <c r="P1809" t="s">
        <v>34</v>
      </c>
      <c r="Q1809">
        <v>130</v>
      </c>
      <c r="R1809">
        <v>130</v>
      </c>
      <c r="S1809">
        <v>130</v>
      </c>
      <c r="T1809">
        <v>0.8</v>
      </c>
      <c r="U1809">
        <v>6.8</v>
      </c>
      <c r="V1809">
        <v>56.7</v>
      </c>
      <c r="W1809">
        <v>90.3</v>
      </c>
      <c r="X1809">
        <v>92.5</v>
      </c>
      <c r="Y1809">
        <v>35.700000000000003</v>
      </c>
      <c r="Z1809">
        <v>2.2000000000000002</v>
      </c>
      <c r="AA1809">
        <v>75</v>
      </c>
      <c r="AB1809">
        <v>2200</v>
      </c>
      <c r="AC1809">
        <v>16400</v>
      </c>
      <c r="AD1809">
        <v>21500</v>
      </c>
      <c r="AE1809">
        <v>24100</v>
      </c>
      <c r="AF1809">
        <v>35000</v>
      </c>
      <c r="AG1809" t="s">
        <v>479</v>
      </c>
      <c r="AH1809" t="s">
        <v>479</v>
      </c>
      <c r="AI1809" t="s">
        <v>479</v>
      </c>
      <c r="AJ1809" t="s">
        <v>479</v>
      </c>
      <c r="AK1809" t="s">
        <v>479</v>
      </c>
      <c r="AL1809" t="s">
        <v>481</v>
      </c>
      <c r="AM1809" t="s">
        <v>481</v>
      </c>
    </row>
    <row r="1810" spans="1:39" x14ac:dyDescent="0.25">
      <c r="A1810" t="s">
        <v>472</v>
      </c>
      <c r="B1810" t="s">
        <v>598</v>
      </c>
      <c r="C1810">
        <v>1</v>
      </c>
      <c r="D1810" t="s">
        <v>405</v>
      </c>
      <c r="E1810" t="s">
        <v>405</v>
      </c>
      <c r="F1810">
        <v>10007161</v>
      </c>
      <c r="G1810" t="s">
        <v>131</v>
      </c>
      <c r="H1810" t="s">
        <v>482</v>
      </c>
      <c r="I1810" t="s">
        <v>476</v>
      </c>
      <c r="J1810" t="s">
        <v>385</v>
      </c>
      <c r="K1810" t="s">
        <v>513</v>
      </c>
      <c r="L1810" t="s">
        <v>49</v>
      </c>
      <c r="M1810" t="s">
        <v>405</v>
      </c>
      <c r="N1810" t="s">
        <v>405</v>
      </c>
      <c r="O1810" t="s">
        <v>489</v>
      </c>
      <c r="P1810" t="s">
        <v>50</v>
      </c>
      <c r="Q1810">
        <v>80</v>
      </c>
      <c r="R1810">
        <v>80</v>
      </c>
      <c r="S1810">
        <v>80</v>
      </c>
      <c r="T1810">
        <v>5.0999999999999996</v>
      </c>
      <c r="U1810">
        <v>15.2</v>
      </c>
      <c r="V1810">
        <v>44.6</v>
      </c>
      <c r="W1810">
        <v>63.4</v>
      </c>
      <c r="X1810">
        <v>79.8</v>
      </c>
      <c r="Y1810">
        <v>35.200000000000003</v>
      </c>
      <c r="Z1810">
        <v>16.399999999999999</v>
      </c>
      <c r="AA1810">
        <v>35</v>
      </c>
      <c r="AB1810">
        <v>3300</v>
      </c>
      <c r="AC1810">
        <v>15000</v>
      </c>
      <c r="AD1810">
        <v>19300</v>
      </c>
      <c r="AE1810">
        <v>25200</v>
      </c>
      <c r="AF1810">
        <v>44500</v>
      </c>
      <c r="AG1810" t="s">
        <v>479</v>
      </c>
      <c r="AH1810" t="s">
        <v>479</v>
      </c>
      <c r="AI1810" t="s">
        <v>479</v>
      </c>
      <c r="AJ1810" t="s">
        <v>479</v>
      </c>
      <c r="AK1810" t="s">
        <v>479</v>
      </c>
      <c r="AL1810" t="s">
        <v>481</v>
      </c>
      <c r="AM1810" t="s">
        <v>481</v>
      </c>
    </row>
    <row r="1811" spans="1:39" x14ac:dyDescent="0.25">
      <c r="A1811" t="s">
        <v>472</v>
      </c>
      <c r="B1811" t="s">
        <v>598</v>
      </c>
      <c r="C1811">
        <v>1</v>
      </c>
      <c r="D1811" t="s">
        <v>405</v>
      </c>
      <c r="E1811" t="s">
        <v>405</v>
      </c>
      <c r="F1811">
        <v>10007162</v>
      </c>
      <c r="G1811" t="s">
        <v>158</v>
      </c>
      <c r="H1811" t="s">
        <v>482</v>
      </c>
      <c r="I1811" t="s">
        <v>476</v>
      </c>
      <c r="J1811" t="s">
        <v>385</v>
      </c>
      <c r="K1811" t="s">
        <v>495</v>
      </c>
      <c r="L1811" t="s">
        <v>41</v>
      </c>
      <c r="M1811" t="s">
        <v>405</v>
      </c>
      <c r="N1811" t="s">
        <v>405</v>
      </c>
      <c r="O1811" t="s">
        <v>485</v>
      </c>
      <c r="P1811" t="s">
        <v>47</v>
      </c>
      <c r="Q1811">
        <v>5</v>
      </c>
      <c r="R1811">
        <v>5</v>
      </c>
      <c r="S1811">
        <v>5</v>
      </c>
      <c r="T1811" t="s">
        <v>479</v>
      </c>
      <c r="U1811" t="s">
        <v>479</v>
      </c>
      <c r="V1811" t="s">
        <v>479</v>
      </c>
      <c r="W1811" t="s">
        <v>479</v>
      </c>
      <c r="X1811" t="s">
        <v>479</v>
      </c>
      <c r="Y1811" t="s">
        <v>479</v>
      </c>
      <c r="Z1811" t="s">
        <v>479</v>
      </c>
      <c r="AA1811">
        <v>5</v>
      </c>
      <c r="AB1811" t="s">
        <v>479</v>
      </c>
      <c r="AC1811" t="s">
        <v>479</v>
      </c>
      <c r="AD1811" t="s">
        <v>479</v>
      </c>
      <c r="AE1811" t="s">
        <v>479</v>
      </c>
      <c r="AF1811" t="s">
        <v>479</v>
      </c>
      <c r="AG1811" t="s">
        <v>479</v>
      </c>
      <c r="AH1811" t="s">
        <v>479</v>
      </c>
      <c r="AI1811" t="s">
        <v>479</v>
      </c>
      <c r="AJ1811" t="s">
        <v>479</v>
      </c>
      <c r="AK1811" t="s">
        <v>479</v>
      </c>
      <c r="AL1811" t="s">
        <v>481</v>
      </c>
      <c r="AM1811" t="s">
        <v>481</v>
      </c>
    </row>
    <row r="1812" spans="1:39" x14ac:dyDescent="0.25">
      <c r="A1812" t="s">
        <v>472</v>
      </c>
      <c r="B1812" t="s">
        <v>582</v>
      </c>
      <c r="C1812">
        <v>3</v>
      </c>
      <c r="D1812" t="s">
        <v>405</v>
      </c>
      <c r="E1812" t="s">
        <v>405</v>
      </c>
      <c r="F1812">
        <v>10007768</v>
      </c>
      <c r="G1812" t="s">
        <v>70</v>
      </c>
      <c r="H1812" t="s">
        <v>482</v>
      </c>
      <c r="I1812" t="s">
        <v>476</v>
      </c>
      <c r="J1812" t="s">
        <v>385</v>
      </c>
      <c r="K1812" t="s">
        <v>477</v>
      </c>
      <c r="L1812" t="s">
        <v>65</v>
      </c>
      <c r="M1812" t="s">
        <v>405</v>
      </c>
      <c r="N1812" t="s">
        <v>405</v>
      </c>
      <c r="O1812" t="s">
        <v>486</v>
      </c>
      <c r="P1812" t="s">
        <v>44</v>
      </c>
      <c r="Q1812">
        <v>90</v>
      </c>
      <c r="R1812">
        <v>90</v>
      </c>
      <c r="S1812">
        <v>90</v>
      </c>
      <c r="T1812">
        <v>2.2999999999999998</v>
      </c>
      <c r="U1812">
        <v>6.3</v>
      </c>
      <c r="V1812">
        <v>66.900000000000006</v>
      </c>
      <c r="W1812">
        <v>87.4</v>
      </c>
      <c r="X1812">
        <v>91.4</v>
      </c>
      <c r="Y1812">
        <v>24.6</v>
      </c>
      <c r="Z1812">
        <v>4</v>
      </c>
      <c r="AA1812">
        <v>60</v>
      </c>
      <c r="AB1812">
        <v>6600</v>
      </c>
      <c r="AC1812">
        <v>21500</v>
      </c>
      <c r="AD1812">
        <v>25200</v>
      </c>
      <c r="AE1812">
        <v>27700</v>
      </c>
      <c r="AF1812">
        <v>54800</v>
      </c>
      <c r="AG1812" t="s">
        <v>479</v>
      </c>
      <c r="AH1812" t="s">
        <v>479</v>
      </c>
      <c r="AI1812" t="s">
        <v>479</v>
      </c>
      <c r="AJ1812" t="s">
        <v>479</v>
      </c>
      <c r="AK1812" t="s">
        <v>479</v>
      </c>
      <c r="AL1812" t="s">
        <v>481</v>
      </c>
      <c r="AM1812" t="s">
        <v>481</v>
      </c>
    </row>
    <row r="1813" spans="1:39" x14ac:dyDescent="0.25">
      <c r="A1813" t="s">
        <v>472</v>
      </c>
      <c r="B1813" t="s">
        <v>582</v>
      </c>
      <c r="C1813">
        <v>3</v>
      </c>
      <c r="D1813" t="s">
        <v>405</v>
      </c>
      <c r="E1813" t="s">
        <v>405</v>
      </c>
      <c r="F1813">
        <v>10007774</v>
      </c>
      <c r="G1813" t="s">
        <v>42</v>
      </c>
      <c r="H1813" t="s">
        <v>482</v>
      </c>
      <c r="I1813" t="s">
        <v>476</v>
      </c>
      <c r="J1813" t="s">
        <v>385</v>
      </c>
      <c r="K1813" t="s">
        <v>499</v>
      </c>
      <c r="L1813" t="s">
        <v>43</v>
      </c>
      <c r="M1813" t="s">
        <v>405</v>
      </c>
      <c r="N1813" t="s">
        <v>405</v>
      </c>
      <c r="O1813" t="s">
        <v>486</v>
      </c>
      <c r="P1813" t="s">
        <v>44</v>
      </c>
      <c r="Q1813">
        <v>45</v>
      </c>
      <c r="R1813">
        <v>45</v>
      </c>
      <c r="S1813">
        <v>45</v>
      </c>
      <c r="T1813" t="s">
        <v>487</v>
      </c>
      <c r="U1813">
        <v>7.7</v>
      </c>
      <c r="V1813">
        <v>55.8</v>
      </c>
      <c r="W1813">
        <v>89.1</v>
      </c>
      <c r="X1813">
        <v>92.3</v>
      </c>
      <c r="Y1813">
        <v>36.5</v>
      </c>
      <c r="Z1813">
        <v>3.1</v>
      </c>
      <c r="AA1813">
        <v>20</v>
      </c>
      <c r="AB1813">
        <v>1900</v>
      </c>
      <c r="AC1813">
        <v>25900</v>
      </c>
      <c r="AD1813">
        <v>31400</v>
      </c>
      <c r="AE1813">
        <v>42000</v>
      </c>
      <c r="AF1813">
        <v>71900</v>
      </c>
      <c r="AG1813" t="s">
        <v>479</v>
      </c>
      <c r="AH1813" t="s">
        <v>479</v>
      </c>
      <c r="AI1813" t="s">
        <v>479</v>
      </c>
      <c r="AJ1813" t="s">
        <v>479</v>
      </c>
      <c r="AK1813" t="s">
        <v>479</v>
      </c>
      <c r="AL1813" t="s">
        <v>481</v>
      </c>
      <c r="AM1813" t="s">
        <v>481</v>
      </c>
    </row>
    <row r="1814" spans="1:39" x14ac:dyDescent="0.25">
      <c r="A1814" t="s">
        <v>472</v>
      </c>
      <c r="B1814" t="s">
        <v>598</v>
      </c>
      <c r="C1814">
        <v>1</v>
      </c>
      <c r="D1814" t="s">
        <v>405</v>
      </c>
      <c r="E1814" t="s">
        <v>405</v>
      </c>
      <c r="F1814">
        <v>10007162</v>
      </c>
      <c r="G1814" t="s">
        <v>158</v>
      </c>
      <c r="H1814" t="s">
        <v>482</v>
      </c>
      <c r="I1814" t="s">
        <v>476</v>
      </c>
      <c r="J1814" t="s">
        <v>385</v>
      </c>
      <c r="K1814" t="s">
        <v>495</v>
      </c>
      <c r="L1814" t="s">
        <v>41</v>
      </c>
      <c r="M1814" t="s">
        <v>405</v>
      </c>
      <c r="N1814" t="s">
        <v>405</v>
      </c>
      <c r="O1814" t="s">
        <v>489</v>
      </c>
      <c r="P1814" t="s">
        <v>50</v>
      </c>
      <c r="Q1814">
        <v>1505</v>
      </c>
      <c r="R1814">
        <v>1485</v>
      </c>
      <c r="S1814">
        <v>1470</v>
      </c>
      <c r="T1814">
        <v>5.3</v>
      </c>
      <c r="U1814">
        <v>17.3</v>
      </c>
      <c r="V1814">
        <v>69.2</v>
      </c>
      <c r="W1814">
        <v>74.2</v>
      </c>
      <c r="X1814">
        <v>77.3</v>
      </c>
      <c r="Y1814">
        <v>8.1</v>
      </c>
      <c r="Z1814">
        <v>3.1</v>
      </c>
      <c r="AA1814">
        <v>940</v>
      </c>
      <c r="AB1814">
        <v>600</v>
      </c>
      <c r="AC1814">
        <v>14200</v>
      </c>
      <c r="AD1814">
        <v>21500</v>
      </c>
      <c r="AE1814">
        <v>25900</v>
      </c>
      <c r="AF1814">
        <v>184700</v>
      </c>
      <c r="AG1814" t="s">
        <v>479</v>
      </c>
      <c r="AH1814" t="s">
        <v>479</v>
      </c>
      <c r="AI1814" t="s">
        <v>479</v>
      </c>
      <c r="AJ1814" t="s">
        <v>479</v>
      </c>
      <c r="AK1814" t="s">
        <v>479</v>
      </c>
      <c r="AL1814" t="s">
        <v>481</v>
      </c>
      <c r="AM1814" t="s">
        <v>481</v>
      </c>
    </row>
    <row r="1815" spans="1:39" x14ac:dyDescent="0.25">
      <c r="A1815" t="s">
        <v>472</v>
      </c>
      <c r="B1815" t="s">
        <v>582</v>
      </c>
      <c r="C1815">
        <v>3</v>
      </c>
      <c r="D1815" t="s">
        <v>405</v>
      </c>
      <c r="E1815" t="s">
        <v>405</v>
      </c>
      <c r="F1815">
        <v>10007783</v>
      </c>
      <c r="G1815" t="s">
        <v>66</v>
      </c>
      <c r="H1815" t="s">
        <v>482</v>
      </c>
      <c r="I1815" t="s">
        <v>529</v>
      </c>
      <c r="J1815" t="s">
        <v>53</v>
      </c>
      <c r="K1815" t="s">
        <v>530</v>
      </c>
      <c r="L1815" t="s">
        <v>405</v>
      </c>
      <c r="M1815" t="s">
        <v>405</v>
      </c>
      <c r="N1815" t="s">
        <v>405</v>
      </c>
      <c r="O1815" t="s">
        <v>486</v>
      </c>
      <c r="P1815" t="s">
        <v>44</v>
      </c>
      <c r="Q1815">
        <v>70</v>
      </c>
      <c r="R1815">
        <v>70</v>
      </c>
      <c r="S1815">
        <v>70</v>
      </c>
      <c r="T1815">
        <v>3.3</v>
      </c>
      <c r="U1815">
        <v>3.7</v>
      </c>
      <c r="V1815">
        <v>63.7</v>
      </c>
      <c r="W1815">
        <v>86.2</v>
      </c>
      <c r="X1815">
        <v>93</v>
      </c>
      <c r="Y1815">
        <v>29.3</v>
      </c>
      <c r="Z1815">
        <v>6.8</v>
      </c>
      <c r="AA1815">
        <v>45</v>
      </c>
      <c r="AB1815">
        <v>7700</v>
      </c>
      <c r="AC1815">
        <v>21500</v>
      </c>
      <c r="AD1815">
        <v>25200</v>
      </c>
      <c r="AE1815">
        <v>30300</v>
      </c>
      <c r="AF1815">
        <v>64200</v>
      </c>
      <c r="AG1815" t="s">
        <v>479</v>
      </c>
      <c r="AH1815" t="s">
        <v>479</v>
      </c>
      <c r="AI1815" t="s">
        <v>479</v>
      </c>
      <c r="AJ1815" t="s">
        <v>479</v>
      </c>
      <c r="AK1815" t="s">
        <v>479</v>
      </c>
      <c r="AL1815" t="s">
        <v>481</v>
      </c>
      <c r="AM1815" t="s">
        <v>481</v>
      </c>
    </row>
    <row r="1816" spans="1:39" x14ac:dyDescent="0.25">
      <c r="A1816" t="s">
        <v>472</v>
      </c>
      <c r="B1816" t="s">
        <v>598</v>
      </c>
      <c r="C1816">
        <v>1</v>
      </c>
      <c r="D1816" t="s">
        <v>405</v>
      </c>
      <c r="E1816" t="s">
        <v>405</v>
      </c>
      <c r="F1816">
        <v>10007163</v>
      </c>
      <c r="G1816" t="s">
        <v>57</v>
      </c>
      <c r="H1816" t="s">
        <v>482</v>
      </c>
      <c r="I1816" t="s">
        <v>476</v>
      </c>
      <c r="J1816" t="s">
        <v>385</v>
      </c>
      <c r="K1816" t="s">
        <v>521</v>
      </c>
      <c r="L1816" t="s">
        <v>58</v>
      </c>
      <c r="M1816" t="s">
        <v>405</v>
      </c>
      <c r="N1816" t="s">
        <v>405</v>
      </c>
      <c r="O1816" t="s">
        <v>485</v>
      </c>
      <c r="P1816" t="s">
        <v>47</v>
      </c>
      <c r="Q1816">
        <v>175</v>
      </c>
      <c r="R1816">
        <v>175</v>
      </c>
      <c r="S1816">
        <v>170</v>
      </c>
      <c r="T1816">
        <v>2.5</v>
      </c>
      <c r="U1816">
        <v>5.0999999999999996</v>
      </c>
      <c r="V1816">
        <v>42.6</v>
      </c>
      <c r="W1816">
        <v>74.5</v>
      </c>
      <c r="X1816">
        <v>92.3</v>
      </c>
      <c r="Y1816">
        <v>49.8</v>
      </c>
      <c r="Z1816">
        <v>17.899999999999999</v>
      </c>
      <c r="AA1816">
        <v>70</v>
      </c>
      <c r="AB1816">
        <v>3600</v>
      </c>
      <c r="AC1816">
        <v>22600</v>
      </c>
      <c r="AD1816">
        <v>27700</v>
      </c>
      <c r="AE1816">
        <v>33200</v>
      </c>
      <c r="AF1816">
        <v>72600</v>
      </c>
      <c r="AG1816" t="s">
        <v>479</v>
      </c>
      <c r="AH1816" t="s">
        <v>479</v>
      </c>
      <c r="AI1816" t="s">
        <v>479</v>
      </c>
      <c r="AJ1816" t="s">
        <v>479</v>
      </c>
      <c r="AK1816" t="s">
        <v>479</v>
      </c>
      <c r="AL1816" t="s">
        <v>481</v>
      </c>
      <c r="AM1816" t="s">
        <v>481</v>
      </c>
    </row>
    <row r="1817" spans="1:39" x14ac:dyDescent="0.25">
      <c r="A1817" t="s">
        <v>472</v>
      </c>
      <c r="B1817" t="s">
        <v>582</v>
      </c>
      <c r="C1817">
        <v>3</v>
      </c>
      <c r="D1817" t="s">
        <v>405</v>
      </c>
      <c r="E1817" t="s">
        <v>405</v>
      </c>
      <c r="F1817">
        <v>10007784</v>
      </c>
      <c r="G1817" t="s">
        <v>40</v>
      </c>
      <c r="H1817" t="s">
        <v>482</v>
      </c>
      <c r="I1817" t="s">
        <v>476</v>
      </c>
      <c r="J1817" t="s">
        <v>385</v>
      </c>
      <c r="K1817" t="s">
        <v>495</v>
      </c>
      <c r="L1817" t="s">
        <v>41</v>
      </c>
      <c r="M1817" t="s">
        <v>405</v>
      </c>
      <c r="N1817" t="s">
        <v>405</v>
      </c>
      <c r="O1817" t="s">
        <v>486</v>
      </c>
      <c r="P1817" t="s">
        <v>44</v>
      </c>
      <c r="Q1817">
        <v>100</v>
      </c>
      <c r="R1817">
        <v>100</v>
      </c>
      <c r="S1817">
        <v>100</v>
      </c>
      <c r="T1817">
        <v>4.7</v>
      </c>
      <c r="U1817">
        <v>2.9</v>
      </c>
      <c r="V1817">
        <v>49.3</v>
      </c>
      <c r="W1817">
        <v>85</v>
      </c>
      <c r="X1817">
        <v>92.4</v>
      </c>
      <c r="Y1817">
        <v>43.1</v>
      </c>
      <c r="Z1817">
        <v>7.4</v>
      </c>
      <c r="AA1817">
        <v>45</v>
      </c>
      <c r="AB1817">
        <v>2200</v>
      </c>
      <c r="AC1817">
        <v>24500</v>
      </c>
      <c r="AD1817">
        <v>31400</v>
      </c>
      <c r="AE1817">
        <v>38000</v>
      </c>
      <c r="AF1817">
        <v>106200</v>
      </c>
      <c r="AG1817" t="s">
        <v>479</v>
      </c>
      <c r="AH1817" t="s">
        <v>479</v>
      </c>
      <c r="AI1817" t="s">
        <v>479</v>
      </c>
      <c r="AJ1817" t="s">
        <v>479</v>
      </c>
      <c r="AK1817" t="s">
        <v>479</v>
      </c>
      <c r="AL1817" t="s">
        <v>481</v>
      </c>
      <c r="AM1817" t="s">
        <v>481</v>
      </c>
    </row>
    <row r="1818" spans="1:39" x14ac:dyDescent="0.25">
      <c r="A1818" t="s">
        <v>472</v>
      </c>
      <c r="B1818" t="s">
        <v>582</v>
      </c>
      <c r="C1818">
        <v>3</v>
      </c>
      <c r="D1818" t="s">
        <v>405</v>
      </c>
      <c r="E1818" t="s">
        <v>405</v>
      </c>
      <c r="F1818">
        <v>10007786</v>
      </c>
      <c r="G1818" t="s">
        <v>67</v>
      </c>
      <c r="H1818" t="s">
        <v>482</v>
      </c>
      <c r="I1818" t="s">
        <v>476</v>
      </c>
      <c r="J1818" t="s">
        <v>385</v>
      </c>
      <c r="K1818" t="s">
        <v>491</v>
      </c>
      <c r="L1818" t="s">
        <v>61</v>
      </c>
      <c r="M1818" t="s">
        <v>405</v>
      </c>
      <c r="N1818" t="s">
        <v>405</v>
      </c>
      <c r="O1818" t="s">
        <v>486</v>
      </c>
      <c r="P1818" t="s">
        <v>44</v>
      </c>
      <c r="Q1818">
        <v>120</v>
      </c>
      <c r="R1818">
        <v>120</v>
      </c>
      <c r="S1818">
        <v>120</v>
      </c>
      <c r="T1818">
        <v>1.7</v>
      </c>
      <c r="U1818">
        <v>4.2</v>
      </c>
      <c r="V1818">
        <v>66.900000000000006</v>
      </c>
      <c r="W1818">
        <v>89.8</v>
      </c>
      <c r="X1818">
        <v>94.1</v>
      </c>
      <c r="Y1818">
        <v>27.1</v>
      </c>
      <c r="Z1818">
        <v>4.2</v>
      </c>
      <c r="AA1818">
        <v>75</v>
      </c>
      <c r="AB1818">
        <v>14600</v>
      </c>
      <c r="AC1818">
        <v>24500</v>
      </c>
      <c r="AD1818">
        <v>28500</v>
      </c>
      <c r="AE1818">
        <v>35800</v>
      </c>
      <c r="AF1818">
        <v>92700</v>
      </c>
      <c r="AG1818" t="s">
        <v>479</v>
      </c>
      <c r="AH1818" t="s">
        <v>479</v>
      </c>
      <c r="AI1818" t="s">
        <v>479</v>
      </c>
      <c r="AJ1818" t="s">
        <v>479</v>
      </c>
      <c r="AK1818" t="s">
        <v>479</v>
      </c>
      <c r="AL1818" t="s">
        <v>481</v>
      </c>
      <c r="AM1818" t="s">
        <v>481</v>
      </c>
    </row>
    <row r="1819" spans="1:39" x14ac:dyDescent="0.25">
      <c r="A1819" t="s">
        <v>472</v>
      </c>
      <c r="B1819" t="s">
        <v>582</v>
      </c>
      <c r="C1819">
        <v>3</v>
      </c>
      <c r="D1819" t="s">
        <v>405</v>
      </c>
      <c r="E1819" t="s">
        <v>405</v>
      </c>
      <c r="F1819">
        <v>10007788</v>
      </c>
      <c r="G1819" t="s">
        <v>33</v>
      </c>
      <c r="H1819" t="s">
        <v>482</v>
      </c>
      <c r="I1819" t="s">
        <v>476</v>
      </c>
      <c r="J1819" t="s">
        <v>385</v>
      </c>
      <c r="K1819" t="s">
        <v>483</v>
      </c>
      <c r="L1819" t="s">
        <v>484</v>
      </c>
      <c r="M1819" t="s">
        <v>405</v>
      </c>
      <c r="N1819" t="s">
        <v>405</v>
      </c>
      <c r="O1819" t="s">
        <v>486</v>
      </c>
      <c r="P1819" t="s">
        <v>44</v>
      </c>
      <c r="Q1819">
        <v>55</v>
      </c>
      <c r="R1819">
        <v>55</v>
      </c>
      <c r="S1819">
        <v>55</v>
      </c>
      <c r="T1819">
        <v>5.6</v>
      </c>
      <c r="U1819">
        <v>1.9</v>
      </c>
      <c r="V1819">
        <v>55.6</v>
      </c>
      <c r="W1819">
        <v>87</v>
      </c>
      <c r="X1819">
        <v>92.6</v>
      </c>
      <c r="Y1819">
        <v>37</v>
      </c>
      <c r="Z1819">
        <v>5.6</v>
      </c>
      <c r="AA1819">
        <v>30</v>
      </c>
      <c r="AB1819">
        <v>24100</v>
      </c>
      <c r="AC1819">
        <v>28800</v>
      </c>
      <c r="AD1819">
        <v>36100</v>
      </c>
      <c r="AE1819">
        <v>41100</v>
      </c>
      <c r="AF1819">
        <v>88300</v>
      </c>
      <c r="AG1819" t="s">
        <v>479</v>
      </c>
      <c r="AH1819" t="s">
        <v>479</v>
      </c>
      <c r="AI1819" t="s">
        <v>479</v>
      </c>
      <c r="AJ1819" t="s">
        <v>479</v>
      </c>
      <c r="AK1819" t="s">
        <v>479</v>
      </c>
      <c r="AL1819" t="s">
        <v>481</v>
      </c>
      <c r="AM1819" t="s">
        <v>481</v>
      </c>
    </row>
    <row r="1820" spans="1:39" x14ac:dyDescent="0.25">
      <c r="A1820" t="s">
        <v>472</v>
      </c>
      <c r="B1820" t="s">
        <v>582</v>
      </c>
      <c r="C1820">
        <v>3</v>
      </c>
      <c r="D1820" t="s">
        <v>405</v>
      </c>
      <c r="E1820" t="s">
        <v>405</v>
      </c>
      <c r="F1820">
        <v>10007790</v>
      </c>
      <c r="G1820" t="s">
        <v>56</v>
      </c>
      <c r="H1820" t="s">
        <v>482</v>
      </c>
      <c r="I1820" t="s">
        <v>529</v>
      </c>
      <c r="J1820" t="s">
        <v>53</v>
      </c>
      <c r="K1820" t="s">
        <v>530</v>
      </c>
      <c r="L1820" t="s">
        <v>405</v>
      </c>
      <c r="M1820" t="s">
        <v>405</v>
      </c>
      <c r="N1820" t="s">
        <v>405</v>
      </c>
      <c r="O1820" t="s">
        <v>486</v>
      </c>
      <c r="P1820" t="s">
        <v>44</v>
      </c>
      <c r="Q1820">
        <v>95</v>
      </c>
      <c r="R1820">
        <v>95</v>
      </c>
      <c r="S1820">
        <v>95</v>
      </c>
      <c r="T1820">
        <v>2.1</v>
      </c>
      <c r="U1820">
        <v>4.2</v>
      </c>
      <c r="V1820">
        <v>69.5</v>
      </c>
      <c r="W1820">
        <v>85.4</v>
      </c>
      <c r="X1820">
        <v>93.6</v>
      </c>
      <c r="Y1820">
        <v>24.2</v>
      </c>
      <c r="Z1820">
        <v>8.3000000000000007</v>
      </c>
      <c r="AA1820">
        <v>65</v>
      </c>
      <c r="AB1820">
        <v>5500</v>
      </c>
      <c r="AC1820">
        <v>25900</v>
      </c>
      <c r="AD1820">
        <v>29600</v>
      </c>
      <c r="AE1820">
        <v>39600</v>
      </c>
      <c r="AF1820">
        <v>190500</v>
      </c>
      <c r="AG1820" t="s">
        <v>479</v>
      </c>
      <c r="AH1820" t="s">
        <v>479</v>
      </c>
      <c r="AI1820" t="s">
        <v>479</v>
      </c>
      <c r="AJ1820" t="s">
        <v>479</v>
      </c>
      <c r="AK1820" t="s">
        <v>479</v>
      </c>
      <c r="AL1820" t="s">
        <v>481</v>
      </c>
      <c r="AM1820" t="s">
        <v>481</v>
      </c>
    </row>
    <row r="1821" spans="1:39" x14ac:dyDescent="0.25">
      <c r="A1821" t="s">
        <v>472</v>
      </c>
      <c r="B1821" t="s">
        <v>598</v>
      </c>
      <c r="C1821">
        <v>1</v>
      </c>
      <c r="D1821" t="s">
        <v>405</v>
      </c>
      <c r="E1821" t="s">
        <v>405</v>
      </c>
      <c r="F1821">
        <v>10007164</v>
      </c>
      <c r="G1821" t="s">
        <v>583</v>
      </c>
      <c r="H1821" t="s">
        <v>482</v>
      </c>
      <c r="I1821" t="s">
        <v>476</v>
      </c>
      <c r="J1821" t="s">
        <v>385</v>
      </c>
      <c r="K1821" t="s">
        <v>491</v>
      </c>
      <c r="L1821" t="s">
        <v>61</v>
      </c>
      <c r="M1821" t="s">
        <v>405</v>
      </c>
      <c r="N1821" t="s">
        <v>405</v>
      </c>
      <c r="O1821" t="s">
        <v>485</v>
      </c>
      <c r="P1821" t="s">
        <v>47</v>
      </c>
      <c r="Q1821">
        <v>140</v>
      </c>
      <c r="R1821">
        <v>135</v>
      </c>
      <c r="S1821">
        <v>135</v>
      </c>
      <c r="T1821">
        <v>3.7</v>
      </c>
      <c r="U1821">
        <v>13.3</v>
      </c>
      <c r="V1821">
        <v>49.6</v>
      </c>
      <c r="W1821">
        <v>75.599999999999994</v>
      </c>
      <c r="X1821">
        <v>83</v>
      </c>
      <c r="Y1821">
        <v>33.299999999999997</v>
      </c>
      <c r="Z1821">
        <v>7.4</v>
      </c>
      <c r="AA1821">
        <v>65</v>
      </c>
      <c r="AB1821">
        <v>4400</v>
      </c>
      <c r="AC1821">
        <v>12800</v>
      </c>
      <c r="AD1821">
        <v>19000</v>
      </c>
      <c r="AE1821">
        <v>23400</v>
      </c>
      <c r="AF1821">
        <v>37600</v>
      </c>
      <c r="AG1821" t="s">
        <v>479</v>
      </c>
      <c r="AH1821" t="s">
        <v>479</v>
      </c>
      <c r="AI1821" t="s">
        <v>479</v>
      </c>
      <c r="AJ1821" t="s">
        <v>479</v>
      </c>
      <c r="AK1821" t="s">
        <v>479</v>
      </c>
      <c r="AL1821" t="s">
        <v>481</v>
      </c>
      <c r="AM1821" t="s">
        <v>481</v>
      </c>
    </row>
    <row r="1822" spans="1:39" x14ac:dyDescent="0.25">
      <c r="A1822" t="s">
        <v>472</v>
      </c>
      <c r="B1822" t="s">
        <v>598</v>
      </c>
      <c r="C1822">
        <v>1</v>
      </c>
      <c r="D1822" t="s">
        <v>405</v>
      </c>
      <c r="E1822" t="s">
        <v>405</v>
      </c>
      <c r="F1822">
        <v>10007164</v>
      </c>
      <c r="G1822" t="s">
        <v>583</v>
      </c>
      <c r="H1822" t="s">
        <v>482</v>
      </c>
      <c r="I1822" t="s">
        <v>476</v>
      </c>
      <c r="J1822" t="s">
        <v>385</v>
      </c>
      <c r="K1822" t="s">
        <v>491</v>
      </c>
      <c r="L1822" t="s">
        <v>61</v>
      </c>
      <c r="M1822" t="s">
        <v>405</v>
      </c>
      <c r="N1822" t="s">
        <v>405</v>
      </c>
      <c r="O1822" t="s">
        <v>486</v>
      </c>
      <c r="P1822" t="s">
        <v>44</v>
      </c>
      <c r="Q1822">
        <v>185</v>
      </c>
      <c r="R1822">
        <v>185</v>
      </c>
      <c r="S1822">
        <v>185</v>
      </c>
      <c r="T1822" t="s">
        <v>487</v>
      </c>
      <c r="U1822">
        <v>11.8</v>
      </c>
      <c r="V1822">
        <v>57.3</v>
      </c>
      <c r="W1822">
        <v>80.400000000000006</v>
      </c>
      <c r="X1822">
        <v>88.2</v>
      </c>
      <c r="Y1822">
        <v>30.9</v>
      </c>
      <c r="Z1822">
        <v>7.8</v>
      </c>
      <c r="AA1822">
        <v>100</v>
      </c>
      <c r="AB1822">
        <v>400</v>
      </c>
      <c r="AC1822">
        <v>13500</v>
      </c>
      <c r="AD1822">
        <v>20800</v>
      </c>
      <c r="AE1822">
        <v>24800</v>
      </c>
      <c r="AF1822">
        <v>52200</v>
      </c>
      <c r="AG1822" t="s">
        <v>479</v>
      </c>
      <c r="AH1822" t="s">
        <v>479</v>
      </c>
      <c r="AI1822" t="s">
        <v>479</v>
      </c>
      <c r="AJ1822" t="s">
        <v>479</v>
      </c>
      <c r="AK1822" t="s">
        <v>479</v>
      </c>
      <c r="AL1822" t="s">
        <v>481</v>
      </c>
      <c r="AM1822" t="s">
        <v>481</v>
      </c>
    </row>
    <row r="1823" spans="1:39" x14ac:dyDescent="0.25">
      <c r="A1823" t="s">
        <v>472</v>
      </c>
      <c r="B1823" t="s">
        <v>598</v>
      </c>
      <c r="C1823">
        <v>1</v>
      </c>
      <c r="D1823" t="s">
        <v>405</v>
      </c>
      <c r="E1823" t="s">
        <v>405</v>
      </c>
      <c r="F1823">
        <v>10007164</v>
      </c>
      <c r="G1823" t="s">
        <v>583</v>
      </c>
      <c r="H1823" t="s">
        <v>482</v>
      </c>
      <c r="I1823" t="s">
        <v>476</v>
      </c>
      <c r="J1823" t="s">
        <v>385</v>
      </c>
      <c r="K1823" t="s">
        <v>491</v>
      </c>
      <c r="L1823" t="s">
        <v>61</v>
      </c>
      <c r="M1823" t="s">
        <v>405</v>
      </c>
      <c r="N1823" t="s">
        <v>405</v>
      </c>
      <c r="O1823" t="s">
        <v>478</v>
      </c>
      <c r="P1823" t="s">
        <v>3</v>
      </c>
      <c r="Q1823">
        <v>210</v>
      </c>
      <c r="R1823">
        <v>210</v>
      </c>
      <c r="S1823">
        <v>210</v>
      </c>
      <c r="T1823">
        <v>4.8</v>
      </c>
      <c r="U1823">
        <v>5.3</v>
      </c>
      <c r="V1823">
        <v>77.5</v>
      </c>
      <c r="W1823">
        <v>85.6</v>
      </c>
      <c r="X1823">
        <v>90</v>
      </c>
      <c r="Y1823">
        <v>12.4</v>
      </c>
      <c r="Z1823">
        <v>4.3</v>
      </c>
      <c r="AA1823">
        <v>160</v>
      </c>
      <c r="AB1823">
        <v>2600</v>
      </c>
      <c r="AC1823">
        <v>22300</v>
      </c>
      <c r="AD1823">
        <v>27600</v>
      </c>
      <c r="AE1823">
        <v>32700</v>
      </c>
      <c r="AF1823">
        <v>100700</v>
      </c>
      <c r="AG1823" t="s">
        <v>479</v>
      </c>
      <c r="AH1823" t="s">
        <v>479</v>
      </c>
      <c r="AI1823" t="s">
        <v>479</v>
      </c>
      <c r="AJ1823" t="s">
        <v>479</v>
      </c>
      <c r="AK1823" t="s">
        <v>479</v>
      </c>
      <c r="AL1823" t="s">
        <v>481</v>
      </c>
      <c r="AM1823" t="s">
        <v>481</v>
      </c>
    </row>
    <row r="1824" spans="1:39" x14ac:dyDescent="0.25">
      <c r="A1824" t="s">
        <v>472</v>
      </c>
      <c r="B1824" t="s">
        <v>598</v>
      </c>
      <c r="C1824">
        <v>1</v>
      </c>
      <c r="D1824" t="s">
        <v>405</v>
      </c>
      <c r="E1824" t="s">
        <v>405</v>
      </c>
      <c r="F1824">
        <v>10007164</v>
      </c>
      <c r="G1824" t="s">
        <v>583</v>
      </c>
      <c r="H1824" t="s">
        <v>482</v>
      </c>
      <c r="I1824" t="s">
        <v>476</v>
      </c>
      <c r="J1824" t="s">
        <v>385</v>
      </c>
      <c r="K1824" t="s">
        <v>491</v>
      </c>
      <c r="L1824" t="s">
        <v>61</v>
      </c>
      <c r="M1824" t="s">
        <v>405</v>
      </c>
      <c r="N1824" t="s">
        <v>405</v>
      </c>
      <c r="O1824" t="s">
        <v>488</v>
      </c>
      <c r="P1824" t="s">
        <v>34</v>
      </c>
      <c r="Q1824">
        <v>250</v>
      </c>
      <c r="R1824">
        <v>250</v>
      </c>
      <c r="S1824">
        <v>250</v>
      </c>
      <c r="T1824">
        <v>2.2999999999999998</v>
      </c>
      <c r="U1824">
        <v>6.7</v>
      </c>
      <c r="V1824">
        <v>50.4</v>
      </c>
      <c r="W1824">
        <v>81.3</v>
      </c>
      <c r="X1824">
        <v>91</v>
      </c>
      <c r="Y1824">
        <v>40.700000000000003</v>
      </c>
      <c r="Z1824">
        <v>9.6999999999999993</v>
      </c>
      <c r="AA1824">
        <v>125</v>
      </c>
      <c r="AB1824">
        <v>1500</v>
      </c>
      <c r="AC1824">
        <v>19300</v>
      </c>
      <c r="AD1824">
        <v>21900</v>
      </c>
      <c r="AE1824">
        <v>25600</v>
      </c>
      <c r="AF1824">
        <v>71900</v>
      </c>
      <c r="AG1824" t="s">
        <v>479</v>
      </c>
      <c r="AH1824" t="s">
        <v>479</v>
      </c>
      <c r="AI1824" t="s">
        <v>479</v>
      </c>
      <c r="AJ1824" t="s">
        <v>479</v>
      </c>
      <c r="AK1824" t="s">
        <v>479</v>
      </c>
      <c r="AL1824" t="s">
        <v>481</v>
      </c>
      <c r="AM1824" t="s">
        <v>481</v>
      </c>
    </row>
    <row r="1825" spans="1:39" x14ac:dyDescent="0.25">
      <c r="A1825" t="s">
        <v>472</v>
      </c>
      <c r="B1825" t="s">
        <v>598</v>
      </c>
      <c r="C1825">
        <v>1</v>
      </c>
      <c r="D1825" t="s">
        <v>405</v>
      </c>
      <c r="E1825" t="s">
        <v>405</v>
      </c>
      <c r="F1825">
        <v>10007164</v>
      </c>
      <c r="G1825" t="s">
        <v>583</v>
      </c>
      <c r="H1825" t="s">
        <v>482</v>
      </c>
      <c r="I1825" t="s">
        <v>476</v>
      </c>
      <c r="J1825" t="s">
        <v>385</v>
      </c>
      <c r="K1825" t="s">
        <v>491</v>
      </c>
      <c r="L1825" t="s">
        <v>61</v>
      </c>
      <c r="M1825" t="s">
        <v>405</v>
      </c>
      <c r="N1825" t="s">
        <v>405</v>
      </c>
      <c r="O1825" t="s">
        <v>489</v>
      </c>
      <c r="P1825" t="s">
        <v>50</v>
      </c>
      <c r="Q1825">
        <v>490</v>
      </c>
      <c r="R1825">
        <v>485</v>
      </c>
      <c r="S1825">
        <v>480</v>
      </c>
      <c r="T1825">
        <v>2.9</v>
      </c>
      <c r="U1825">
        <v>12.1</v>
      </c>
      <c r="V1825">
        <v>77.3</v>
      </c>
      <c r="W1825">
        <v>84</v>
      </c>
      <c r="X1825">
        <v>85</v>
      </c>
      <c r="Y1825">
        <v>7.7</v>
      </c>
      <c r="Z1825">
        <v>1</v>
      </c>
      <c r="AA1825">
        <v>350</v>
      </c>
      <c r="AB1825">
        <v>700</v>
      </c>
      <c r="AC1825">
        <v>13500</v>
      </c>
      <c r="AD1825">
        <v>19700</v>
      </c>
      <c r="AE1825">
        <v>23700</v>
      </c>
      <c r="AF1825">
        <v>52600</v>
      </c>
      <c r="AG1825" t="s">
        <v>479</v>
      </c>
      <c r="AH1825" t="s">
        <v>479</v>
      </c>
      <c r="AI1825" t="s">
        <v>479</v>
      </c>
      <c r="AJ1825" t="s">
        <v>479</v>
      </c>
      <c r="AK1825" t="s">
        <v>479</v>
      </c>
      <c r="AL1825" t="s">
        <v>481</v>
      </c>
      <c r="AM1825" t="s">
        <v>481</v>
      </c>
    </row>
    <row r="1826" spans="1:39" x14ac:dyDescent="0.25">
      <c r="A1826" t="s">
        <v>472</v>
      </c>
      <c r="B1826" t="s">
        <v>598</v>
      </c>
      <c r="C1826">
        <v>1</v>
      </c>
      <c r="D1826" t="s">
        <v>405</v>
      </c>
      <c r="E1826" t="s">
        <v>405</v>
      </c>
      <c r="F1826">
        <v>10007165</v>
      </c>
      <c r="G1826" t="s">
        <v>107</v>
      </c>
      <c r="H1826" t="s">
        <v>482</v>
      </c>
      <c r="I1826" t="s">
        <v>476</v>
      </c>
      <c r="J1826" t="s">
        <v>385</v>
      </c>
      <c r="K1826" t="s">
        <v>495</v>
      </c>
      <c r="L1826" t="s">
        <v>41</v>
      </c>
      <c r="M1826" t="s">
        <v>405</v>
      </c>
      <c r="N1826" t="s">
        <v>405</v>
      </c>
      <c r="O1826" t="s">
        <v>485</v>
      </c>
      <c r="P1826" t="s">
        <v>47</v>
      </c>
      <c r="Q1826">
        <v>50</v>
      </c>
      <c r="R1826">
        <v>50</v>
      </c>
      <c r="S1826">
        <v>50</v>
      </c>
      <c r="T1826">
        <v>3.8</v>
      </c>
      <c r="U1826">
        <v>17.3</v>
      </c>
      <c r="V1826">
        <v>40.4</v>
      </c>
      <c r="W1826">
        <v>65.400000000000006</v>
      </c>
      <c r="X1826">
        <v>78.8</v>
      </c>
      <c r="Y1826">
        <v>38.5</v>
      </c>
      <c r="Z1826">
        <v>13.5</v>
      </c>
      <c r="AA1826">
        <v>20</v>
      </c>
      <c r="AB1826">
        <v>8800</v>
      </c>
      <c r="AC1826">
        <v>17900</v>
      </c>
      <c r="AD1826">
        <v>23400</v>
      </c>
      <c r="AE1826">
        <v>27000</v>
      </c>
      <c r="AF1826">
        <v>31400</v>
      </c>
      <c r="AG1826" t="s">
        <v>479</v>
      </c>
      <c r="AH1826" t="s">
        <v>479</v>
      </c>
      <c r="AI1826" t="s">
        <v>479</v>
      </c>
      <c r="AJ1826" t="s">
        <v>479</v>
      </c>
      <c r="AK1826" t="s">
        <v>479</v>
      </c>
      <c r="AL1826" t="s">
        <v>481</v>
      </c>
      <c r="AM1826" t="s">
        <v>481</v>
      </c>
    </row>
    <row r="1827" spans="1:39" x14ac:dyDescent="0.25">
      <c r="A1827" t="s">
        <v>472</v>
      </c>
      <c r="B1827" t="s">
        <v>598</v>
      </c>
      <c r="C1827">
        <v>1</v>
      </c>
      <c r="D1827" t="s">
        <v>405</v>
      </c>
      <c r="E1827" t="s">
        <v>405</v>
      </c>
      <c r="F1827">
        <v>10007165</v>
      </c>
      <c r="G1827" t="s">
        <v>107</v>
      </c>
      <c r="H1827" t="s">
        <v>482</v>
      </c>
      <c r="I1827" t="s">
        <v>476</v>
      </c>
      <c r="J1827" t="s">
        <v>385</v>
      </c>
      <c r="K1827" t="s">
        <v>495</v>
      </c>
      <c r="L1827" t="s">
        <v>41</v>
      </c>
      <c r="M1827" t="s">
        <v>405</v>
      </c>
      <c r="N1827" t="s">
        <v>405</v>
      </c>
      <c r="O1827" t="s">
        <v>486</v>
      </c>
      <c r="P1827" t="s">
        <v>44</v>
      </c>
      <c r="Q1827">
        <v>160</v>
      </c>
      <c r="R1827">
        <v>160</v>
      </c>
      <c r="S1827">
        <v>160</v>
      </c>
      <c r="T1827">
        <v>4.4000000000000004</v>
      </c>
      <c r="U1827">
        <v>10.1</v>
      </c>
      <c r="V1827">
        <v>53.2</v>
      </c>
      <c r="W1827">
        <v>73.400000000000006</v>
      </c>
      <c r="X1827">
        <v>85.4</v>
      </c>
      <c r="Y1827">
        <v>32.299999999999997</v>
      </c>
      <c r="Z1827">
        <v>12</v>
      </c>
      <c r="AA1827">
        <v>85</v>
      </c>
      <c r="AB1827">
        <v>4700</v>
      </c>
      <c r="AC1827">
        <v>17100</v>
      </c>
      <c r="AD1827">
        <v>21900</v>
      </c>
      <c r="AE1827">
        <v>26200</v>
      </c>
      <c r="AF1827">
        <v>56200</v>
      </c>
      <c r="AG1827" t="s">
        <v>479</v>
      </c>
      <c r="AH1827" t="s">
        <v>479</v>
      </c>
      <c r="AI1827" t="s">
        <v>479</v>
      </c>
      <c r="AJ1827" t="s">
        <v>479</v>
      </c>
      <c r="AK1827" t="s">
        <v>479</v>
      </c>
      <c r="AL1827" t="s">
        <v>481</v>
      </c>
      <c r="AM1827" t="s">
        <v>481</v>
      </c>
    </row>
    <row r="1828" spans="1:39" x14ac:dyDescent="0.25">
      <c r="A1828" t="s">
        <v>472</v>
      </c>
      <c r="B1828" t="s">
        <v>598</v>
      </c>
      <c r="C1828">
        <v>1</v>
      </c>
      <c r="D1828" t="s">
        <v>405</v>
      </c>
      <c r="E1828" t="s">
        <v>405</v>
      </c>
      <c r="F1828">
        <v>10007165</v>
      </c>
      <c r="G1828" t="s">
        <v>107</v>
      </c>
      <c r="H1828" t="s">
        <v>482</v>
      </c>
      <c r="I1828" t="s">
        <v>476</v>
      </c>
      <c r="J1828" t="s">
        <v>385</v>
      </c>
      <c r="K1828" t="s">
        <v>495</v>
      </c>
      <c r="L1828" t="s">
        <v>41</v>
      </c>
      <c r="M1828" t="s">
        <v>405</v>
      </c>
      <c r="N1828" t="s">
        <v>405</v>
      </c>
      <c r="O1828" t="s">
        <v>478</v>
      </c>
      <c r="P1828" t="s">
        <v>3</v>
      </c>
      <c r="Q1828">
        <v>150</v>
      </c>
      <c r="R1828">
        <v>150</v>
      </c>
      <c r="S1828">
        <v>145</v>
      </c>
      <c r="T1828">
        <v>4.8</v>
      </c>
      <c r="U1828">
        <v>16.399999999999999</v>
      </c>
      <c r="V1828">
        <v>62.3</v>
      </c>
      <c r="W1828">
        <v>71.2</v>
      </c>
      <c r="X1828">
        <v>78.8</v>
      </c>
      <c r="Y1828">
        <v>16.399999999999999</v>
      </c>
      <c r="Z1828">
        <v>7.5</v>
      </c>
      <c r="AA1828">
        <v>90</v>
      </c>
      <c r="AB1828">
        <v>1100</v>
      </c>
      <c r="AC1828">
        <v>19300</v>
      </c>
      <c r="AD1828">
        <v>26300</v>
      </c>
      <c r="AE1828">
        <v>30700</v>
      </c>
      <c r="AF1828" s="8">
        <v>100000</v>
      </c>
      <c r="AG1828" t="s">
        <v>479</v>
      </c>
      <c r="AH1828" t="s">
        <v>479</v>
      </c>
      <c r="AI1828" t="s">
        <v>479</v>
      </c>
      <c r="AJ1828" t="s">
        <v>479</v>
      </c>
      <c r="AK1828" t="s">
        <v>479</v>
      </c>
      <c r="AL1828" t="s">
        <v>481</v>
      </c>
      <c r="AM1828" t="s">
        <v>481</v>
      </c>
    </row>
    <row r="1829" spans="1:39" x14ac:dyDescent="0.25">
      <c r="A1829" t="s">
        <v>472</v>
      </c>
      <c r="B1829" t="s">
        <v>598</v>
      </c>
      <c r="C1829">
        <v>1</v>
      </c>
      <c r="D1829" t="s">
        <v>405</v>
      </c>
      <c r="E1829" t="s">
        <v>405</v>
      </c>
      <c r="F1829">
        <v>10007165</v>
      </c>
      <c r="G1829" t="s">
        <v>107</v>
      </c>
      <c r="H1829" t="s">
        <v>482</v>
      </c>
      <c r="I1829" t="s">
        <v>476</v>
      </c>
      <c r="J1829" t="s">
        <v>385</v>
      </c>
      <c r="K1829" t="s">
        <v>495</v>
      </c>
      <c r="L1829" t="s">
        <v>41</v>
      </c>
      <c r="M1829" t="s">
        <v>405</v>
      </c>
      <c r="N1829" t="s">
        <v>405</v>
      </c>
      <c r="O1829" t="s">
        <v>488</v>
      </c>
      <c r="P1829" t="s">
        <v>34</v>
      </c>
      <c r="Q1829">
        <v>210</v>
      </c>
      <c r="R1829">
        <v>205</v>
      </c>
      <c r="S1829">
        <v>205</v>
      </c>
      <c r="T1829">
        <v>3.9</v>
      </c>
      <c r="U1829">
        <v>8.9</v>
      </c>
      <c r="V1829">
        <v>50.2</v>
      </c>
      <c r="W1829">
        <v>75.400000000000006</v>
      </c>
      <c r="X1829">
        <v>87.2</v>
      </c>
      <c r="Y1829">
        <v>36.9</v>
      </c>
      <c r="Z1829">
        <v>11.8</v>
      </c>
      <c r="AA1829">
        <v>100</v>
      </c>
      <c r="AB1829">
        <v>1800</v>
      </c>
      <c r="AC1829">
        <v>17400</v>
      </c>
      <c r="AD1829">
        <v>22400</v>
      </c>
      <c r="AE1829">
        <v>29600</v>
      </c>
      <c r="AF1829">
        <v>61000</v>
      </c>
      <c r="AG1829" t="s">
        <v>479</v>
      </c>
      <c r="AH1829" t="s">
        <v>479</v>
      </c>
      <c r="AI1829" t="s">
        <v>479</v>
      </c>
      <c r="AJ1829" t="s">
        <v>479</v>
      </c>
      <c r="AK1829" t="s">
        <v>479</v>
      </c>
      <c r="AL1829" t="s">
        <v>481</v>
      </c>
      <c r="AM1829" t="s">
        <v>481</v>
      </c>
    </row>
    <row r="1830" spans="1:39" x14ac:dyDescent="0.25">
      <c r="A1830" t="s">
        <v>472</v>
      </c>
      <c r="B1830" t="s">
        <v>598</v>
      </c>
      <c r="C1830">
        <v>1</v>
      </c>
      <c r="D1830" t="s">
        <v>405</v>
      </c>
      <c r="E1830" t="s">
        <v>405</v>
      </c>
      <c r="F1830">
        <v>10007165</v>
      </c>
      <c r="G1830" t="s">
        <v>107</v>
      </c>
      <c r="H1830" t="s">
        <v>482</v>
      </c>
      <c r="I1830" t="s">
        <v>476</v>
      </c>
      <c r="J1830" t="s">
        <v>385</v>
      </c>
      <c r="K1830" t="s">
        <v>495</v>
      </c>
      <c r="L1830" t="s">
        <v>41</v>
      </c>
      <c r="M1830" t="s">
        <v>405</v>
      </c>
      <c r="N1830" t="s">
        <v>405</v>
      </c>
      <c r="O1830" t="s">
        <v>489</v>
      </c>
      <c r="P1830" t="s">
        <v>50</v>
      </c>
      <c r="Q1830">
        <v>325</v>
      </c>
      <c r="R1830">
        <v>320</v>
      </c>
      <c r="S1830">
        <v>315</v>
      </c>
      <c r="T1830">
        <v>4.0999999999999996</v>
      </c>
      <c r="U1830">
        <v>17.399999999999999</v>
      </c>
      <c r="V1830">
        <v>72.2</v>
      </c>
      <c r="W1830">
        <v>75.400000000000006</v>
      </c>
      <c r="X1830">
        <v>78.5</v>
      </c>
      <c r="Y1830">
        <v>6.3</v>
      </c>
      <c r="Z1830">
        <v>3.2</v>
      </c>
      <c r="AA1830">
        <v>220</v>
      </c>
      <c r="AB1830">
        <v>1500</v>
      </c>
      <c r="AC1830">
        <v>14600</v>
      </c>
      <c r="AD1830">
        <v>21700</v>
      </c>
      <c r="AE1830">
        <v>25900</v>
      </c>
      <c r="AF1830">
        <v>93400</v>
      </c>
      <c r="AG1830" t="s">
        <v>479</v>
      </c>
      <c r="AH1830" t="s">
        <v>479</v>
      </c>
      <c r="AI1830" t="s">
        <v>479</v>
      </c>
      <c r="AJ1830" t="s">
        <v>479</v>
      </c>
      <c r="AK1830" t="s">
        <v>479</v>
      </c>
      <c r="AL1830" t="s">
        <v>481</v>
      </c>
      <c r="AM1830" t="s">
        <v>481</v>
      </c>
    </row>
    <row r="1831" spans="1:39" x14ac:dyDescent="0.25">
      <c r="A1831" t="s">
        <v>472</v>
      </c>
      <c r="B1831" t="s">
        <v>598</v>
      </c>
      <c r="C1831">
        <v>1</v>
      </c>
      <c r="D1831" t="s">
        <v>405</v>
      </c>
      <c r="E1831" t="s">
        <v>405</v>
      </c>
      <c r="F1831">
        <v>10007166</v>
      </c>
      <c r="G1831" t="s">
        <v>140</v>
      </c>
      <c r="H1831" t="s">
        <v>482</v>
      </c>
      <c r="I1831" t="s">
        <v>476</v>
      </c>
      <c r="J1831" t="s">
        <v>385</v>
      </c>
      <c r="K1831" t="s">
        <v>521</v>
      </c>
      <c r="L1831" t="s">
        <v>58</v>
      </c>
      <c r="M1831" t="s">
        <v>405</v>
      </c>
      <c r="N1831" t="s">
        <v>405</v>
      </c>
      <c r="O1831" t="s">
        <v>485</v>
      </c>
      <c r="P1831" t="s">
        <v>47</v>
      </c>
      <c r="Q1831">
        <v>60</v>
      </c>
      <c r="R1831">
        <v>60</v>
      </c>
      <c r="S1831">
        <v>55</v>
      </c>
      <c r="T1831">
        <v>3.5</v>
      </c>
      <c r="U1831">
        <v>14</v>
      </c>
      <c r="V1831">
        <v>50.9</v>
      </c>
      <c r="W1831">
        <v>73.7</v>
      </c>
      <c r="X1831">
        <v>82.5</v>
      </c>
      <c r="Y1831">
        <v>31.6</v>
      </c>
      <c r="Z1831">
        <v>8.8000000000000007</v>
      </c>
      <c r="AA1831">
        <v>30</v>
      </c>
      <c r="AB1831">
        <v>9100</v>
      </c>
      <c r="AC1831">
        <v>19300</v>
      </c>
      <c r="AD1831">
        <v>20400</v>
      </c>
      <c r="AE1831">
        <v>24100</v>
      </c>
      <c r="AF1831">
        <v>49300</v>
      </c>
      <c r="AG1831" t="s">
        <v>479</v>
      </c>
      <c r="AH1831" t="s">
        <v>479</v>
      </c>
      <c r="AI1831" t="s">
        <v>479</v>
      </c>
      <c r="AJ1831" t="s">
        <v>479</v>
      </c>
      <c r="AK1831" t="s">
        <v>479</v>
      </c>
      <c r="AL1831" t="s">
        <v>481</v>
      </c>
      <c r="AM1831" t="s">
        <v>481</v>
      </c>
    </row>
    <row r="1832" spans="1:39" x14ac:dyDescent="0.25">
      <c r="A1832" t="s">
        <v>472</v>
      </c>
      <c r="B1832" t="s">
        <v>598</v>
      </c>
      <c r="C1832">
        <v>1</v>
      </c>
      <c r="D1832" t="s">
        <v>405</v>
      </c>
      <c r="E1832" t="s">
        <v>405</v>
      </c>
      <c r="F1832">
        <v>10007166</v>
      </c>
      <c r="G1832" t="s">
        <v>140</v>
      </c>
      <c r="H1832" t="s">
        <v>482</v>
      </c>
      <c r="I1832" t="s">
        <v>476</v>
      </c>
      <c r="J1832" t="s">
        <v>385</v>
      </c>
      <c r="K1832" t="s">
        <v>521</v>
      </c>
      <c r="L1832" t="s">
        <v>58</v>
      </c>
      <c r="M1832" t="s">
        <v>405</v>
      </c>
      <c r="N1832" t="s">
        <v>405</v>
      </c>
      <c r="O1832" t="s">
        <v>486</v>
      </c>
      <c r="P1832" t="s">
        <v>44</v>
      </c>
      <c r="Q1832">
        <v>85</v>
      </c>
      <c r="R1832">
        <v>85</v>
      </c>
      <c r="S1832">
        <v>85</v>
      </c>
      <c r="T1832" t="s">
        <v>487</v>
      </c>
      <c r="U1832">
        <v>7.1</v>
      </c>
      <c r="V1832">
        <v>36.5</v>
      </c>
      <c r="W1832">
        <v>81.2</v>
      </c>
      <c r="X1832">
        <v>92.9</v>
      </c>
      <c r="Y1832">
        <v>56.5</v>
      </c>
      <c r="Z1832">
        <v>11.8</v>
      </c>
      <c r="AA1832">
        <v>30</v>
      </c>
      <c r="AB1832">
        <v>1100</v>
      </c>
      <c r="AC1832">
        <v>11500</v>
      </c>
      <c r="AD1832">
        <v>17900</v>
      </c>
      <c r="AE1832">
        <v>23000</v>
      </c>
      <c r="AF1832">
        <v>30700</v>
      </c>
      <c r="AG1832" t="s">
        <v>479</v>
      </c>
      <c r="AH1832" t="s">
        <v>479</v>
      </c>
      <c r="AI1832" t="s">
        <v>479</v>
      </c>
      <c r="AJ1832" t="s">
        <v>479</v>
      </c>
      <c r="AK1832" t="s">
        <v>479</v>
      </c>
      <c r="AL1832" t="s">
        <v>481</v>
      </c>
      <c r="AM1832" t="s">
        <v>481</v>
      </c>
    </row>
    <row r="1833" spans="1:39" x14ac:dyDescent="0.25">
      <c r="A1833" t="s">
        <v>472</v>
      </c>
      <c r="B1833" t="s">
        <v>598</v>
      </c>
      <c r="C1833">
        <v>1</v>
      </c>
      <c r="D1833" t="s">
        <v>405</v>
      </c>
      <c r="E1833" t="s">
        <v>405</v>
      </c>
      <c r="F1833">
        <v>10007166</v>
      </c>
      <c r="G1833" t="s">
        <v>140</v>
      </c>
      <c r="H1833" t="s">
        <v>482</v>
      </c>
      <c r="I1833" t="s">
        <v>476</v>
      </c>
      <c r="J1833" t="s">
        <v>385</v>
      </c>
      <c r="K1833" t="s">
        <v>521</v>
      </c>
      <c r="L1833" t="s">
        <v>58</v>
      </c>
      <c r="M1833" t="s">
        <v>405</v>
      </c>
      <c r="N1833" t="s">
        <v>405</v>
      </c>
      <c r="O1833" t="s">
        <v>478</v>
      </c>
      <c r="P1833" t="s">
        <v>3</v>
      </c>
      <c r="Q1833">
        <v>55</v>
      </c>
      <c r="R1833">
        <v>55</v>
      </c>
      <c r="S1833">
        <v>55</v>
      </c>
      <c r="T1833">
        <v>1.8</v>
      </c>
      <c r="U1833">
        <v>7.3</v>
      </c>
      <c r="V1833">
        <v>70.900000000000006</v>
      </c>
      <c r="W1833">
        <v>83.6</v>
      </c>
      <c r="X1833">
        <v>90.9</v>
      </c>
      <c r="Y1833">
        <v>20</v>
      </c>
      <c r="Z1833">
        <v>7.3</v>
      </c>
      <c r="AA1833">
        <v>35</v>
      </c>
      <c r="AB1833">
        <v>5100</v>
      </c>
      <c r="AC1833">
        <v>21900</v>
      </c>
      <c r="AD1833">
        <v>25200</v>
      </c>
      <c r="AE1833">
        <v>29200</v>
      </c>
      <c r="AF1833">
        <v>42300</v>
      </c>
      <c r="AG1833" t="s">
        <v>479</v>
      </c>
      <c r="AH1833" t="s">
        <v>479</v>
      </c>
      <c r="AI1833" t="s">
        <v>479</v>
      </c>
      <c r="AJ1833" t="s">
        <v>479</v>
      </c>
      <c r="AK1833" t="s">
        <v>479</v>
      </c>
      <c r="AL1833" t="s">
        <v>481</v>
      </c>
      <c r="AM1833" t="s">
        <v>481</v>
      </c>
    </row>
    <row r="1834" spans="1:39" x14ac:dyDescent="0.25">
      <c r="A1834" t="s">
        <v>472</v>
      </c>
      <c r="B1834" t="s">
        <v>598</v>
      </c>
      <c r="C1834">
        <v>1</v>
      </c>
      <c r="D1834" t="s">
        <v>405</v>
      </c>
      <c r="E1834" t="s">
        <v>405</v>
      </c>
      <c r="F1834">
        <v>10007166</v>
      </c>
      <c r="G1834" t="s">
        <v>140</v>
      </c>
      <c r="H1834" t="s">
        <v>482</v>
      </c>
      <c r="I1834" t="s">
        <v>476</v>
      </c>
      <c r="J1834" t="s">
        <v>385</v>
      </c>
      <c r="K1834" t="s">
        <v>521</v>
      </c>
      <c r="L1834" t="s">
        <v>58</v>
      </c>
      <c r="M1834" t="s">
        <v>405</v>
      </c>
      <c r="N1834" t="s">
        <v>405</v>
      </c>
      <c r="O1834" t="s">
        <v>488</v>
      </c>
      <c r="P1834" t="s">
        <v>34</v>
      </c>
      <c r="Q1834">
        <v>135</v>
      </c>
      <c r="R1834">
        <v>135</v>
      </c>
      <c r="S1834">
        <v>135</v>
      </c>
      <c r="T1834">
        <v>1.5</v>
      </c>
      <c r="U1834">
        <v>6.7</v>
      </c>
      <c r="V1834">
        <v>42.8</v>
      </c>
      <c r="W1834">
        <v>77</v>
      </c>
      <c r="X1834">
        <v>91.8</v>
      </c>
      <c r="Y1834">
        <v>49.1</v>
      </c>
      <c r="Z1834">
        <v>14.9</v>
      </c>
      <c r="AA1834">
        <v>55</v>
      </c>
      <c r="AB1834">
        <v>3300</v>
      </c>
      <c r="AC1834">
        <v>17500</v>
      </c>
      <c r="AD1834">
        <v>21500</v>
      </c>
      <c r="AE1834">
        <v>25600</v>
      </c>
      <c r="AF1834">
        <v>47400</v>
      </c>
      <c r="AG1834" t="s">
        <v>479</v>
      </c>
      <c r="AH1834" t="s">
        <v>479</v>
      </c>
      <c r="AI1834" t="s">
        <v>479</v>
      </c>
      <c r="AJ1834" t="s">
        <v>479</v>
      </c>
      <c r="AK1834" t="s">
        <v>479</v>
      </c>
      <c r="AL1834" t="s">
        <v>481</v>
      </c>
      <c r="AM1834" t="s">
        <v>481</v>
      </c>
    </row>
    <row r="1835" spans="1:39" x14ac:dyDescent="0.25">
      <c r="A1835" t="s">
        <v>472</v>
      </c>
      <c r="B1835" t="s">
        <v>598</v>
      </c>
      <c r="C1835">
        <v>1</v>
      </c>
      <c r="D1835" t="s">
        <v>405</v>
      </c>
      <c r="E1835" t="s">
        <v>405</v>
      </c>
      <c r="F1835">
        <v>10007166</v>
      </c>
      <c r="G1835" t="s">
        <v>140</v>
      </c>
      <c r="H1835" t="s">
        <v>482</v>
      </c>
      <c r="I1835" t="s">
        <v>476</v>
      </c>
      <c r="J1835" t="s">
        <v>385</v>
      </c>
      <c r="K1835" t="s">
        <v>521</v>
      </c>
      <c r="L1835" t="s">
        <v>58</v>
      </c>
      <c r="M1835" t="s">
        <v>405</v>
      </c>
      <c r="N1835" t="s">
        <v>405</v>
      </c>
      <c r="O1835" t="s">
        <v>489</v>
      </c>
      <c r="P1835" t="s">
        <v>50</v>
      </c>
      <c r="Q1835">
        <v>130</v>
      </c>
      <c r="R1835">
        <v>130</v>
      </c>
      <c r="S1835">
        <v>130</v>
      </c>
      <c r="T1835">
        <v>3.1</v>
      </c>
      <c r="U1835">
        <v>14.6</v>
      </c>
      <c r="V1835">
        <v>62.3</v>
      </c>
      <c r="W1835">
        <v>76.900000000000006</v>
      </c>
      <c r="X1835">
        <v>82.3</v>
      </c>
      <c r="Y1835">
        <v>20</v>
      </c>
      <c r="Z1835">
        <v>5.4</v>
      </c>
      <c r="AA1835">
        <v>75</v>
      </c>
      <c r="AB1835">
        <v>1500</v>
      </c>
      <c r="AC1835">
        <v>11300</v>
      </c>
      <c r="AD1835">
        <v>15700</v>
      </c>
      <c r="AE1835">
        <v>20800</v>
      </c>
      <c r="AF1835">
        <v>36900</v>
      </c>
      <c r="AG1835" t="s">
        <v>479</v>
      </c>
      <c r="AH1835" t="s">
        <v>479</v>
      </c>
      <c r="AI1835" t="s">
        <v>479</v>
      </c>
      <c r="AJ1835" t="s">
        <v>479</v>
      </c>
      <c r="AK1835" t="s">
        <v>479</v>
      </c>
      <c r="AL1835" t="s">
        <v>481</v>
      </c>
      <c r="AM1835" t="s">
        <v>481</v>
      </c>
    </row>
    <row r="1836" spans="1:39" x14ac:dyDescent="0.25">
      <c r="A1836" t="s">
        <v>472</v>
      </c>
      <c r="B1836" t="s">
        <v>598</v>
      </c>
      <c r="C1836">
        <v>1</v>
      </c>
      <c r="D1836" t="s">
        <v>405</v>
      </c>
      <c r="E1836" t="s">
        <v>405</v>
      </c>
      <c r="F1836">
        <v>10007167</v>
      </c>
      <c r="G1836" t="s">
        <v>99</v>
      </c>
      <c r="H1836" t="s">
        <v>482</v>
      </c>
      <c r="I1836" t="s">
        <v>476</v>
      </c>
      <c r="J1836" t="s">
        <v>385</v>
      </c>
      <c r="K1836" t="s">
        <v>493</v>
      </c>
      <c r="L1836" t="s">
        <v>55</v>
      </c>
      <c r="M1836" t="s">
        <v>405</v>
      </c>
      <c r="N1836" t="s">
        <v>405</v>
      </c>
      <c r="O1836" t="s">
        <v>485</v>
      </c>
      <c r="P1836" t="s">
        <v>47</v>
      </c>
      <c r="Q1836">
        <v>215</v>
      </c>
      <c r="R1836">
        <v>210</v>
      </c>
      <c r="S1836">
        <v>210</v>
      </c>
      <c r="T1836">
        <v>1.4</v>
      </c>
      <c r="U1836">
        <v>5.2</v>
      </c>
      <c r="V1836">
        <v>48.6</v>
      </c>
      <c r="W1836">
        <v>75.900000000000006</v>
      </c>
      <c r="X1836">
        <v>93.4</v>
      </c>
      <c r="Y1836">
        <v>44.8</v>
      </c>
      <c r="Z1836">
        <v>17.5</v>
      </c>
      <c r="AA1836">
        <v>100</v>
      </c>
      <c r="AB1836">
        <v>2200</v>
      </c>
      <c r="AC1836">
        <v>20100</v>
      </c>
      <c r="AD1836">
        <v>24300</v>
      </c>
      <c r="AE1836">
        <v>29600</v>
      </c>
      <c r="AF1836">
        <v>48900</v>
      </c>
      <c r="AG1836" t="s">
        <v>479</v>
      </c>
      <c r="AH1836" t="s">
        <v>479</v>
      </c>
      <c r="AI1836" t="s">
        <v>479</v>
      </c>
      <c r="AJ1836" t="s">
        <v>479</v>
      </c>
      <c r="AK1836" t="s">
        <v>479</v>
      </c>
      <c r="AL1836" t="s">
        <v>481</v>
      </c>
      <c r="AM1836" t="s">
        <v>481</v>
      </c>
    </row>
    <row r="1837" spans="1:39" x14ac:dyDescent="0.25">
      <c r="A1837" t="s">
        <v>472</v>
      </c>
      <c r="B1837" t="s">
        <v>598</v>
      </c>
      <c r="C1837">
        <v>1</v>
      </c>
      <c r="D1837" t="s">
        <v>405</v>
      </c>
      <c r="E1837" t="s">
        <v>405</v>
      </c>
      <c r="F1837">
        <v>10007167</v>
      </c>
      <c r="G1837" t="s">
        <v>99</v>
      </c>
      <c r="H1837" t="s">
        <v>482</v>
      </c>
      <c r="I1837" t="s">
        <v>476</v>
      </c>
      <c r="J1837" t="s">
        <v>385</v>
      </c>
      <c r="K1837" t="s">
        <v>493</v>
      </c>
      <c r="L1837" t="s">
        <v>55</v>
      </c>
      <c r="M1837" t="s">
        <v>405</v>
      </c>
      <c r="N1837" t="s">
        <v>405</v>
      </c>
      <c r="O1837" t="s">
        <v>486</v>
      </c>
      <c r="P1837" t="s">
        <v>44</v>
      </c>
      <c r="Q1837">
        <v>170</v>
      </c>
      <c r="R1837">
        <v>160</v>
      </c>
      <c r="S1837">
        <v>160</v>
      </c>
      <c r="T1837">
        <v>2.5</v>
      </c>
      <c r="U1837">
        <v>8</v>
      </c>
      <c r="V1837">
        <v>48.1</v>
      </c>
      <c r="W1837">
        <v>79.599999999999994</v>
      </c>
      <c r="X1837">
        <v>89.5</v>
      </c>
      <c r="Y1837">
        <v>41.4</v>
      </c>
      <c r="Z1837">
        <v>9.9</v>
      </c>
      <c r="AA1837">
        <v>75</v>
      </c>
      <c r="AB1837">
        <v>1500</v>
      </c>
      <c r="AC1837">
        <v>17900</v>
      </c>
      <c r="AD1837">
        <v>21700</v>
      </c>
      <c r="AE1837">
        <v>25600</v>
      </c>
      <c r="AF1837">
        <v>35000</v>
      </c>
      <c r="AG1837" t="s">
        <v>479</v>
      </c>
      <c r="AH1837" t="s">
        <v>479</v>
      </c>
      <c r="AI1837" t="s">
        <v>479</v>
      </c>
      <c r="AJ1837" t="s">
        <v>479</v>
      </c>
      <c r="AK1837" t="s">
        <v>479</v>
      </c>
      <c r="AL1837" t="s">
        <v>481</v>
      </c>
      <c r="AM1837" t="s">
        <v>481</v>
      </c>
    </row>
    <row r="1838" spans="1:39" x14ac:dyDescent="0.25">
      <c r="A1838" t="s">
        <v>472</v>
      </c>
      <c r="B1838" t="s">
        <v>598</v>
      </c>
      <c r="C1838">
        <v>1</v>
      </c>
      <c r="D1838" t="s">
        <v>405</v>
      </c>
      <c r="E1838" t="s">
        <v>405</v>
      </c>
      <c r="F1838">
        <v>10007167</v>
      </c>
      <c r="G1838" t="s">
        <v>99</v>
      </c>
      <c r="H1838" t="s">
        <v>482</v>
      </c>
      <c r="I1838" t="s">
        <v>476</v>
      </c>
      <c r="J1838" t="s">
        <v>385</v>
      </c>
      <c r="K1838" t="s">
        <v>493</v>
      </c>
      <c r="L1838" t="s">
        <v>55</v>
      </c>
      <c r="M1838" t="s">
        <v>405</v>
      </c>
      <c r="N1838" t="s">
        <v>405</v>
      </c>
      <c r="O1838" t="s">
        <v>478</v>
      </c>
      <c r="P1838" t="s">
        <v>3</v>
      </c>
      <c r="Q1838">
        <v>130</v>
      </c>
      <c r="R1838">
        <v>130</v>
      </c>
      <c r="S1838">
        <v>130</v>
      </c>
      <c r="T1838">
        <v>4.7</v>
      </c>
      <c r="U1838">
        <v>3.9</v>
      </c>
      <c r="V1838">
        <v>78.599999999999994</v>
      </c>
      <c r="W1838">
        <v>88.7</v>
      </c>
      <c r="X1838">
        <v>91.4</v>
      </c>
      <c r="Y1838">
        <v>12.8</v>
      </c>
      <c r="Z1838">
        <v>2.7</v>
      </c>
      <c r="AA1838">
        <v>100</v>
      </c>
      <c r="AB1838">
        <v>2600</v>
      </c>
      <c r="AC1838">
        <v>30300</v>
      </c>
      <c r="AD1838">
        <v>35600</v>
      </c>
      <c r="AE1838">
        <v>40200</v>
      </c>
      <c r="AF1838">
        <v>78100</v>
      </c>
      <c r="AG1838" t="s">
        <v>479</v>
      </c>
      <c r="AH1838" t="s">
        <v>479</v>
      </c>
      <c r="AI1838" t="s">
        <v>479</v>
      </c>
      <c r="AJ1838" t="s">
        <v>479</v>
      </c>
      <c r="AK1838" t="s">
        <v>479</v>
      </c>
      <c r="AL1838" t="s">
        <v>481</v>
      </c>
      <c r="AM1838" t="s">
        <v>481</v>
      </c>
    </row>
    <row r="1839" spans="1:39" x14ac:dyDescent="0.25">
      <c r="A1839" t="s">
        <v>472</v>
      </c>
      <c r="B1839" t="s">
        <v>598</v>
      </c>
      <c r="C1839">
        <v>1</v>
      </c>
      <c r="D1839" t="s">
        <v>405</v>
      </c>
      <c r="E1839" t="s">
        <v>405</v>
      </c>
      <c r="F1839">
        <v>10007167</v>
      </c>
      <c r="G1839" t="s">
        <v>99</v>
      </c>
      <c r="H1839" t="s">
        <v>482</v>
      </c>
      <c r="I1839" t="s">
        <v>476</v>
      </c>
      <c r="J1839" t="s">
        <v>385</v>
      </c>
      <c r="K1839" t="s">
        <v>493</v>
      </c>
      <c r="L1839" t="s">
        <v>55</v>
      </c>
      <c r="M1839" t="s">
        <v>405</v>
      </c>
      <c r="N1839" t="s">
        <v>405</v>
      </c>
      <c r="O1839" t="s">
        <v>488</v>
      </c>
      <c r="P1839" t="s">
        <v>34</v>
      </c>
      <c r="Q1839">
        <v>120</v>
      </c>
      <c r="R1839">
        <v>120</v>
      </c>
      <c r="S1839">
        <v>120</v>
      </c>
      <c r="T1839">
        <v>0.8</v>
      </c>
      <c r="U1839">
        <v>4.2</v>
      </c>
      <c r="V1839">
        <v>33.6</v>
      </c>
      <c r="W1839">
        <v>77.3</v>
      </c>
      <c r="X1839">
        <v>95</v>
      </c>
      <c r="Y1839">
        <v>61.3</v>
      </c>
      <c r="Z1839">
        <v>17.600000000000001</v>
      </c>
      <c r="AA1839">
        <v>40</v>
      </c>
      <c r="AB1839">
        <v>15000</v>
      </c>
      <c r="AC1839">
        <v>20100</v>
      </c>
      <c r="AD1839">
        <v>24500</v>
      </c>
      <c r="AE1839">
        <v>29900</v>
      </c>
      <c r="AF1839">
        <v>51100</v>
      </c>
      <c r="AG1839" t="s">
        <v>479</v>
      </c>
      <c r="AH1839" t="s">
        <v>479</v>
      </c>
      <c r="AI1839" t="s">
        <v>479</v>
      </c>
      <c r="AJ1839" t="s">
        <v>479</v>
      </c>
      <c r="AK1839" t="s">
        <v>479</v>
      </c>
      <c r="AL1839" t="s">
        <v>481</v>
      </c>
      <c r="AM1839" t="s">
        <v>481</v>
      </c>
    </row>
    <row r="1840" spans="1:39" x14ac:dyDescent="0.25">
      <c r="A1840" t="s">
        <v>472</v>
      </c>
      <c r="B1840" t="s">
        <v>598</v>
      </c>
      <c r="C1840">
        <v>1</v>
      </c>
      <c r="D1840" t="s">
        <v>405</v>
      </c>
      <c r="E1840" t="s">
        <v>405</v>
      </c>
      <c r="F1840">
        <v>10007167</v>
      </c>
      <c r="G1840" t="s">
        <v>99</v>
      </c>
      <c r="H1840" t="s">
        <v>482</v>
      </c>
      <c r="I1840" t="s">
        <v>476</v>
      </c>
      <c r="J1840" t="s">
        <v>385</v>
      </c>
      <c r="K1840" t="s">
        <v>493</v>
      </c>
      <c r="L1840" t="s">
        <v>55</v>
      </c>
      <c r="M1840" t="s">
        <v>405</v>
      </c>
      <c r="N1840" t="s">
        <v>405</v>
      </c>
      <c r="O1840" t="s">
        <v>489</v>
      </c>
      <c r="P1840" t="s">
        <v>50</v>
      </c>
      <c r="Q1840">
        <v>55</v>
      </c>
      <c r="R1840">
        <v>55</v>
      </c>
      <c r="S1840">
        <v>55</v>
      </c>
      <c r="T1840" t="s">
        <v>487</v>
      </c>
      <c r="U1840">
        <v>13.2</v>
      </c>
      <c r="V1840">
        <v>67.900000000000006</v>
      </c>
      <c r="W1840">
        <v>77.400000000000006</v>
      </c>
      <c r="X1840">
        <v>86.8</v>
      </c>
      <c r="Y1840">
        <v>18.899999999999999</v>
      </c>
      <c r="Z1840">
        <v>9.4</v>
      </c>
      <c r="AA1840">
        <v>30</v>
      </c>
      <c r="AB1840">
        <v>4400</v>
      </c>
      <c r="AC1840">
        <v>20100</v>
      </c>
      <c r="AD1840">
        <v>23400</v>
      </c>
      <c r="AE1840">
        <v>28800</v>
      </c>
      <c r="AF1840">
        <v>48200</v>
      </c>
      <c r="AG1840" t="s">
        <v>479</v>
      </c>
      <c r="AH1840" t="s">
        <v>479</v>
      </c>
      <c r="AI1840" t="s">
        <v>479</v>
      </c>
      <c r="AJ1840" t="s">
        <v>479</v>
      </c>
      <c r="AK1840" t="s">
        <v>479</v>
      </c>
      <c r="AL1840" t="s">
        <v>481</v>
      </c>
      <c r="AM1840" t="s">
        <v>481</v>
      </c>
    </row>
    <row r="1841" spans="1:39" x14ac:dyDescent="0.25">
      <c r="A1841" t="s">
        <v>472</v>
      </c>
      <c r="B1841" t="s">
        <v>598</v>
      </c>
      <c r="C1841">
        <v>1</v>
      </c>
      <c r="D1841" t="s">
        <v>405</v>
      </c>
      <c r="E1841" t="s">
        <v>405</v>
      </c>
      <c r="F1841">
        <v>10007289</v>
      </c>
      <c r="G1841" t="s">
        <v>639</v>
      </c>
      <c r="H1841" t="s">
        <v>475</v>
      </c>
      <c r="I1841" t="s">
        <v>476</v>
      </c>
      <c r="J1841" t="s">
        <v>385</v>
      </c>
      <c r="K1841" t="s">
        <v>493</v>
      </c>
      <c r="L1841" t="s">
        <v>55</v>
      </c>
      <c r="M1841" t="s">
        <v>405</v>
      </c>
      <c r="N1841" t="s">
        <v>405</v>
      </c>
      <c r="O1841" t="s">
        <v>489</v>
      </c>
      <c r="P1841" t="s">
        <v>50</v>
      </c>
      <c r="Q1841">
        <v>15</v>
      </c>
      <c r="R1841">
        <v>15</v>
      </c>
      <c r="S1841">
        <v>15</v>
      </c>
      <c r="T1841" t="s">
        <v>487</v>
      </c>
      <c r="U1841">
        <v>17.600000000000001</v>
      </c>
      <c r="V1841">
        <v>70.599999999999994</v>
      </c>
      <c r="W1841">
        <v>82.4</v>
      </c>
      <c r="X1841">
        <v>82.4</v>
      </c>
      <c r="Y1841">
        <v>11.8</v>
      </c>
      <c r="Z1841" t="s">
        <v>487</v>
      </c>
      <c r="AA1841">
        <v>10</v>
      </c>
      <c r="AB1841">
        <v>5800</v>
      </c>
      <c r="AC1841">
        <v>7100</v>
      </c>
      <c r="AD1841">
        <v>16100</v>
      </c>
      <c r="AE1841">
        <v>18900</v>
      </c>
      <c r="AF1841">
        <v>27000</v>
      </c>
      <c r="AG1841" t="s">
        <v>479</v>
      </c>
      <c r="AH1841" t="s">
        <v>479</v>
      </c>
      <c r="AI1841" t="s">
        <v>479</v>
      </c>
      <c r="AJ1841" t="s">
        <v>479</v>
      </c>
      <c r="AK1841" t="s">
        <v>479</v>
      </c>
      <c r="AL1841" t="s">
        <v>481</v>
      </c>
      <c r="AM1841" t="s">
        <v>481</v>
      </c>
    </row>
    <row r="1842" spans="1:39" x14ac:dyDescent="0.25">
      <c r="A1842" t="s">
        <v>472</v>
      </c>
      <c r="B1842" t="s">
        <v>598</v>
      </c>
      <c r="C1842">
        <v>1</v>
      </c>
      <c r="D1842" t="s">
        <v>405</v>
      </c>
      <c r="E1842" t="s">
        <v>405</v>
      </c>
      <c r="F1842">
        <v>10007315</v>
      </c>
      <c r="G1842" t="s">
        <v>584</v>
      </c>
      <c r="H1842" t="s">
        <v>475</v>
      </c>
      <c r="I1842" t="s">
        <v>476</v>
      </c>
      <c r="J1842" t="s">
        <v>385</v>
      </c>
      <c r="K1842" t="s">
        <v>521</v>
      </c>
      <c r="L1842" t="s">
        <v>58</v>
      </c>
      <c r="M1842" t="s">
        <v>405</v>
      </c>
      <c r="N1842" t="s">
        <v>405</v>
      </c>
      <c r="O1842" t="s">
        <v>489</v>
      </c>
      <c r="P1842" t="s">
        <v>50</v>
      </c>
      <c r="Q1842">
        <v>20</v>
      </c>
      <c r="R1842">
        <v>20</v>
      </c>
      <c r="S1842">
        <v>20</v>
      </c>
      <c r="T1842">
        <v>5.3</v>
      </c>
      <c r="U1842">
        <v>21.1</v>
      </c>
      <c r="V1842">
        <v>63.2</v>
      </c>
      <c r="W1842">
        <v>73.7</v>
      </c>
      <c r="X1842">
        <v>73.7</v>
      </c>
      <c r="Y1842">
        <v>10.5</v>
      </c>
      <c r="Z1842" t="s">
        <v>487</v>
      </c>
      <c r="AA1842">
        <v>10</v>
      </c>
      <c r="AB1842">
        <v>2600</v>
      </c>
      <c r="AC1842">
        <v>8500</v>
      </c>
      <c r="AD1842">
        <v>11300</v>
      </c>
      <c r="AE1842">
        <v>13500</v>
      </c>
      <c r="AF1842">
        <v>21900</v>
      </c>
      <c r="AG1842" t="s">
        <v>479</v>
      </c>
      <c r="AH1842" t="s">
        <v>479</v>
      </c>
      <c r="AI1842" t="s">
        <v>479</v>
      </c>
      <c r="AJ1842" t="s">
        <v>479</v>
      </c>
      <c r="AK1842" t="s">
        <v>479</v>
      </c>
      <c r="AL1842" t="s">
        <v>481</v>
      </c>
      <c r="AM1842" t="s">
        <v>481</v>
      </c>
    </row>
    <row r="1843" spans="1:39" x14ac:dyDescent="0.25">
      <c r="A1843" t="s">
        <v>472</v>
      </c>
      <c r="B1843" t="s">
        <v>598</v>
      </c>
      <c r="C1843">
        <v>1</v>
      </c>
      <c r="D1843" t="s">
        <v>405</v>
      </c>
      <c r="E1843" t="s">
        <v>405</v>
      </c>
      <c r="F1843">
        <v>10007459</v>
      </c>
      <c r="G1843" t="s">
        <v>586</v>
      </c>
      <c r="H1843" t="s">
        <v>475</v>
      </c>
      <c r="I1843" t="s">
        <v>476</v>
      </c>
      <c r="J1843" t="s">
        <v>385</v>
      </c>
      <c r="K1843" t="s">
        <v>491</v>
      </c>
      <c r="L1843" t="s">
        <v>61</v>
      </c>
      <c r="M1843" t="s">
        <v>405</v>
      </c>
      <c r="N1843" t="s">
        <v>405</v>
      </c>
      <c r="O1843" t="s">
        <v>478</v>
      </c>
      <c r="P1843" t="s">
        <v>3</v>
      </c>
      <c r="Q1843">
        <v>30</v>
      </c>
      <c r="R1843">
        <v>30</v>
      </c>
      <c r="S1843">
        <v>30</v>
      </c>
      <c r="T1843">
        <v>6.9</v>
      </c>
      <c r="U1843">
        <v>10.3</v>
      </c>
      <c r="V1843">
        <v>69</v>
      </c>
      <c r="W1843">
        <v>75.900000000000006</v>
      </c>
      <c r="X1843">
        <v>82.8</v>
      </c>
      <c r="Y1843">
        <v>13.8</v>
      </c>
      <c r="Z1843">
        <v>6.9</v>
      </c>
      <c r="AA1843">
        <v>20</v>
      </c>
      <c r="AB1843">
        <v>5800</v>
      </c>
      <c r="AC1843">
        <v>13200</v>
      </c>
      <c r="AD1843">
        <v>19900</v>
      </c>
      <c r="AE1843">
        <v>22000</v>
      </c>
      <c r="AF1843">
        <v>29200</v>
      </c>
      <c r="AG1843" t="s">
        <v>479</v>
      </c>
      <c r="AH1843" t="s">
        <v>479</v>
      </c>
      <c r="AI1843" t="s">
        <v>479</v>
      </c>
      <c r="AJ1843" t="s">
        <v>479</v>
      </c>
      <c r="AK1843" t="s">
        <v>479</v>
      </c>
      <c r="AL1843" t="s">
        <v>481</v>
      </c>
      <c r="AM1843" t="s">
        <v>481</v>
      </c>
    </row>
    <row r="1844" spans="1:39" x14ac:dyDescent="0.25">
      <c r="A1844" t="s">
        <v>472</v>
      </c>
      <c r="B1844" t="s">
        <v>598</v>
      </c>
      <c r="C1844">
        <v>1</v>
      </c>
      <c r="D1844" t="s">
        <v>405</v>
      </c>
      <c r="E1844" t="s">
        <v>405</v>
      </c>
      <c r="F1844">
        <v>10007459</v>
      </c>
      <c r="G1844" t="s">
        <v>586</v>
      </c>
      <c r="H1844" t="s">
        <v>475</v>
      </c>
      <c r="I1844" t="s">
        <v>476</v>
      </c>
      <c r="J1844" t="s">
        <v>385</v>
      </c>
      <c r="K1844" t="s">
        <v>491</v>
      </c>
      <c r="L1844" t="s">
        <v>61</v>
      </c>
      <c r="M1844" t="s">
        <v>405</v>
      </c>
      <c r="N1844" t="s">
        <v>405</v>
      </c>
      <c r="O1844" t="s">
        <v>489</v>
      </c>
      <c r="P1844" t="s">
        <v>50</v>
      </c>
      <c r="Q1844">
        <v>10</v>
      </c>
      <c r="R1844">
        <v>10</v>
      </c>
      <c r="S1844">
        <v>10</v>
      </c>
      <c r="T1844" t="s">
        <v>479</v>
      </c>
      <c r="U1844" t="s">
        <v>479</v>
      </c>
      <c r="V1844" t="s">
        <v>479</v>
      </c>
      <c r="W1844" t="s">
        <v>479</v>
      </c>
      <c r="X1844" t="s">
        <v>479</v>
      </c>
      <c r="Y1844" t="s">
        <v>479</v>
      </c>
      <c r="Z1844" t="s">
        <v>479</v>
      </c>
      <c r="AA1844">
        <v>5</v>
      </c>
      <c r="AB1844" t="s">
        <v>479</v>
      </c>
      <c r="AC1844" t="s">
        <v>479</v>
      </c>
      <c r="AD1844" t="s">
        <v>479</v>
      </c>
      <c r="AE1844" t="s">
        <v>479</v>
      </c>
      <c r="AF1844" t="s">
        <v>479</v>
      </c>
      <c r="AG1844" t="s">
        <v>479</v>
      </c>
      <c r="AH1844" t="s">
        <v>479</v>
      </c>
      <c r="AI1844" t="s">
        <v>479</v>
      </c>
      <c r="AJ1844" t="s">
        <v>479</v>
      </c>
      <c r="AK1844" t="s">
        <v>479</v>
      </c>
      <c r="AL1844" t="s">
        <v>481</v>
      </c>
      <c r="AM1844" t="s">
        <v>481</v>
      </c>
    </row>
    <row r="1845" spans="1:39" x14ac:dyDescent="0.25">
      <c r="A1845" t="s">
        <v>472</v>
      </c>
      <c r="B1845" t="s">
        <v>598</v>
      </c>
      <c r="C1845">
        <v>1</v>
      </c>
      <c r="D1845" t="s">
        <v>405</v>
      </c>
      <c r="E1845" t="s">
        <v>405</v>
      </c>
      <c r="F1845">
        <v>10007500</v>
      </c>
      <c r="G1845" t="s">
        <v>587</v>
      </c>
      <c r="H1845" t="s">
        <v>475</v>
      </c>
      <c r="I1845" t="s">
        <v>476</v>
      </c>
      <c r="J1845" t="s">
        <v>385</v>
      </c>
      <c r="K1845" t="s">
        <v>477</v>
      </c>
      <c r="L1845" t="s">
        <v>65</v>
      </c>
      <c r="M1845" t="s">
        <v>405</v>
      </c>
      <c r="N1845" t="s">
        <v>405</v>
      </c>
      <c r="O1845" t="s">
        <v>478</v>
      </c>
      <c r="P1845" t="s">
        <v>3</v>
      </c>
      <c r="Q1845">
        <v>5</v>
      </c>
      <c r="R1845">
        <v>5</v>
      </c>
      <c r="S1845">
        <v>5</v>
      </c>
      <c r="T1845" t="s">
        <v>479</v>
      </c>
      <c r="U1845" t="s">
        <v>479</v>
      </c>
      <c r="V1845" t="s">
        <v>479</v>
      </c>
      <c r="W1845" t="s">
        <v>479</v>
      </c>
      <c r="X1845" t="s">
        <v>479</v>
      </c>
      <c r="Y1845" t="s">
        <v>479</v>
      </c>
      <c r="Z1845" t="s">
        <v>479</v>
      </c>
      <c r="AA1845">
        <v>5</v>
      </c>
      <c r="AB1845" t="s">
        <v>479</v>
      </c>
      <c r="AC1845" t="s">
        <v>479</v>
      </c>
      <c r="AD1845" t="s">
        <v>479</v>
      </c>
      <c r="AE1845" t="s">
        <v>479</v>
      </c>
      <c r="AF1845" t="s">
        <v>479</v>
      </c>
      <c r="AG1845" t="s">
        <v>479</v>
      </c>
      <c r="AH1845" t="s">
        <v>479</v>
      </c>
      <c r="AI1845" t="s">
        <v>479</v>
      </c>
      <c r="AJ1845" t="s">
        <v>479</v>
      </c>
      <c r="AK1845" t="s">
        <v>479</v>
      </c>
      <c r="AL1845" t="s">
        <v>481</v>
      </c>
      <c r="AM1845" t="s">
        <v>481</v>
      </c>
    </row>
    <row r="1846" spans="1:39" x14ac:dyDescent="0.25">
      <c r="A1846" t="s">
        <v>472</v>
      </c>
      <c r="B1846" t="s">
        <v>598</v>
      </c>
      <c r="C1846">
        <v>1</v>
      </c>
      <c r="D1846" t="s">
        <v>405</v>
      </c>
      <c r="E1846" t="s">
        <v>405</v>
      </c>
      <c r="F1846">
        <v>10007500</v>
      </c>
      <c r="G1846" t="s">
        <v>587</v>
      </c>
      <c r="H1846" t="s">
        <v>475</v>
      </c>
      <c r="I1846" t="s">
        <v>476</v>
      </c>
      <c r="J1846" t="s">
        <v>385</v>
      </c>
      <c r="K1846" t="s">
        <v>477</v>
      </c>
      <c r="L1846" t="s">
        <v>65</v>
      </c>
      <c r="M1846" t="s">
        <v>405</v>
      </c>
      <c r="N1846" t="s">
        <v>405</v>
      </c>
      <c r="O1846" t="s">
        <v>489</v>
      </c>
      <c r="P1846" t="s">
        <v>50</v>
      </c>
      <c r="Q1846">
        <v>10</v>
      </c>
      <c r="R1846">
        <v>10</v>
      </c>
      <c r="S1846">
        <v>10</v>
      </c>
      <c r="T1846">
        <v>8.3000000000000007</v>
      </c>
      <c r="U1846">
        <v>41.7</v>
      </c>
      <c r="V1846">
        <v>33.299999999999997</v>
      </c>
      <c r="W1846">
        <v>41.7</v>
      </c>
      <c r="X1846">
        <v>50</v>
      </c>
      <c r="Y1846">
        <v>16.7</v>
      </c>
      <c r="Z1846">
        <v>8.3000000000000007</v>
      </c>
      <c r="AA1846">
        <v>5</v>
      </c>
      <c r="AB1846" t="s">
        <v>479</v>
      </c>
      <c r="AC1846" t="s">
        <v>479</v>
      </c>
      <c r="AD1846" t="s">
        <v>479</v>
      </c>
      <c r="AE1846" t="s">
        <v>479</v>
      </c>
      <c r="AF1846" t="s">
        <v>479</v>
      </c>
      <c r="AG1846" t="s">
        <v>479</v>
      </c>
      <c r="AH1846" t="s">
        <v>479</v>
      </c>
      <c r="AI1846" t="s">
        <v>479</v>
      </c>
      <c r="AJ1846" t="s">
        <v>479</v>
      </c>
      <c r="AK1846" t="s">
        <v>479</v>
      </c>
      <c r="AL1846" t="s">
        <v>481</v>
      </c>
      <c r="AM1846" t="s">
        <v>481</v>
      </c>
    </row>
    <row r="1847" spans="1:39" x14ac:dyDescent="0.25">
      <c r="A1847" t="s">
        <v>472</v>
      </c>
      <c r="B1847" t="s">
        <v>598</v>
      </c>
      <c r="C1847">
        <v>1</v>
      </c>
      <c r="D1847" t="s">
        <v>405</v>
      </c>
      <c r="E1847" t="s">
        <v>405</v>
      </c>
      <c r="F1847">
        <v>10007553</v>
      </c>
      <c r="G1847" t="s">
        <v>589</v>
      </c>
      <c r="H1847" t="s">
        <v>475</v>
      </c>
      <c r="I1847" t="s">
        <v>476</v>
      </c>
      <c r="J1847" t="s">
        <v>385</v>
      </c>
      <c r="K1847" t="s">
        <v>477</v>
      </c>
      <c r="L1847" t="s">
        <v>65</v>
      </c>
      <c r="M1847" t="s">
        <v>405</v>
      </c>
      <c r="N1847" t="s">
        <v>405</v>
      </c>
      <c r="O1847" t="s">
        <v>486</v>
      </c>
      <c r="P1847" t="s">
        <v>44</v>
      </c>
      <c r="Q1847">
        <v>15</v>
      </c>
      <c r="R1847">
        <v>15</v>
      </c>
      <c r="S1847">
        <v>15</v>
      </c>
      <c r="T1847" t="s">
        <v>487</v>
      </c>
      <c r="U1847" t="s">
        <v>487</v>
      </c>
      <c r="V1847">
        <v>5.9</v>
      </c>
      <c r="W1847">
        <v>76.5</v>
      </c>
      <c r="X1847">
        <v>100</v>
      </c>
      <c r="Y1847">
        <v>94.1</v>
      </c>
      <c r="Z1847">
        <v>23.5</v>
      </c>
      <c r="AA1847" t="s">
        <v>480</v>
      </c>
      <c r="AB1847" t="s">
        <v>479</v>
      </c>
      <c r="AC1847" t="s">
        <v>479</v>
      </c>
      <c r="AD1847" t="s">
        <v>479</v>
      </c>
      <c r="AE1847" t="s">
        <v>479</v>
      </c>
      <c r="AF1847" t="s">
        <v>479</v>
      </c>
      <c r="AG1847" t="s">
        <v>479</v>
      </c>
      <c r="AH1847" t="s">
        <v>479</v>
      </c>
      <c r="AI1847" t="s">
        <v>479</v>
      </c>
      <c r="AJ1847" t="s">
        <v>479</v>
      </c>
      <c r="AK1847" t="s">
        <v>479</v>
      </c>
      <c r="AL1847" t="s">
        <v>481</v>
      </c>
      <c r="AM1847" t="s">
        <v>481</v>
      </c>
    </row>
    <row r="1848" spans="1:39" x14ac:dyDescent="0.25">
      <c r="A1848" t="s">
        <v>472</v>
      </c>
      <c r="B1848" t="s">
        <v>598</v>
      </c>
      <c r="C1848">
        <v>1</v>
      </c>
      <c r="D1848" t="s">
        <v>405</v>
      </c>
      <c r="E1848" t="s">
        <v>405</v>
      </c>
      <c r="F1848">
        <v>10007553</v>
      </c>
      <c r="G1848" t="s">
        <v>589</v>
      </c>
      <c r="H1848" t="s">
        <v>475</v>
      </c>
      <c r="I1848" t="s">
        <v>476</v>
      </c>
      <c r="J1848" t="s">
        <v>385</v>
      </c>
      <c r="K1848" t="s">
        <v>477</v>
      </c>
      <c r="L1848" t="s">
        <v>65</v>
      </c>
      <c r="M1848" t="s">
        <v>405</v>
      </c>
      <c r="N1848" t="s">
        <v>405</v>
      </c>
      <c r="O1848" t="s">
        <v>489</v>
      </c>
      <c r="P1848" t="s">
        <v>50</v>
      </c>
      <c r="Q1848">
        <v>15</v>
      </c>
      <c r="R1848">
        <v>15</v>
      </c>
      <c r="S1848">
        <v>15</v>
      </c>
      <c r="T1848">
        <v>11.8</v>
      </c>
      <c r="U1848">
        <v>35.299999999999997</v>
      </c>
      <c r="V1848">
        <v>52.9</v>
      </c>
      <c r="W1848">
        <v>52.9</v>
      </c>
      <c r="X1848">
        <v>52.9</v>
      </c>
      <c r="Y1848" t="s">
        <v>487</v>
      </c>
      <c r="Z1848" t="s">
        <v>487</v>
      </c>
      <c r="AA1848">
        <v>10</v>
      </c>
      <c r="AB1848" t="s">
        <v>479</v>
      </c>
      <c r="AC1848" t="s">
        <v>479</v>
      </c>
      <c r="AD1848" t="s">
        <v>479</v>
      </c>
      <c r="AE1848" t="s">
        <v>479</v>
      </c>
      <c r="AF1848" t="s">
        <v>479</v>
      </c>
      <c r="AG1848" t="s">
        <v>479</v>
      </c>
      <c r="AH1848" t="s">
        <v>479</v>
      </c>
      <c r="AI1848" t="s">
        <v>479</v>
      </c>
      <c r="AJ1848" t="s">
        <v>479</v>
      </c>
      <c r="AK1848" t="s">
        <v>479</v>
      </c>
      <c r="AL1848" t="s">
        <v>481</v>
      </c>
      <c r="AM1848" t="s">
        <v>481</v>
      </c>
    </row>
    <row r="1849" spans="1:39" x14ac:dyDescent="0.25">
      <c r="A1849" t="s">
        <v>472</v>
      </c>
      <c r="B1849" t="s">
        <v>598</v>
      </c>
      <c r="C1849">
        <v>1</v>
      </c>
      <c r="D1849" t="s">
        <v>405</v>
      </c>
      <c r="E1849" t="s">
        <v>405</v>
      </c>
      <c r="F1849">
        <v>10007657</v>
      </c>
      <c r="G1849" t="s">
        <v>590</v>
      </c>
      <c r="H1849" t="s">
        <v>482</v>
      </c>
      <c r="I1849" t="s">
        <v>476</v>
      </c>
      <c r="J1849" t="s">
        <v>385</v>
      </c>
      <c r="K1849" t="s">
        <v>483</v>
      </c>
      <c r="L1849" t="s">
        <v>484</v>
      </c>
      <c r="M1849" t="s">
        <v>405</v>
      </c>
      <c r="N1849" t="s">
        <v>405</v>
      </c>
      <c r="O1849" t="s">
        <v>485</v>
      </c>
      <c r="P1849" t="s">
        <v>47</v>
      </c>
      <c r="Q1849">
        <v>5</v>
      </c>
      <c r="R1849">
        <v>5</v>
      </c>
      <c r="S1849">
        <v>5</v>
      </c>
      <c r="T1849" t="s">
        <v>479</v>
      </c>
      <c r="U1849" t="s">
        <v>479</v>
      </c>
      <c r="V1849" t="s">
        <v>479</v>
      </c>
      <c r="W1849" t="s">
        <v>479</v>
      </c>
      <c r="X1849" t="s">
        <v>479</v>
      </c>
      <c r="Y1849" t="s">
        <v>479</v>
      </c>
      <c r="Z1849" t="s">
        <v>479</v>
      </c>
      <c r="AA1849">
        <v>5</v>
      </c>
      <c r="AB1849" t="s">
        <v>479</v>
      </c>
      <c r="AC1849" t="s">
        <v>479</v>
      </c>
      <c r="AD1849" t="s">
        <v>479</v>
      </c>
      <c r="AE1849" t="s">
        <v>479</v>
      </c>
      <c r="AF1849" t="s">
        <v>479</v>
      </c>
      <c r="AG1849" t="s">
        <v>479</v>
      </c>
      <c r="AH1849" t="s">
        <v>479</v>
      </c>
      <c r="AI1849" t="s">
        <v>479</v>
      </c>
      <c r="AJ1849" t="s">
        <v>479</v>
      </c>
      <c r="AK1849" t="s">
        <v>479</v>
      </c>
      <c r="AL1849" t="s">
        <v>481</v>
      </c>
      <c r="AM1849" t="s">
        <v>481</v>
      </c>
    </row>
    <row r="1850" spans="1:39" x14ac:dyDescent="0.25">
      <c r="A1850" t="s">
        <v>472</v>
      </c>
      <c r="B1850" t="s">
        <v>598</v>
      </c>
      <c r="C1850">
        <v>1</v>
      </c>
      <c r="D1850" t="s">
        <v>405</v>
      </c>
      <c r="E1850" t="s">
        <v>405</v>
      </c>
      <c r="F1850">
        <v>10007709</v>
      </c>
      <c r="G1850" t="s">
        <v>591</v>
      </c>
      <c r="H1850" t="s">
        <v>475</v>
      </c>
      <c r="I1850" t="s">
        <v>476</v>
      </c>
      <c r="J1850" t="s">
        <v>385</v>
      </c>
      <c r="K1850" t="s">
        <v>493</v>
      </c>
      <c r="L1850" t="s">
        <v>55</v>
      </c>
      <c r="M1850" t="s">
        <v>405</v>
      </c>
      <c r="N1850" t="s">
        <v>405</v>
      </c>
      <c r="O1850" t="s">
        <v>489</v>
      </c>
      <c r="P1850" t="s">
        <v>50</v>
      </c>
      <c r="Q1850">
        <v>25</v>
      </c>
      <c r="R1850">
        <v>25</v>
      </c>
      <c r="S1850">
        <v>25</v>
      </c>
      <c r="T1850" t="s">
        <v>487</v>
      </c>
      <c r="U1850">
        <v>8</v>
      </c>
      <c r="V1850">
        <v>80</v>
      </c>
      <c r="W1850">
        <v>92</v>
      </c>
      <c r="X1850">
        <v>92</v>
      </c>
      <c r="Y1850">
        <v>12</v>
      </c>
      <c r="Z1850" t="s">
        <v>487</v>
      </c>
      <c r="AA1850">
        <v>20</v>
      </c>
      <c r="AB1850">
        <v>300</v>
      </c>
      <c r="AC1850">
        <v>8800</v>
      </c>
      <c r="AD1850">
        <v>17500</v>
      </c>
      <c r="AE1850">
        <v>20400</v>
      </c>
      <c r="AF1850">
        <v>31400</v>
      </c>
      <c r="AG1850" t="s">
        <v>479</v>
      </c>
      <c r="AH1850" t="s">
        <v>479</v>
      </c>
      <c r="AI1850" t="s">
        <v>479</v>
      </c>
      <c r="AJ1850" t="s">
        <v>479</v>
      </c>
      <c r="AK1850" t="s">
        <v>479</v>
      </c>
      <c r="AL1850" t="s">
        <v>481</v>
      </c>
      <c r="AM1850" t="s">
        <v>481</v>
      </c>
    </row>
    <row r="1851" spans="1:39" x14ac:dyDescent="0.25">
      <c r="A1851" t="s">
        <v>472</v>
      </c>
      <c r="B1851" t="s">
        <v>598</v>
      </c>
      <c r="C1851">
        <v>1</v>
      </c>
      <c r="D1851" t="s">
        <v>405</v>
      </c>
      <c r="E1851" t="s">
        <v>405</v>
      </c>
      <c r="F1851">
        <v>10007713</v>
      </c>
      <c r="G1851" t="s">
        <v>129</v>
      </c>
      <c r="H1851" t="s">
        <v>482</v>
      </c>
      <c r="I1851" t="s">
        <v>476</v>
      </c>
      <c r="J1851" t="s">
        <v>385</v>
      </c>
      <c r="K1851" t="s">
        <v>493</v>
      </c>
      <c r="L1851" t="s">
        <v>55</v>
      </c>
      <c r="M1851" t="s">
        <v>405</v>
      </c>
      <c r="N1851" t="s">
        <v>405</v>
      </c>
      <c r="O1851" t="s">
        <v>485</v>
      </c>
      <c r="P1851" t="s">
        <v>47</v>
      </c>
      <c r="Q1851">
        <v>5</v>
      </c>
      <c r="R1851">
        <v>5</v>
      </c>
      <c r="S1851">
        <v>5</v>
      </c>
      <c r="T1851" t="s">
        <v>479</v>
      </c>
      <c r="U1851" t="s">
        <v>479</v>
      </c>
      <c r="V1851" t="s">
        <v>479</v>
      </c>
      <c r="W1851" t="s">
        <v>479</v>
      </c>
      <c r="X1851" t="s">
        <v>479</v>
      </c>
      <c r="Y1851" t="s">
        <v>479</v>
      </c>
      <c r="Z1851" t="s">
        <v>479</v>
      </c>
      <c r="AA1851">
        <v>5</v>
      </c>
      <c r="AB1851" t="s">
        <v>479</v>
      </c>
      <c r="AC1851" t="s">
        <v>479</v>
      </c>
      <c r="AD1851" t="s">
        <v>479</v>
      </c>
      <c r="AE1851" t="s">
        <v>479</v>
      </c>
      <c r="AF1851" t="s">
        <v>479</v>
      </c>
      <c r="AG1851" t="s">
        <v>479</v>
      </c>
      <c r="AH1851" t="s">
        <v>479</v>
      </c>
      <c r="AI1851" t="s">
        <v>479</v>
      </c>
      <c r="AJ1851" t="s">
        <v>479</v>
      </c>
      <c r="AK1851" t="s">
        <v>479</v>
      </c>
      <c r="AL1851" t="s">
        <v>481</v>
      </c>
      <c r="AM1851" t="s">
        <v>481</v>
      </c>
    </row>
    <row r="1852" spans="1:39" x14ac:dyDescent="0.25">
      <c r="A1852" t="s">
        <v>472</v>
      </c>
      <c r="B1852" t="s">
        <v>598</v>
      </c>
      <c r="C1852">
        <v>1</v>
      </c>
      <c r="D1852" t="s">
        <v>405</v>
      </c>
      <c r="E1852" t="s">
        <v>405</v>
      </c>
      <c r="F1852">
        <v>10007713</v>
      </c>
      <c r="G1852" t="s">
        <v>129</v>
      </c>
      <c r="H1852" t="s">
        <v>482</v>
      </c>
      <c r="I1852" t="s">
        <v>476</v>
      </c>
      <c r="J1852" t="s">
        <v>385</v>
      </c>
      <c r="K1852" t="s">
        <v>493</v>
      </c>
      <c r="L1852" t="s">
        <v>55</v>
      </c>
      <c r="M1852" t="s">
        <v>405</v>
      </c>
      <c r="N1852" t="s">
        <v>405</v>
      </c>
      <c r="O1852" t="s">
        <v>486</v>
      </c>
      <c r="P1852" t="s">
        <v>44</v>
      </c>
      <c r="Q1852">
        <v>110</v>
      </c>
      <c r="R1852">
        <v>105</v>
      </c>
      <c r="S1852">
        <v>105</v>
      </c>
      <c r="T1852">
        <v>2.8</v>
      </c>
      <c r="U1852">
        <v>3.7</v>
      </c>
      <c r="V1852">
        <v>50.5</v>
      </c>
      <c r="W1852">
        <v>86</v>
      </c>
      <c r="X1852">
        <v>93.5</v>
      </c>
      <c r="Y1852">
        <v>43</v>
      </c>
      <c r="Z1852">
        <v>7.5</v>
      </c>
      <c r="AA1852">
        <v>55</v>
      </c>
      <c r="AB1852">
        <v>8000</v>
      </c>
      <c r="AC1852">
        <v>15700</v>
      </c>
      <c r="AD1852">
        <v>19700</v>
      </c>
      <c r="AE1852">
        <v>22300</v>
      </c>
      <c r="AF1852">
        <v>29200</v>
      </c>
      <c r="AG1852" t="s">
        <v>479</v>
      </c>
      <c r="AH1852" t="s">
        <v>479</v>
      </c>
      <c r="AI1852" t="s">
        <v>479</v>
      </c>
      <c r="AJ1852" t="s">
        <v>479</v>
      </c>
      <c r="AK1852" t="s">
        <v>479</v>
      </c>
      <c r="AL1852" t="s">
        <v>481</v>
      </c>
      <c r="AM1852" t="s">
        <v>481</v>
      </c>
    </row>
    <row r="1853" spans="1:39" x14ac:dyDescent="0.25">
      <c r="A1853" t="s">
        <v>472</v>
      </c>
      <c r="B1853" t="s">
        <v>598</v>
      </c>
      <c r="C1853">
        <v>1</v>
      </c>
      <c r="D1853" t="s">
        <v>405</v>
      </c>
      <c r="E1853" t="s">
        <v>405</v>
      </c>
      <c r="F1853">
        <v>10007713</v>
      </c>
      <c r="G1853" t="s">
        <v>129</v>
      </c>
      <c r="H1853" t="s">
        <v>482</v>
      </c>
      <c r="I1853" t="s">
        <v>476</v>
      </c>
      <c r="J1853" t="s">
        <v>385</v>
      </c>
      <c r="K1853" t="s">
        <v>493</v>
      </c>
      <c r="L1853" t="s">
        <v>55</v>
      </c>
      <c r="M1853" t="s">
        <v>405</v>
      </c>
      <c r="N1853" t="s">
        <v>405</v>
      </c>
      <c r="O1853" t="s">
        <v>478</v>
      </c>
      <c r="P1853" t="s">
        <v>3</v>
      </c>
      <c r="Q1853">
        <v>40</v>
      </c>
      <c r="R1853">
        <v>40</v>
      </c>
      <c r="S1853">
        <v>40</v>
      </c>
      <c r="T1853">
        <v>5</v>
      </c>
      <c r="U1853">
        <v>12.5</v>
      </c>
      <c r="V1853">
        <v>77.5</v>
      </c>
      <c r="W1853">
        <v>80</v>
      </c>
      <c r="X1853">
        <v>82.5</v>
      </c>
      <c r="Y1853">
        <v>5</v>
      </c>
      <c r="Z1853">
        <v>2.5</v>
      </c>
      <c r="AA1853">
        <v>30</v>
      </c>
      <c r="AB1853">
        <v>18600</v>
      </c>
      <c r="AC1853">
        <v>22300</v>
      </c>
      <c r="AD1853">
        <v>26300</v>
      </c>
      <c r="AE1853">
        <v>32800</v>
      </c>
      <c r="AF1853">
        <v>43100</v>
      </c>
      <c r="AG1853" t="s">
        <v>479</v>
      </c>
      <c r="AH1853" t="s">
        <v>479</v>
      </c>
      <c r="AI1853" t="s">
        <v>479</v>
      </c>
      <c r="AJ1853" t="s">
        <v>479</v>
      </c>
      <c r="AK1853" t="s">
        <v>479</v>
      </c>
      <c r="AL1853" t="s">
        <v>481</v>
      </c>
      <c r="AM1853" t="s">
        <v>481</v>
      </c>
    </row>
    <row r="1854" spans="1:39" x14ac:dyDescent="0.25">
      <c r="A1854" t="s">
        <v>472</v>
      </c>
      <c r="B1854" t="s">
        <v>598</v>
      </c>
      <c r="C1854">
        <v>1</v>
      </c>
      <c r="D1854" t="s">
        <v>405</v>
      </c>
      <c r="E1854" t="s">
        <v>405</v>
      </c>
      <c r="F1854">
        <v>10007713</v>
      </c>
      <c r="G1854" t="s">
        <v>129</v>
      </c>
      <c r="H1854" t="s">
        <v>482</v>
      </c>
      <c r="I1854" t="s">
        <v>476</v>
      </c>
      <c r="J1854" t="s">
        <v>385</v>
      </c>
      <c r="K1854" t="s">
        <v>493</v>
      </c>
      <c r="L1854" t="s">
        <v>55</v>
      </c>
      <c r="M1854" t="s">
        <v>405</v>
      </c>
      <c r="N1854" t="s">
        <v>405</v>
      </c>
      <c r="O1854" t="s">
        <v>488</v>
      </c>
      <c r="P1854" t="s">
        <v>34</v>
      </c>
      <c r="Q1854">
        <v>60</v>
      </c>
      <c r="R1854">
        <v>60</v>
      </c>
      <c r="S1854">
        <v>60</v>
      </c>
      <c r="T1854">
        <v>0.8</v>
      </c>
      <c r="U1854" t="s">
        <v>487</v>
      </c>
      <c r="V1854">
        <v>46.3</v>
      </c>
      <c r="W1854">
        <v>94.3</v>
      </c>
      <c r="X1854">
        <v>99.2</v>
      </c>
      <c r="Y1854">
        <v>52.8</v>
      </c>
      <c r="Z1854">
        <v>4.9000000000000004</v>
      </c>
      <c r="AA1854">
        <v>30</v>
      </c>
      <c r="AB1854">
        <v>12700</v>
      </c>
      <c r="AC1854">
        <v>18600</v>
      </c>
      <c r="AD1854">
        <v>21200</v>
      </c>
      <c r="AE1854">
        <v>24100</v>
      </c>
      <c r="AF1854">
        <v>69700</v>
      </c>
      <c r="AG1854" t="s">
        <v>479</v>
      </c>
      <c r="AH1854" t="s">
        <v>479</v>
      </c>
      <c r="AI1854" t="s">
        <v>479</v>
      </c>
      <c r="AJ1854" t="s">
        <v>479</v>
      </c>
      <c r="AK1854" t="s">
        <v>479</v>
      </c>
      <c r="AL1854" t="s">
        <v>481</v>
      </c>
      <c r="AM1854" t="s">
        <v>481</v>
      </c>
    </row>
    <row r="1855" spans="1:39" x14ac:dyDescent="0.25">
      <c r="A1855" t="s">
        <v>472</v>
      </c>
      <c r="B1855" t="s">
        <v>598</v>
      </c>
      <c r="C1855">
        <v>1</v>
      </c>
      <c r="D1855" t="s">
        <v>405</v>
      </c>
      <c r="E1855" t="s">
        <v>405</v>
      </c>
      <c r="F1855">
        <v>10007713</v>
      </c>
      <c r="G1855" t="s">
        <v>129</v>
      </c>
      <c r="H1855" t="s">
        <v>482</v>
      </c>
      <c r="I1855" t="s">
        <v>476</v>
      </c>
      <c r="J1855" t="s">
        <v>385</v>
      </c>
      <c r="K1855" t="s">
        <v>493</v>
      </c>
      <c r="L1855" t="s">
        <v>55</v>
      </c>
      <c r="M1855" t="s">
        <v>405</v>
      </c>
      <c r="N1855" t="s">
        <v>405</v>
      </c>
      <c r="O1855" t="s">
        <v>489</v>
      </c>
      <c r="P1855" t="s">
        <v>50</v>
      </c>
      <c r="Q1855">
        <v>120</v>
      </c>
      <c r="R1855">
        <v>120</v>
      </c>
      <c r="S1855">
        <v>120</v>
      </c>
      <c r="T1855">
        <v>3.4</v>
      </c>
      <c r="U1855">
        <v>7.6</v>
      </c>
      <c r="V1855">
        <v>66.900000000000006</v>
      </c>
      <c r="W1855">
        <v>83.9</v>
      </c>
      <c r="X1855">
        <v>89</v>
      </c>
      <c r="Y1855">
        <v>22</v>
      </c>
      <c r="Z1855">
        <v>5.0999999999999996</v>
      </c>
      <c r="AA1855">
        <v>80</v>
      </c>
      <c r="AB1855">
        <v>3400</v>
      </c>
      <c r="AC1855">
        <v>14600</v>
      </c>
      <c r="AD1855">
        <v>20400</v>
      </c>
      <c r="AE1855">
        <v>23000</v>
      </c>
      <c r="AF1855">
        <v>52600</v>
      </c>
      <c r="AG1855" t="s">
        <v>479</v>
      </c>
      <c r="AH1855" t="s">
        <v>479</v>
      </c>
      <c r="AI1855" t="s">
        <v>479</v>
      </c>
      <c r="AJ1855" t="s">
        <v>479</v>
      </c>
      <c r="AK1855" t="s">
        <v>479</v>
      </c>
      <c r="AL1855" t="s">
        <v>481</v>
      </c>
      <c r="AM1855" t="s">
        <v>481</v>
      </c>
    </row>
    <row r="1856" spans="1:39" x14ac:dyDescent="0.25">
      <c r="A1856" t="s">
        <v>472</v>
      </c>
      <c r="B1856" t="s">
        <v>598</v>
      </c>
      <c r="C1856">
        <v>1</v>
      </c>
      <c r="D1856" t="s">
        <v>405</v>
      </c>
      <c r="E1856" t="s">
        <v>405</v>
      </c>
      <c r="F1856">
        <v>10007759</v>
      </c>
      <c r="G1856" t="s">
        <v>121</v>
      </c>
      <c r="H1856" t="s">
        <v>482</v>
      </c>
      <c r="I1856" t="s">
        <v>476</v>
      </c>
      <c r="J1856" t="s">
        <v>385</v>
      </c>
      <c r="K1856" t="s">
        <v>521</v>
      </c>
      <c r="L1856" t="s">
        <v>58</v>
      </c>
      <c r="M1856" t="s">
        <v>405</v>
      </c>
      <c r="N1856" t="s">
        <v>405</v>
      </c>
      <c r="O1856" t="s">
        <v>485</v>
      </c>
      <c r="P1856" t="s">
        <v>47</v>
      </c>
      <c r="Q1856">
        <v>40</v>
      </c>
      <c r="R1856">
        <v>40</v>
      </c>
      <c r="S1856">
        <v>40</v>
      </c>
      <c r="T1856">
        <v>2.6</v>
      </c>
      <c r="U1856">
        <v>10.5</v>
      </c>
      <c r="V1856">
        <v>50</v>
      </c>
      <c r="W1856">
        <v>68.400000000000006</v>
      </c>
      <c r="X1856">
        <v>86.8</v>
      </c>
      <c r="Y1856">
        <v>36.799999999999997</v>
      </c>
      <c r="Z1856">
        <v>18.399999999999999</v>
      </c>
      <c r="AA1856">
        <v>20</v>
      </c>
      <c r="AB1856">
        <v>1100</v>
      </c>
      <c r="AC1856">
        <v>17500</v>
      </c>
      <c r="AD1856">
        <v>22600</v>
      </c>
      <c r="AE1856">
        <v>27400</v>
      </c>
      <c r="AF1856">
        <v>33900</v>
      </c>
      <c r="AG1856" t="s">
        <v>479</v>
      </c>
      <c r="AH1856" t="s">
        <v>479</v>
      </c>
      <c r="AI1856" t="s">
        <v>479</v>
      </c>
      <c r="AJ1856" t="s">
        <v>479</v>
      </c>
      <c r="AK1856" t="s">
        <v>479</v>
      </c>
      <c r="AL1856" t="s">
        <v>481</v>
      </c>
      <c r="AM1856" t="s">
        <v>481</v>
      </c>
    </row>
    <row r="1857" spans="1:39" x14ac:dyDescent="0.25">
      <c r="A1857" t="s">
        <v>472</v>
      </c>
      <c r="B1857" t="s">
        <v>598</v>
      </c>
      <c r="C1857">
        <v>1</v>
      </c>
      <c r="D1857" t="s">
        <v>405</v>
      </c>
      <c r="E1857" t="s">
        <v>405</v>
      </c>
      <c r="F1857">
        <v>10007759</v>
      </c>
      <c r="G1857" t="s">
        <v>121</v>
      </c>
      <c r="H1857" t="s">
        <v>482</v>
      </c>
      <c r="I1857" t="s">
        <v>476</v>
      </c>
      <c r="J1857" t="s">
        <v>385</v>
      </c>
      <c r="K1857" t="s">
        <v>521</v>
      </c>
      <c r="L1857" t="s">
        <v>58</v>
      </c>
      <c r="M1857" t="s">
        <v>405</v>
      </c>
      <c r="N1857" t="s">
        <v>405</v>
      </c>
      <c r="O1857" t="s">
        <v>486</v>
      </c>
      <c r="P1857" t="s">
        <v>44</v>
      </c>
      <c r="Q1857">
        <v>220</v>
      </c>
      <c r="R1857">
        <v>215</v>
      </c>
      <c r="S1857">
        <v>215</v>
      </c>
      <c r="T1857">
        <v>1.9</v>
      </c>
      <c r="U1857">
        <v>7.2</v>
      </c>
      <c r="V1857">
        <v>52.2</v>
      </c>
      <c r="W1857">
        <v>81.7</v>
      </c>
      <c r="X1857">
        <v>91</v>
      </c>
      <c r="Y1857">
        <v>38.700000000000003</v>
      </c>
      <c r="Z1857">
        <v>9.3000000000000007</v>
      </c>
      <c r="AA1857">
        <v>110</v>
      </c>
      <c r="AB1857">
        <v>5800</v>
      </c>
      <c r="AC1857">
        <v>17500</v>
      </c>
      <c r="AD1857">
        <v>21500</v>
      </c>
      <c r="AE1857">
        <v>25600</v>
      </c>
      <c r="AF1857">
        <v>61300</v>
      </c>
      <c r="AG1857" t="s">
        <v>479</v>
      </c>
      <c r="AH1857" t="s">
        <v>479</v>
      </c>
      <c r="AI1857" t="s">
        <v>479</v>
      </c>
      <c r="AJ1857" t="s">
        <v>479</v>
      </c>
      <c r="AK1857" t="s">
        <v>479</v>
      </c>
      <c r="AL1857" t="s">
        <v>481</v>
      </c>
      <c r="AM1857" t="s">
        <v>481</v>
      </c>
    </row>
    <row r="1858" spans="1:39" x14ac:dyDescent="0.25">
      <c r="A1858" t="s">
        <v>472</v>
      </c>
      <c r="B1858" t="s">
        <v>598</v>
      </c>
      <c r="C1858">
        <v>1</v>
      </c>
      <c r="D1858" t="s">
        <v>405</v>
      </c>
      <c r="E1858" t="s">
        <v>405</v>
      </c>
      <c r="F1858">
        <v>10007759</v>
      </c>
      <c r="G1858" t="s">
        <v>121</v>
      </c>
      <c r="H1858" t="s">
        <v>482</v>
      </c>
      <c r="I1858" t="s">
        <v>476</v>
      </c>
      <c r="J1858" t="s">
        <v>385</v>
      </c>
      <c r="K1858" t="s">
        <v>521</v>
      </c>
      <c r="L1858" t="s">
        <v>58</v>
      </c>
      <c r="M1858" t="s">
        <v>405</v>
      </c>
      <c r="N1858" t="s">
        <v>405</v>
      </c>
      <c r="O1858" t="s">
        <v>478</v>
      </c>
      <c r="P1858" t="s">
        <v>3</v>
      </c>
      <c r="Q1858">
        <v>245</v>
      </c>
      <c r="R1858">
        <v>245</v>
      </c>
      <c r="S1858">
        <v>245</v>
      </c>
      <c r="T1858">
        <v>2.4</v>
      </c>
      <c r="U1858">
        <v>2.2999999999999998</v>
      </c>
      <c r="V1858">
        <v>89.6</v>
      </c>
      <c r="W1858">
        <v>94.9</v>
      </c>
      <c r="X1858">
        <v>95.4</v>
      </c>
      <c r="Y1858">
        <v>5.7</v>
      </c>
      <c r="Z1858">
        <v>0.4</v>
      </c>
      <c r="AA1858">
        <v>215</v>
      </c>
      <c r="AB1858">
        <v>8000</v>
      </c>
      <c r="AC1858">
        <v>31000</v>
      </c>
      <c r="AD1858">
        <v>38300</v>
      </c>
      <c r="AE1858">
        <v>51800</v>
      </c>
      <c r="AF1858">
        <v>114600</v>
      </c>
      <c r="AG1858" t="s">
        <v>479</v>
      </c>
      <c r="AH1858" t="s">
        <v>479</v>
      </c>
      <c r="AI1858" t="s">
        <v>479</v>
      </c>
      <c r="AJ1858" t="s">
        <v>479</v>
      </c>
      <c r="AK1858" t="s">
        <v>479</v>
      </c>
      <c r="AL1858" t="s">
        <v>481</v>
      </c>
      <c r="AM1858" t="s">
        <v>481</v>
      </c>
    </row>
    <row r="1859" spans="1:39" x14ac:dyDescent="0.25">
      <c r="A1859" t="s">
        <v>472</v>
      </c>
      <c r="B1859" t="s">
        <v>598</v>
      </c>
      <c r="C1859">
        <v>1</v>
      </c>
      <c r="D1859" t="s">
        <v>405</v>
      </c>
      <c r="E1859" t="s">
        <v>405</v>
      </c>
      <c r="F1859">
        <v>10007759</v>
      </c>
      <c r="G1859" t="s">
        <v>121</v>
      </c>
      <c r="H1859" t="s">
        <v>482</v>
      </c>
      <c r="I1859" t="s">
        <v>476</v>
      </c>
      <c r="J1859" t="s">
        <v>385</v>
      </c>
      <c r="K1859" t="s">
        <v>521</v>
      </c>
      <c r="L1859" t="s">
        <v>58</v>
      </c>
      <c r="M1859" t="s">
        <v>405</v>
      </c>
      <c r="N1859" t="s">
        <v>405</v>
      </c>
      <c r="O1859" t="s">
        <v>488</v>
      </c>
      <c r="P1859" t="s">
        <v>34</v>
      </c>
      <c r="Q1859">
        <v>165</v>
      </c>
      <c r="R1859">
        <v>165</v>
      </c>
      <c r="S1859">
        <v>160</v>
      </c>
      <c r="T1859">
        <v>1.2</v>
      </c>
      <c r="U1859">
        <v>6.5</v>
      </c>
      <c r="V1859">
        <v>48.3</v>
      </c>
      <c r="W1859">
        <v>77.8</v>
      </c>
      <c r="X1859">
        <v>92.3</v>
      </c>
      <c r="Y1859">
        <v>44</v>
      </c>
      <c r="Z1859">
        <v>14.5</v>
      </c>
      <c r="AA1859">
        <v>80</v>
      </c>
      <c r="AB1859">
        <v>8800</v>
      </c>
      <c r="AC1859">
        <v>19300</v>
      </c>
      <c r="AD1859">
        <v>23000</v>
      </c>
      <c r="AE1859">
        <v>26600</v>
      </c>
      <c r="AF1859">
        <v>46000</v>
      </c>
      <c r="AG1859" t="s">
        <v>479</v>
      </c>
      <c r="AH1859" t="s">
        <v>479</v>
      </c>
      <c r="AI1859" t="s">
        <v>479</v>
      </c>
      <c r="AJ1859" t="s">
        <v>479</v>
      </c>
      <c r="AK1859" t="s">
        <v>479</v>
      </c>
      <c r="AL1859" t="s">
        <v>481</v>
      </c>
      <c r="AM1859" t="s">
        <v>481</v>
      </c>
    </row>
    <row r="1860" spans="1:39" x14ac:dyDescent="0.25">
      <c r="A1860" t="s">
        <v>472</v>
      </c>
      <c r="B1860" t="s">
        <v>598</v>
      </c>
      <c r="C1860">
        <v>1</v>
      </c>
      <c r="D1860" t="s">
        <v>405</v>
      </c>
      <c r="E1860" t="s">
        <v>405</v>
      </c>
      <c r="F1860">
        <v>10007760</v>
      </c>
      <c r="G1860" t="s">
        <v>592</v>
      </c>
      <c r="H1860" t="s">
        <v>482</v>
      </c>
      <c r="I1860" t="s">
        <v>476</v>
      </c>
      <c r="J1860" t="s">
        <v>385</v>
      </c>
      <c r="K1860" t="s">
        <v>495</v>
      </c>
      <c r="L1860" t="s">
        <v>41</v>
      </c>
      <c r="M1860" t="s">
        <v>405</v>
      </c>
      <c r="N1860" t="s">
        <v>405</v>
      </c>
      <c r="O1860" t="s">
        <v>485</v>
      </c>
      <c r="P1860" t="s">
        <v>47</v>
      </c>
      <c r="Q1860">
        <v>30</v>
      </c>
      <c r="R1860">
        <v>30</v>
      </c>
      <c r="S1860">
        <v>30</v>
      </c>
      <c r="T1860">
        <v>3.6</v>
      </c>
      <c r="U1860">
        <v>7.1</v>
      </c>
      <c r="V1860">
        <v>53.6</v>
      </c>
      <c r="W1860">
        <v>78.599999999999994</v>
      </c>
      <c r="X1860">
        <v>89.3</v>
      </c>
      <c r="Y1860">
        <v>35.700000000000003</v>
      </c>
      <c r="Z1860">
        <v>10.7</v>
      </c>
      <c r="AA1860">
        <v>15</v>
      </c>
      <c r="AB1860">
        <v>4700</v>
      </c>
      <c r="AC1860">
        <v>20100</v>
      </c>
      <c r="AD1860">
        <v>26100</v>
      </c>
      <c r="AE1860">
        <v>40500</v>
      </c>
      <c r="AF1860">
        <v>195300</v>
      </c>
      <c r="AG1860" t="s">
        <v>479</v>
      </c>
      <c r="AH1860" t="s">
        <v>479</v>
      </c>
      <c r="AI1860" t="s">
        <v>479</v>
      </c>
      <c r="AJ1860" t="s">
        <v>479</v>
      </c>
      <c r="AK1860" t="s">
        <v>479</v>
      </c>
      <c r="AL1860" t="s">
        <v>481</v>
      </c>
      <c r="AM1860" t="s">
        <v>481</v>
      </c>
    </row>
    <row r="1861" spans="1:39" x14ac:dyDescent="0.25">
      <c r="A1861" t="s">
        <v>472</v>
      </c>
      <c r="B1861" t="s">
        <v>598</v>
      </c>
      <c r="C1861">
        <v>1</v>
      </c>
      <c r="D1861" t="s">
        <v>405</v>
      </c>
      <c r="E1861" t="s">
        <v>405</v>
      </c>
      <c r="F1861">
        <v>10007760</v>
      </c>
      <c r="G1861" t="s">
        <v>592</v>
      </c>
      <c r="H1861" t="s">
        <v>482</v>
      </c>
      <c r="I1861" t="s">
        <v>476</v>
      </c>
      <c r="J1861" t="s">
        <v>385</v>
      </c>
      <c r="K1861" t="s">
        <v>495</v>
      </c>
      <c r="L1861" t="s">
        <v>41</v>
      </c>
      <c r="M1861" t="s">
        <v>405</v>
      </c>
      <c r="N1861" t="s">
        <v>405</v>
      </c>
      <c r="O1861" t="s">
        <v>486</v>
      </c>
      <c r="P1861" t="s">
        <v>44</v>
      </c>
      <c r="Q1861">
        <v>115</v>
      </c>
      <c r="R1861">
        <v>115</v>
      </c>
      <c r="S1861">
        <v>110</v>
      </c>
      <c r="T1861">
        <v>4.5</v>
      </c>
      <c r="U1861">
        <v>13.4</v>
      </c>
      <c r="V1861">
        <v>47.3</v>
      </c>
      <c r="W1861">
        <v>67.900000000000006</v>
      </c>
      <c r="X1861">
        <v>82.1</v>
      </c>
      <c r="Y1861">
        <v>34.799999999999997</v>
      </c>
      <c r="Z1861">
        <v>14.3</v>
      </c>
      <c r="AA1861">
        <v>50</v>
      </c>
      <c r="AB1861">
        <v>12800</v>
      </c>
      <c r="AC1861">
        <v>24500</v>
      </c>
      <c r="AD1861">
        <v>28100</v>
      </c>
      <c r="AE1861">
        <v>32800</v>
      </c>
      <c r="AF1861">
        <v>119700</v>
      </c>
      <c r="AG1861" t="s">
        <v>479</v>
      </c>
      <c r="AH1861" t="s">
        <v>479</v>
      </c>
      <c r="AI1861" t="s">
        <v>479</v>
      </c>
      <c r="AJ1861" t="s">
        <v>479</v>
      </c>
      <c r="AK1861" t="s">
        <v>479</v>
      </c>
      <c r="AL1861" t="s">
        <v>481</v>
      </c>
      <c r="AM1861" t="s">
        <v>481</v>
      </c>
    </row>
    <row r="1862" spans="1:39" x14ac:dyDescent="0.25">
      <c r="A1862" t="s">
        <v>472</v>
      </c>
      <c r="B1862" t="s">
        <v>598</v>
      </c>
      <c r="C1862">
        <v>1</v>
      </c>
      <c r="D1862" t="s">
        <v>405</v>
      </c>
      <c r="E1862" t="s">
        <v>405</v>
      </c>
      <c r="F1862">
        <v>10007760</v>
      </c>
      <c r="G1862" t="s">
        <v>592</v>
      </c>
      <c r="H1862" t="s">
        <v>482</v>
      </c>
      <c r="I1862" t="s">
        <v>476</v>
      </c>
      <c r="J1862" t="s">
        <v>385</v>
      </c>
      <c r="K1862" t="s">
        <v>495</v>
      </c>
      <c r="L1862" t="s">
        <v>41</v>
      </c>
      <c r="M1862" t="s">
        <v>405</v>
      </c>
      <c r="N1862" t="s">
        <v>405</v>
      </c>
      <c r="O1862" t="s">
        <v>478</v>
      </c>
      <c r="P1862" t="s">
        <v>3</v>
      </c>
      <c r="Q1862">
        <v>50</v>
      </c>
      <c r="R1862">
        <v>45</v>
      </c>
      <c r="S1862">
        <v>45</v>
      </c>
      <c r="T1862">
        <v>2.2000000000000002</v>
      </c>
      <c r="U1862">
        <v>10</v>
      </c>
      <c r="V1862">
        <v>78.900000000000006</v>
      </c>
      <c r="W1862">
        <v>87.8</v>
      </c>
      <c r="X1862">
        <v>87.8</v>
      </c>
      <c r="Y1862">
        <v>8.9</v>
      </c>
      <c r="Z1862" t="s">
        <v>487</v>
      </c>
      <c r="AA1862">
        <v>35</v>
      </c>
      <c r="AB1862">
        <v>3600</v>
      </c>
      <c r="AC1862">
        <v>29200</v>
      </c>
      <c r="AD1862">
        <v>39100</v>
      </c>
      <c r="AE1862">
        <v>68300</v>
      </c>
      <c r="AF1862">
        <v>152200</v>
      </c>
      <c r="AG1862" t="s">
        <v>479</v>
      </c>
      <c r="AH1862" t="s">
        <v>479</v>
      </c>
      <c r="AI1862" t="s">
        <v>479</v>
      </c>
      <c r="AJ1862" t="s">
        <v>479</v>
      </c>
      <c r="AK1862" t="s">
        <v>479</v>
      </c>
      <c r="AL1862" t="s">
        <v>481</v>
      </c>
      <c r="AM1862" t="s">
        <v>481</v>
      </c>
    </row>
    <row r="1863" spans="1:39" x14ac:dyDescent="0.25">
      <c r="A1863" t="s">
        <v>472</v>
      </c>
      <c r="B1863" t="s">
        <v>598</v>
      </c>
      <c r="C1863">
        <v>1</v>
      </c>
      <c r="D1863" t="s">
        <v>405</v>
      </c>
      <c r="E1863" t="s">
        <v>405</v>
      </c>
      <c r="F1863">
        <v>10007760</v>
      </c>
      <c r="G1863" t="s">
        <v>592</v>
      </c>
      <c r="H1863" t="s">
        <v>482</v>
      </c>
      <c r="I1863" t="s">
        <v>476</v>
      </c>
      <c r="J1863" t="s">
        <v>385</v>
      </c>
      <c r="K1863" t="s">
        <v>495</v>
      </c>
      <c r="L1863" t="s">
        <v>41</v>
      </c>
      <c r="M1863" t="s">
        <v>405</v>
      </c>
      <c r="N1863" t="s">
        <v>405</v>
      </c>
      <c r="O1863" t="s">
        <v>488</v>
      </c>
      <c r="P1863" t="s">
        <v>34</v>
      </c>
      <c r="Q1863">
        <v>110</v>
      </c>
      <c r="R1863">
        <v>110</v>
      </c>
      <c r="S1863">
        <v>110</v>
      </c>
      <c r="T1863">
        <v>6.3</v>
      </c>
      <c r="U1863">
        <v>9.5</v>
      </c>
      <c r="V1863">
        <v>52</v>
      </c>
      <c r="W1863">
        <v>79.599999999999994</v>
      </c>
      <c r="X1863">
        <v>84.2</v>
      </c>
      <c r="Y1863">
        <v>32.1</v>
      </c>
      <c r="Z1863">
        <v>4.5</v>
      </c>
      <c r="AA1863">
        <v>55</v>
      </c>
      <c r="AB1863">
        <v>800</v>
      </c>
      <c r="AC1863">
        <v>18600</v>
      </c>
      <c r="AD1863">
        <v>27000</v>
      </c>
      <c r="AE1863">
        <v>36700</v>
      </c>
      <c r="AF1863">
        <v>86900</v>
      </c>
      <c r="AG1863" t="s">
        <v>479</v>
      </c>
      <c r="AH1863" t="s">
        <v>479</v>
      </c>
      <c r="AI1863" t="s">
        <v>479</v>
      </c>
      <c r="AJ1863" t="s">
        <v>479</v>
      </c>
      <c r="AK1863" t="s">
        <v>479</v>
      </c>
      <c r="AL1863" t="s">
        <v>481</v>
      </c>
      <c r="AM1863" t="s">
        <v>481</v>
      </c>
    </row>
    <row r="1864" spans="1:39" x14ac:dyDescent="0.25">
      <c r="A1864" t="s">
        <v>472</v>
      </c>
      <c r="B1864" t="s">
        <v>598</v>
      </c>
      <c r="C1864">
        <v>1</v>
      </c>
      <c r="D1864" t="s">
        <v>405</v>
      </c>
      <c r="E1864" t="s">
        <v>405</v>
      </c>
      <c r="F1864">
        <v>10007762</v>
      </c>
      <c r="G1864" t="s">
        <v>101</v>
      </c>
      <c r="H1864" t="s">
        <v>482</v>
      </c>
      <c r="I1864" t="s">
        <v>529</v>
      </c>
      <c r="J1864" t="s">
        <v>53</v>
      </c>
      <c r="K1864" t="s">
        <v>530</v>
      </c>
      <c r="L1864" t="s">
        <v>405</v>
      </c>
      <c r="M1864" t="s">
        <v>405</v>
      </c>
      <c r="N1864" t="s">
        <v>405</v>
      </c>
      <c r="O1864" t="s">
        <v>485</v>
      </c>
      <c r="P1864" t="s">
        <v>47</v>
      </c>
      <c r="Q1864">
        <v>25</v>
      </c>
      <c r="R1864">
        <v>25</v>
      </c>
      <c r="S1864">
        <v>25</v>
      </c>
      <c r="T1864" t="s">
        <v>487</v>
      </c>
      <c r="U1864">
        <v>3.8</v>
      </c>
      <c r="V1864">
        <v>65.400000000000006</v>
      </c>
      <c r="W1864">
        <v>92.3</v>
      </c>
      <c r="X1864">
        <v>96.2</v>
      </c>
      <c r="Y1864">
        <v>30.8</v>
      </c>
      <c r="Z1864">
        <v>3.8</v>
      </c>
      <c r="AA1864">
        <v>15</v>
      </c>
      <c r="AB1864">
        <v>9000</v>
      </c>
      <c r="AC1864">
        <v>19000</v>
      </c>
      <c r="AD1864">
        <v>20800</v>
      </c>
      <c r="AE1864">
        <v>26300</v>
      </c>
      <c r="AF1864">
        <v>29600</v>
      </c>
      <c r="AG1864" t="s">
        <v>479</v>
      </c>
      <c r="AH1864" t="s">
        <v>479</v>
      </c>
      <c r="AI1864" t="s">
        <v>479</v>
      </c>
      <c r="AJ1864" t="s">
        <v>479</v>
      </c>
      <c r="AK1864" t="s">
        <v>479</v>
      </c>
      <c r="AL1864" t="s">
        <v>481</v>
      </c>
      <c r="AM1864" t="s">
        <v>481</v>
      </c>
    </row>
    <row r="1865" spans="1:39" x14ac:dyDescent="0.25">
      <c r="A1865" t="s">
        <v>472</v>
      </c>
      <c r="B1865" t="s">
        <v>598</v>
      </c>
      <c r="C1865">
        <v>1</v>
      </c>
      <c r="D1865" t="s">
        <v>405</v>
      </c>
      <c r="E1865" t="s">
        <v>405</v>
      </c>
      <c r="F1865">
        <v>10007762</v>
      </c>
      <c r="G1865" t="s">
        <v>101</v>
      </c>
      <c r="H1865" t="s">
        <v>482</v>
      </c>
      <c r="I1865" t="s">
        <v>529</v>
      </c>
      <c r="J1865" t="s">
        <v>53</v>
      </c>
      <c r="K1865" t="s">
        <v>530</v>
      </c>
      <c r="L1865" t="s">
        <v>405</v>
      </c>
      <c r="M1865" t="s">
        <v>405</v>
      </c>
      <c r="N1865" t="s">
        <v>405</v>
      </c>
      <c r="O1865" t="s">
        <v>486</v>
      </c>
      <c r="P1865" t="s">
        <v>44</v>
      </c>
      <c r="Q1865">
        <v>95</v>
      </c>
      <c r="R1865">
        <v>95</v>
      </c>
      <c r="S1865">
        <v>95</v>
      </c>
      <c r="T1865">
        <v>1.1000000000000001</v>
      </c>
      <c r="U1865">
        <v>13.8</v>
      </c>
      <c r="V1865">
        <v>52.1</v>
      </c>
      <c r="W1865">
        <v>80.900000000000006</v>
      </c>
      <c r="X1865">
        <v>85.1</v>
      </c>
      <c r="Y1865">
        <v>33</v>
      </c>
      <c r="Z1865">
        <v>4.3</v>
      </c>
      <c r="AA1865">
        <v>50</v>
      </c>
      <c r="AB1865">
        <v>2900</v>
      </c>
      <c r="AC1865">
        <v>14200</v>
      </c>
      <c r="AD1865">
        <v>19700</v>
      </c>
      <c r="AE1865">
        <v>25600</v>
      </c>
      <c r="AF1865">
        <v>49300</v>
      </c>
      <c r="AG1865" t="s">
        <v>479</v>
      </c>
      <c r="AH1865" t="s">
        <v>479</v>
      </c>
      <c r="AI1865" t="s">
        <v>479</v>
      </c>
      <c r="AJ1865" t="s">
        <v>479</v>
      </c>
      <c r="AK1865" t="s">
        <v>479</v>
      </c>
      <c r="AL1865" t="s">
        <v>481</v>
      </c>
      <c r="AM1865" t="s">
        <v>481</v>
      </c>
    </row>
    <row r="1866" spans="1:39" x14ac:dyDescent="0.25">
      <c r="A1866" t="s">
        <v>472</v>
      </c>
      <c r="B1866" t="s">
        <v>598</v>
      </c>
      <c r="C1866">
        <v>1</v>
      </c>
      <c r="D1866" t="s">
        <v>405</v>
      </c>
      <c r="E1866" t="s">
        <v>405</v>
      </c>
      <c r="F1866">
        <v>10007762</v>
      </c>
      <c r="G1866" t="s">
        <v>101</v>
      </c>
      <c r="H1866" t="s">
        <v>482</v>
      </c>
      <c r="I1866" t="s">
        <v>529</v>
      </c>
      <c r="J1866" t="s">
        <v>53</v>
      </c>
      <c r="K1866" t="s">
        <v>530</v>
      </c>
      <c r="L1866" t="s">
        <v>405</v>
      </c>
      <c r="M1866" t="s">
        <v>405</v>
      </c>
      <c r="N1866" t="s">
        <v>405</v>
      </c>
      <c r="O1866" t="s">
        <v>478</v>
      </c>
      <c r="P1866" t="s">
        <v>3</v>
      </c>
      <c r="Q1866">
        <v>285</v>
      </c>
      <c r="R1866">
        <v>285</v>
      </c>
      <c r="S1866">
        <v>285</v>
      </c>
      <c r="T1866">
        <v>4.4000000000000004</v>
      </c>
      <c r="U1866">
        <v>11.1</v>
      </c>
      <c r="V1866">
        <v>75.099999999999994</v>
      </c>
      <c r="W1866">
        <v>81.099999999999994</v>
      </c>
      <c r="X1866">
        <v>84.6</v>
      </c>
      <c r="Y1866">
        <v>9.5</v>
      </c>
      <c r="Z1866">
        <v>3.5</v>
      </c>
      <c r="AA1866">
        <v>210</v>
      </c>
      <c r="AB1866">
        <v>1100</v>
      </c>
      <c r="AC1866">
        <v>21400</v>
      </c>
      <c r="AD1866">
        <v>25900</v>
      </c>
      <c r="AE1866">
        <v>33900</v>
      </c>
      <c r="AF1866">
        <v>253300</v>
      </c>
      <c r="AG1866" t="s">
        <v>479</v>
      </c>
      <c r="AH1866" t="s">
        <v>479</v>
      </c>
      <c r="AI1866" t="s">
        <v>479</v>
      </c>
      <c r="AJ1866" t="s">
        <v>479</v>
      </c>
      <c r="AK1866" t="s">
        <v>479</v>
      </c>
      <c r="AL1866" t="s">
        <v>481</v>
      </c>
      <c r="AM1866" t="s">
        <v>481</v>
      </c>
    </row>
    <row r="1867" spans="1:39" x14ac:dyDescent="0.25">
      <c r="A1867" t="s">
        <v>472</v>
      </c>
      <c r="B1867" t="s">
        <v>598</v>
      </c>
      <c r="C1867">
        <v>1</v>
      </c>
      <c r="D1867" t="s">
        <v>405</v>
      </c>
      <c r="E1867" t="s">
        <v>405</v>
      </c>
      <c r="F1867">
        <v>10007762</v>
      </c>
      <c r="G1867" t="s">
        <v>101</v>
      </c>
      <c r="H1867" t="s">
        <v>482</v>
      </c>
      <c r="I1867" t="s">
        <v>529</v>
      </c>
      <c r="J1867" t="s">
        <v>53</v>
      </c>
      <c r="K1867" t="s">
        <v>530</v>
      </c>
      <c r="L1867" t="s">
        <v>405</v>
      </c>
      <c r="M1867" t="s">
        <v>405</v>
      </c>
      <c r="N1867" t="s">
        <v>405</v>
      </c>
      <c r="O1867" t="s">
        <v>488</v>
      </c>
      <c r="P1867" t="s">
        <v>34</v>
      </c>
      <c r="Q1867">
        <v>70</v>
      </c>
      <c r="R1867">
        <v>65</v>
      </c>
      <c r="S1867">
        <v>65</v>
      </c>
      <c r="T1867">
        <v>1.5</v>
      </c>
      <c r="U1867" t="s">
        <v>487</v>
      </c>
      <c r="V1867">
        <v>42.4</v>
      </c>
      <c r="W1867">
        <v>90.9</v>
      </c>
      <c r="X1867">
        <v>98.5</v>
      </c>
      <c r="Y1867">
        <v>56.1</v>
      </c>
      <c r="Z1867">
        <v>7.6</v>
      </c>
      <c r="AA1867">
        <v>30</v>
      </c>
      <c r="AB1867">
        <v>6700</v>
      </c>
      <c r="AC1867">
        <v>15500</v>
      </c>
      <c r="AD1867">
        <v>20600</v>
      </c>
      <c r="AE1867">
        <v>24700</v>
      </c>
      <c r="AF1867">
        <v>51100</v>
      </c>
      <c r="AG1867" t="s">
        <v>479</v>
      </c>
      <c r="AH1867" t="s">
        <v>479</v>
      </c>
      <c r="AI1867" t="s">
        <v>479</v>
      </c>
      <c r="AJ1867" t="s">
        <v>479</v>
      </c>
      <c r="AK1867" t="s">
        <v>479</v>
      </c>
      <c r="AL1867" t="s">
        <v>481</v>
      </c>
      <c r="AM1867" t="s">
        <v>481</v>
      </c>
    </row>
    <row r="1868" spans="1:39" x14ac:dyDescent="0.25">
      <c r="A1868" t="s">
        <v>472</v>
      </c>
      <c r="B1868" t="s">
        <v>598</v>
      </c>
      <c r="C1868">
        <v>1</v>
      </c>
      <c r="D1868" t="s">
        <v>405</v>
      </c>
      <c r="E1868" t="s">
        <v>405</v>
      </c>
      <c r="F1868">
        <v>10007762</v>
      </c>
      <c r="G1868" t="s">
        <v>101</v>
      </c>
      <c r="H1868" t="s">
        <v>482</v>
      </c>
      <c r="I1868" t="s">
        <v>529</v>
      </c>
      <c r="J1868" t="s">
        <v>53</v>
      </c>
      <c r="K1868" t="s">
        <v>530</v>
      </c>
      <c r="L1868" t="s">
        <v>405</v>
      </c>
      <c r="M1868" t="s">
        <v>405</v>
      </c>
      <c r="N1868" t="s">
        <v>405</v>
      </c>
      <c r="O1868" t="s">
        <v>489</v>
      </c>
      <c r="P1868" t="s">
        <v>50</v>
      </c>
      <c r="Q1868">
        <v>65</v>
      </c>
      <c r="R1868">
        <v>65</v>
      </c>
      <c r="S1868">
        <v>65</v>
      </c>
      <c r="T1868">
        <v>3.1</v>
      </c>
      <c r="U1868">
        <v>13.7</v>
      </c>
      <c r="V1868">
        <v>74</v>
      </c>
      <c r="W1868">
        <v>80.2</v>
      </c>
      <c r="X1868">
        <v>83.2</v>
      </c>
      <c r="Y1868">
        <v>9.1999999999999993</v>
      </c>
      <c r="Z1868">
        <v>3.1</v>
      </c>
      <c r="AA1868">
        <v>45</v>
      </c>
      <c r="AB1868">
        <v>500</v>
      </c>
      <c r="AC1868">
        <v>17500</v>
      </c>
      <c r="AD1868">
        <v>20800</v>
      </c>
      <c r="AE1868">
        <v>24800</v>
      </c>
      <c r="AF1868">
        <v>46700</v>
      </c>
      <c r="AG1868" t="s">
        <v>479</v>
      </c>
      <c r="AH1868" t="s">
        <v>479</v>
      </c>
      <c r="AI1868" t="s">
        <v>479</v>
      </c>
      <c r="AJ1868" t="s">
        <v>479</v>
      </c>
      <c r="AK1868" t="s">
        <v>479</v>
      </c>
      <c r="AL1868" t="s">
        <v>481</v>
      </c>
      <c r="AM1868" t="s">
        <v>481</v>
      </c>
    </row>
    <row r="1869" spans="1:39" x14ac:dyDescent="0.25">
      <c r="A1869" t="s">
        <v>472</v>
      </c>
      <c r="B1869" t="s">
        <v>598</v>
      </c>
      <c r="C1869">
        <v>1</v>
      </c>
      <c r="D1869" t="s">
        <v>405</v>
      </c>
      <c r="E1869" t="s">
        <v>405</v>
      </c>
      <c r="F1869">
        <v>10007764</v>
      </c>
      <c r="G1869" t="s">
        <v>593</v>
      </c>
      <c r="H1869" t="s">
        <v>482</v>
      </c>
      <c r="I1869" t="s">
        <v>529</v>
      </c>
      <c r="J1869" t="s">
        <v>53</v>
      </c>
      <c r="K1869" t="s">
        <v>530</v>
      </c>
      <c r="L1869" t="s">
        <v>405</v>
      </c>
      <c r="M1869" t="s">
        <v>405</v>
      </c>
      <c r="N1869" t="s">
        <v>405</v>
      </c>
      <c r="O1869" t="s">
        <v>485</v>
      </c>
      <c r="P1869" t="s">
        <v>47</v>
      </c>
      <c r="Q1869">
        <v>60</v>
      </c>
      <c r="R1869">
        <v>60</v>
      </c>
      <c r="S1869">
        <v>60</v>
      </c>
      <c r="T1869" t="s">
        <v>487</v>
      </c>
      <c r="U1869">
        <v>8.6999999999999993</v>
      </c>
      <c r="V1869">
        <v>60.7</v>
      </c>
      <c r="W1869">
        <v>75.7</v>
      </c>
      <c r="X1869">
        <v>91.3</v>
      </c>
      <c r="Y1869">
        <v>30.6</v>
      </c>
      <c r="Z1869">
        <v>15.6</v>
      </c>
      <c r="AA1869">
        <v>35</v>
      </c>
      <c r="AB1869">
        <v>1100</v>
      </c>
      <c r="AC1869">
        <v>21200</v>
      </c>
      <c r="AD1869">
        <v>23900</v>
      </c>
      <c r="AE1869">
        <v>27700</v>
      </c>
      <c r="AF1869">
        <v>33900</v>
      </c>
      <c r="AG1869" t="s">
        <v>479</v>
      </c>
      <c r="AH1869" t="s">
        <v>479</v>
      </c>
      <c r="AI1869" t="s">
        <v>479</v>
      </c>
      <c r="AJ1869" t="s">
        <v>479</v>
      </c>
      <c r="AK1869" t="s">
        <v>479</v>
      </c>
      <c r="AL1869" t="s">
        <v>481</v>
      </c>
      <c r="AM1869" t="s">
        <v>481</v>
      </c>
    </row>
    <row r="1870" spans="1:39" x14ac:dyDescent="0.25">
      <c r="A1870" t="s">
        <v>472</v>
      </c>
      <c r="B1870" t="s">
        <v>598</v>
      </c>
      <c r="C1870">
        <v>1</v>
      </c>
      <c r="D1870" t="s">
        <v>405</v>
      </c>
      <c r="E1870" t="s">
        <v>405</v>
      </c>
      <c r="F1870">
        <v>10007764</v>
      </c>
      <c r="G1870" t="s">
        <v>593</v>
      </c>
      <c r="H1870" t="s">
        <v>482</v>
      </c>
      <c r="I1870" t="s">
        <v>529</v>
      </c>
      <c r="J1870" t="s">
        <v>53</v>
      </c>
      <c r="K1870" t="s">
        <v>530</v>
      </c>
      <c r="L1870" t="s">
        <v>405</v>
      </c>
      <c r="M1870" t="s">
        <v>405</v>
      </c>
      <c r="N1870" t="s">
        <v>405</v>
      </c>
      <c r="O1870" t="s">
        <v>486</v>
      </c>
      <c r="P1870" t="s">
        <v>44</v>
      </c>
      <c r="Q1870">
        <v>50</v>
      </c>
      <c r="R1870">
        <v>50</v>
      </c>
      <c r="S1870">
        <v>50</v>
      </c>
      <c r="T1870">
        <v>3.8</v>
      </c>
      <c r="U1870">
        <v>9.6</v>
      </c>
      <c r="V1870">
        <v>51.9</v>
      </c>
      <c r="W1870">
        <v>82.7</v>
      </c>
      <c r="X1870">
        <v>86.5</v>
      </c>
      <c r="Y1870">
        <v>34.6</v>
      </c>
      <c r="Z1870">
        <v>3.8</v>
      </c>
      <c r="AA1870">
        <v>25</v>
      </c>
      <c r="AB1870">
        <v>1100</v>
      </c>
      <c r="AC1870">
        <v>17200</v>
      </c>
      <c r="AD1870">
        <v>22800</v>
      </c>
      <c r="AE1870">
        <v>25100</v>
      </c>
      <c r="AF1870">
        <v>33500</v>
      </c>
      <c r="AG1870" t="s">
        <v>479</v>
      </c>
      <c r="AH1870" t="s">
        <v>479</v>
      </c>
      <c r="AI1870" t="s">
        <v>479</v>
      </c>
      <c r="AJ1870" t="s">
        <v>479</v>
      </c>
      <c r="AK1870" t="s">
        <v>479</v>
      </c>
      <c r="AL1870" t="s">
        <v>481</v>
      </c>
      <c r="AM1870" t="s">
        <v>481</v>
      </c>
    </row>
    <row r="1871" spans="1:39" x14ac:dyDescent="0.25">
      <c r="A1871" t="s">
        <v>472</v>
      </c>
      <c r="B1871" t="s">
        <v>598</v>
      </c>
      <c r="C1871">
        <v>1</v>
      </c>
      <c r="D1871" t="s">
        <v>405</v>
      </c>
      <c r="E1871" t="s">
        <v>405</v>
      </c>
      <c r="F1871">
        <v>10007764</v>
      </c>
      <c r="G1871" t="s">
        <v>593</v>
      </c>
      <c r="H1871" t="s">
        <v>482</v>
      </c>
      <c r="I1871" t="s">
        <v>529</v>
      </c>
      <c r="J1871" t="s">
        <v>53</v>
      </c>
      <c r="K1871" t="s">
        <v>530</v>
      </c>
      <c r="L1871" t="s">
        <v>405</v>
      </c>
      <c r="M1871" t="s">
        <v>405</v>
      </c>
      <c r="N1871" t="s">
        <v>405</v>
      </c>
      <c r="O1871" t="s">
        <v>478</v>
      </c>
      <c r="P1871" t="s">
        <v>3</v>
      </c>
      <c r="Q1871">
        <v>85</v>
      </c>
      <c r="R1871">
        <v>85</v>
      </c>
      <c r="S1871">
        <v>85</v>
      </c>
      <c r="T1871">
        <v>2.2999999999999998</v>
      </c>
      <c r="U1871">
        <v>8</v>
      </c>
      <c r="V1871">
        <v>78.2</v>
      </c>
      <c r="W1871">
        <v>87.4</v>
      </c>
      <c r="X1871">
        <v>89.7</v>
      </c>
      <c r="Y1871">
        <v>11.5</v>
      </c>
      <c r="Z1871">
        <v>2.2999999999999998</v>
      </c>
      <c r="AA1871">
        <v>65</v>
      </c>
      <c r="AB1871">
        <v>8800</v>
      </c>
      <c r="AC1871">
        <v>27000</v>
      </c>
      <c r="AD1871">
        <v>30300</v>
      </c>
      <c r="AE1871">
        <v>34700</v>
      </c>
      <c r="AF1871">
        <v>50700</v>
      </c>
      <c r="AG1871" t="s">
        <v>479</v>
      </c>
      <c r="AH1871" t="s">
        <v>479</v>
      </c>
      <c r="AI1871" t="s">
        <v>479</v>
      </c>
      <c r="AJ1871" t="s">
        <v>479</v>
      </c>
      <c r="AK1871" t="s">
        <v>479</v>
      </c>
      <c r="AL1871" t="s">
        <v>481</v>
      </c>
      <c r="AM1871" t="s">
        <v>481</v>
      </c>
    </row>
    <row r="1872" spans="1:39" x14ac:dyDescent="0.25">
      <c r="A1872" t="s">
        <v>472</v>
      </c>
      <c r="B1872" t="s">
        <v>598</v>
      </c>
      <c r="C1872">
        <v>1</v>
      </c>
      <c r="D1872" t="s">
        <v>405</v>
      </c>
      <c r="E1872" t="s">
        <v>405</v>
      </c>
      <c r="F1872">
        <v>10007764</v>
      </c>
      <c r="G1872" t="s">
        <v>593</v>
      </c>
      <c r="H1872" t="s">
        <v>482</v>
      </c>
      <c r="I1872" t="s">
        <v>529</v>
      </c>
      <c r="J1872" t="s">
        <v>53</v>
      </c>
      <c r="K1872" t="s">
        <v>530</v>
      </c>
      <c r="L1872" t="s">
        <v>405</v>
      </c>
      <c r="M1872" t="s">
        <v>405</v>
      </c>
      <c r="N1872" t="s">
        <v>405</v>
      </c>
      <c r="O1872" t="s">
        <v>488</v>
      </c>
      <c r="P1872" t="s">
        <v>34</v>
      </c>
      <c r="Q1872">
        <v>10</v>
      </c>
      <c r="R1872">
        <v>10</v>
      </c>
      <c r="S1872">
        <v>10</v>
      </c>
      <c r="T1872" t="s">
        <v>479</v>
      </c>
      <c r="U1872" t="s">
        <v>479</v>
      </c>
      <c r="V1872" t="s">
        <v>479</v>
      </c>
      <c r="W1872" t="s">
        <v>479</v>
      </c>
      <c r="X1872" t="s">
        <v>479</v>
      </c>
      <c r="Y1872" t="s">
        <v>479</v>
      </c>
      <c r="Z1872" t="s">
        <v>479</v>
      </c>
      <c r="AA1872">
        <v>5</v>
      </c>
      <c r="AB1872" t="s">
        <v>479</v>
      </c>
      <c r="AC1872" t="s">
        <v>479</v>
      </c>
      <c r="AD1872" t="s">
        <v>479</v>
      </c>
      <c r="AE1872" t="s">
        <v>479</v>
      </c>
      <c r="AF1872" t="s">
        <v>479</v>
      </c>
      <c r="AG1872" t="s">
        <v>479</v>
      </c>
      <c r="AH1872" t="s">
        <v>479</v>
      </c>
      <c r="AI1872" t="s">
        <v>479</v>
      </c>
      <c r="AJ1872" t="s">
        <v>479</v>
      </c>
      <c r="AK1872" t="s">
        <v>479</v>
      </c>
      <c r="AL1872" t="s">
        <v>481</v>
      </c>
      <c r="AM1872" t="s">
        <v>481</v>
      </c>
    </row>
    <row r="1873" spans="1:39" x14ac:dyDescent="0.25">
      <c r="A1873" t="s">
        <v>472</v>
      </c>
      <c r="B1873" t="s">
        <v>598</v>
      </c>
      <c r="C1873">
        <v>1</v>
      </c>
      <c r="D1873" t="s">
        <v>405</v>
      </c>
      <c r="E1873" t="s">
        <v>405</v>
      </c>
      <c r="F1873">
        <v>10007764</v>
      </c>
      <c r="G1873" t="s">
        <v>593</v>
      </c>
      <c r="H1873" t="s">
        <v>482</v>
      </c>
      <c r="I1873" t="s">
        <v>529</v>
      </c>
      <c r="J1873" t="s">
        <v>53</v>
      </c>
      <c r="K1873" t="s">
        <v>530</v>
      </c>
      <c r="L1873" t="s">
        <v>405</v>
      </c>
      <c r="M1873" t="s">
        <v>405</v>
      </c>
      <c r="N1873" t="s">
        <v>405</v>
      </c>
      <c r="O1873" t="s">
        <v>489</v>
      </c>
      <c r="P1873" t="s">
        <v>50</v>
      </c>
      <c r="Q1873">
        <v>145</v>
      </c>
      <c r="R1873">
        <v>145</v>
      </c>
      <c r="S1873">
        <v>145</v>
      </c>
      <c r="T1873">
        <v>2.1</v>
      </c>
      <c r="U1873">
        <v>9</v>
      </c>
      <c r="V1873">
        <v>75.2</v>
      </c>
      <c r="W1873">
        <v>85.5</v>
      </c>
      <c r="X1873">
        <v>89</v>
      </c>
      <c r="Y1873">
        <v>13.8</v>
      </c>
      <c r="Z1873">
        <v>3.4</v>
      </c>
      <c r="AA1873">
        <v>105</v>
      </c>
      <c r="AB1873">
        <v>400</v>
      </c>
      <c r="AC1873">
        <v>14600</v>
      </c>
      <c r="AD1873">
        <v>19500</v>
      </c>
      <c r="AE1873">
        <v>22600</v>
      </c>
      <c r="AF1873">
        <v>33200</v>
      </c>
      <c r="AG1873" t="s">
        <v>479</v>
      </c>
      <c r="AH1873" t="s">
        <v>479</v>
      </c>
      <c r="AI1873" t="s">
        <v>479</v>
      </c>
      <c r="AJ1873" t="s">
        <v>479</v>
      </c>
      <c r="AK1873" t="s">
        <v>479</v>
      </c>
      <c r="AL1873" t="s">
        <v>481</v>
      </c>
      <c r="AM1873" t="s">
        <v>481</v>
      </c>
    </row>
    <row r="1874" spans="1:39" x14ac:dyDescent="0.25">
      <c r="A1874" t="s">
        <v>472</v>
      </c>
      <c r="B1874" t="s">
        <v>598</v>
      </c>
      <c r="C1874">
        <v>1</v>
      </c>
      <c r="D1874" t="s">
        <v>405</v>
      </c>
      <c r="E1874" t="s">
        <v>405</v>
      </c>
      <c r="F1874">
        <v>10007767</v>
      </c>
      <c r="G1874" t="s">
        <v>139</v>
      </c>
      <c r="H1874" t="s">
        <v>482</v>
      </c>
      <c r="I1874" t="s">
        <v>476</v>
      </c>
      <c r="J1874" t="s">
        <v>385</v>
      </c>
      <c r="K1874" t="s">
        <v>521</v>
      </c>
      <c r="L1874" t="s">
        <v>58</v>
      </c>
      <c r="M1874" t="s">
        <v>405</v>
      </c>
      <c r="N1874" t="s">
        <v>405</v>
      </c>
      <c r="O1874" t="s">
        <v>485</v>
      </c>
      <c r="P1874" t="s">
        <v>47</v>
      </c>
      <c r="Q1874">
        <v>65</v>
      </c>
      <c r="R1874">
        <v>65</v>
      </c>
      <c r="S1874">
        <v>65</v>
      </c>
      <c r="T1874">
        <v>4.7</v>
      </c>
      <c r="U1874">
        <v>7</v>
      </c>
      <c r="V1874">
        <v>51</v>
      </c>
      <c r="W1874">
        <v>80.599999999999994</v>
      </c>
      <c r="X1874">
        <v>88.3</v>
      </c>
      <c r="Y1874">
        <v>37.299999999999997</v>
      </c>
      <c r="Z1874">
        <v>7.8</v>
      </c>
      <c r="AA1874">
        <v>35</v>
      </c>
      <c r="AB1874">
        <v>5800</v>
      </c>
      <c r="AC1874">
        <v>19700</v>
      </c>
      <c r="AD1874">
        <v>21500</v>
      </c>
      <c r="AE1874">
        <v>25900</v>
      </c>
      <c r="AF1874">
        <v>45300</v>
      </c>
      <c r="AG1874" t="s">
        <v>479</v>
      </c>
      <c r="AH1874" t="s">
        <v>479</v>
      </c>
      <c r="AI1874" t="s">
        <v>479</v>
      </c>
      <c r="AJ1874" t="s">
        <v>479</v>
      </c>
      <c r="AK1874" t="s">
        <v>479</v>
      </c>
      <c r="AL1874" t="s">
        <v>481</v>
      </c>
      <c r="AM1874" t="s">
        <v>481</v>
      </c>
    </row>
    <row r="1875" spans="1:39" x14ac:dyDescent="0.25">
      <c r="A1875" t="s">
        <v>472</v>
      </c>
      <c r="B1875" t="s">
        <v>598</v>
      </c>
      <c r="C1875">
        <v>1</v>
      </c>
      <c r="D1875" t="s">
        <v>405</v>
      </c>
      <c r="E1875" t="s">
        <v>405</v>
      </c>
      <c r="F1875">
        <v>10007767</v>
      </c>
      <c r="G1875" t="s">
        <v>139</v>
      </c>
      <c r="H1875" t="s">
        <v>482</v>
      </c>
      <c r="I1875" t="s">
        <v>476</v>
      </c>
      <c r="J1875" t="s">
        <v>385</v>
      </c>
      <c r="K1875" t="s">
        <v>521</v>
      </c>
      <c r="L1875" t="s">
        <v>58</v>
      </c>
      <c r="M1875" t="s">
        <v>405</v>
      </c>
      <c r="N1875" t="s">
        <v>405</v>
      </c>
      <c r="O1875" t="s">
        <v>486</v>
      </c>
      <c r="P1875" t="s">
        <v>44</v>
      </c>
      <c r="Q1875">
        <v>150</v>
      </c>
      <c r="R1875">
        <v>145</v>
      </c>
      <c r="S1875">
        <v>145</v>
      </c>
      <c r="T1875">
        <v>1.4</v>
      </c>
      <c r="U1875">
        <v>6.1</v>
      </c>
      <c r="V1875">
        <v>44</v>
      </c>
      <c r="W1875">
        <v>80.5</v>
      </c>
      <c r="X1875">
        <v>92.5</v>
      </c>
      <c r="Y1875">
        <v>48.5</v>
      </c>
      <c r="Z1875">
        <v>12.1</v>
      </c>
      <c r="AA1875">
        <v>65</v>
      </c>
      <c r="AB1875">
        <v>4000</v>
      </c>
      <c r="AC1875">
        <v>17200</v>
      </c>
      <c r="AD1875">
        <v>21500</v>
      </c>
      <c r="AE1875">
        <v>25600</v>
      </c>
      <c r="AF1875">
        <v>44500</v>
      </c>
      <c r="AG1875" t="s">
        <v>479</v>
      </c>
      <c r="AH1875" t="s">
        <v>479</v>
      </c>
      <c r="AI1875" t="s">
        <v>479</v>
      </c>
      <c r="AJ1875" t="s">
        <v>479</v>
      </c>
      <c r="AK1875" t="s">
        <v>479</v>
      </c>
      <c r="AL1875" t="s">
        <v>481</v>
      </c>
      <c r="AM1875" t="s">
        <v>481</v>
      </c>
    </row>
    <row r="1876" spans="1:39" x14ac:dyDescent="0.25">
      <c r="A1876" t="s">
        <v>472</v>
      </c>
      <c r="B1876" t="s">
        <v>598</v>
      </c>
      <c r="C1876">
        <v>1</v>
      </c>
      <c r="D1876" t="s">
        <v>405</v>
      </c>
      <c r="E1876" t="s">
        <v>405</v>
      </c>
      <c r="F1876">
        <v>10007767</v>
      </c>
      <c r="G1876" t="s">
        <v>139</v>
      </c>
      <c r="H1876" t="s">
        <v>482</v>
      </c>
      <c r="I1876" t="s">
        <v>476</v>
      </c>
      <c r="J1876" t="s">
        <v>385</v>
      </c>
      <c r="K1876" t="s">
        <v>521</v>
      </c>
      <c r="L1876" t="s">
        <v>58</v>
      </c>
      <c r="M1876" t="s">
        <v>405</v>
      </c>
      <c r="N1876" t="s">
        <v>405</v>
      </c>
      <c r="O1876" t="s">
        <v>478</v>
      </c>
      <c r="P1876" t="s">
        <v>3</v>
      </c>
      <c r="Q1876">
        <v>40</v>
      </c>
      <c r="R1876">
        <v>40</v>
      </c>
      <c r="S1876">
        <v>40</v>
      </c>
      <c r="T1876">
        <v>2.5</v>
      </c>
      <c r="U1876">
        <v>4.9000000000000004</v>
      </c>
      <c r="V1876">
        <v>52.1</v>
      </c>
      <c r="W1876">
        <v>77.900000000000006</v>
      </c>
      <c r="X1876">
        <v>92.6</v>
      </c>
      <c r="Y1876">
        <v>40.6</v>
      </c>
      <c r="Z1876">
        <v>14.8</v>
      </c>
      <c r="AA1876">
        <v>20</v>
      </c>
      <c r="AB1876">
        <v>1800</v>
      </c>
      <c r="AC1876">
        <v>20800</v>
      </c>
      <c r="AD1876">
        <v>25200</v>
      </c>
      <c r="AE1876">
        <v>32800</v>
      </c>
      <c r="AF1876">
        <v>43800</v>
      </c>
      <c r="AG1876" t="s">
        <v>479</v>
      </c>
      <c r="AH1876" t="s">
        <v>479</v>
      </c>
      <c r="AI1876" t="s">
        <v>479</v>
      </c>
      <c r="AJ1876" t="s">
        <v>479</v>
      </c>
      <c r="AK1876" t="s">
        <v>479</v>
      </c>
      <c r="AL1876" t="s">
        <v>481</v>
      </c>
      <c r="AM1876" t="s">
        <v>481</v>
      </c>
    </row>
    <row r="1877" spans="1:39" x14ac:dyDescent="0.25">
      <c r="A1877" t="s">
        <v>472</v>
      </c>
      <c r="B1877" t="s">
        <v>598</v>
      </c>
      <c r="C1877">
        <v>1</v>
      </c>
      <c r="D1877" t="s">
        <v>405</v>
      </c>
      <c r="E1877" t="s">
        <v>405</v>
      </c>
      <c r="F1877">
        <v>10007767</v>
      </c>
      <c r="G1877" t="s">
        <v>139</v>
      </c>
      <c r="H1877" t="s">
        <v>482</v>
      </c>
      <c r="I1877" t="s">
        <v>476</v>
      </c>
      <c r="J1877" t="s">
        <v>385</v>
      </c>
      <c r="K1877" t="s">
        <v>521</v>
      </c>
      <c r="L1877" t="s">
        <v>58</v>
      </c>
      <c r="M1877" t="s">
        <v>405</v>
      </c>
      <c r="N1877" t="s">
        <v>405</v>
      </c>
      <c r="O1877" t="s">
        <v>488</v>
      </c>
      <c r="P1877" t="s">
        <v>34</v>
      </c>
      <c r="Q1877">
        <v>145</v>
      </c>
      <c r="R1877">
        <v>145</v>
      </c>
      <c r="S1877">
        <v>145</v>
      </c>
      <c r="T1877">
        <v>1</v>
      </c>
      <c r="U1877">
        <v>10.8</v>
      </c>
      <c r="V1877">
        <v>36.6</v>
      </c>
      <c r="W1877">
        <v>76.3</v>
      </c>
      <c r="X1877">
        <v>88.2</v>
      </c>
      <c r="Y1877">
        <v>51.6</v>
      </c>
      <c r="Z1877">
        <v>11.8</v>
      </c>
      <c r="AA1877">
        <v>50</v>
      </c>
      <c r="AB1877">
        <v>6900</v>
      </c>
      <c r="AC1877">
        <v>17900</v>
      </c>
      <c r="AD1877">
        <v>22300</v>
      </c>
      <c r="AE1877">
        <v>26600</v>
      </c>
      <c r="AF1877">
        <v>42700</v>
      </c>
      <c r="AG1877" t="s">
        <v>479</v>
      </c>
      <c r="AH1877" t="s">
        <v>479</v>
      </c>
      <c r="AI1877" t="s">
        <v>479</v>
      </c>
      <c r="AJ1877" t="s">
        <v>479</v>
      </c>
      <c r="AK1877" t="s">
        <v>479</v>
      </c>
      <c r="AL1877" t="s">
        <v>481</v>
      </c>
      <c r="AM1877" t="s">
        <v>481</v>
      </c>
    </row>
    <row r="1878" spans="1:39" x14ac:dyDescent="0.25">
      <c r="A1878" t="s">
        <v>472</v>
      </c>
      <c r="B1878" t="s">
        <v>598</v>
      </c>
      <c r="C1878">
        <v>1</v>
      </c>
      <c r="D1878" t="s">
        <v>405</v>
      </c>
      <c r="E1878" t="s">
        <v>405</v>
      </c>
      <c r="F1878">
        <v>10007768</v>
      </c>
      <c r="G1878" t="s">
        <v>70</v>
      </c>
      <c r="H1878" t="s">
        <v>482</v>
      </c>
      <c r="I1878" t="s">
        <v>476</v>
      </c>
      <c r="J1878" t="s">
        <v>385</v>
      </c>
      <c r="K1878" t="s">
        <v>477</v>
      </c>
      <c r="L1878" t="s">
        <v>65</v>
      </c>
      <c r="M1878" t="s">
        <v>405</v>
      </c>
      <c r="N1878" t="s">
        <v>405</v>
      </c>
      <c r="O1878" t="s">
        <v>485</v>
      </c>
      <c r="P1878" t="s">
        <v>47</v>
      </c>
      <c r="Q1878">
        <v>75</v>
      </c>
      <c r="R1878">
        <v>75</v>
      </c>
      <c r="S1878">
        <v>75</v>
      </c>
      <c r="T1878">
        <v>5.4</v>
      </c>
      <c r="U1878">
        <v>4</v>
      </c>
      <c r="V1878">
        <v>46.5</v>
      </c>
      <c r="W1878">
        <v>77.099999999999994</v>
      </c>
      <c r="X1878">
        <v>90.6</v>
      </c>
      <c r="Y1878">
        <v>44.1</v>
      </c>
      <c r="Z1878">
        <v>13.5</v>
      </c>
      <c r="AA1878">
        <v>35</v>
      </c>
      <c r="AB1878">
        <v>4700</v>
      </c>
      <c r="AC1878">
        <v>18200</v>
      </c>
      <c r="AD1878">
        <v>23400</v>
      </c>
      <c r="AE1878">
        <v>26600</v>
      </c>
      <c r="AF1878">
        <v>44900</v>
      </c>
      <c r="AG1878" t="s">
        <v>479</v>
      </c>
      <c r="AH1878" t="s">
        <v>479</v>
      </c>
      <c r="AI1878" t="s">
        <v>479</v>
      </c>
      <c r="AJ1878" t="s">
        <v>479</v>
      </c>
      <c r="AK1878" t="s">
        <v>479</v>
      </c>
      <c r="AL1878" t="s">
        <v>481</v>
      </c>
      <c r="AM1878" t="s">
        <v>481</v>
      </c>
    </row>
    <row r="1879" spans="1:39" x14ac:dyDescent="0.25">
      <c r="A1879" t="s">
        <v>472</v>
      </c>
      <c r="B1879" t="s">
        <v>582</v>
      </c>
      <c r="C1879">
        <v>3</v>
      </c>
      <c r="D1879" t="s">
        <v>405</v>
      </c>
      <c r="E1879" t="s">
        <v>405</v>
      </c>
      <c r="F1879">
        <v>10007791</v>
      </c>
      <c r="G1879" t="s">
        <v>136</v>
      </c>
      <c r="H1879" t="s">
        <v>482</v>
      </c>
      <c r="I1879" t="s">
        <v>476</v>
      </c>
      <c r="J1879" t="s">
        <v>385</v>
      </c>
      <c r="K1879" t="s">
        <v>483</v>
      </c>
      <c r="L1879" t="s">
        <v>484</v>
      </c>
      <c r="M1879" t="s">
        <v>405</v>
      </c>
      <c r="N1879" t="s">
        <v>405</v>
      </c>
      <c r="O1879" t="s">
        <v>486</v>
      </c>
      <c r="P1879" t="s">
        <v>44</v>
      </c>
      <c r="Q1879">
        <v>200</v>
      </c>
      <c r="R1879">
        <v>195</v>
      </c>
      <c r="S1879">
        <v>195</v>
      </c>
      <c r="T1879">
        <v>3.9</v>
      </c>
      <c r="U1879">
        <v>8.1999999999999993</v>
      </c>
      <c r="V1879">
        <v>64.2</v>
      </c>
      <c r="W1879">
        <v>85.8</v>
      </c>
      <c r="X1879">
        <v>87.9</v>
      </c>
      <c r="Y1879">
        <v>23.7</v>
      </c>
      <c r="Z1879">
        <v>2.1</v>
      </c>
      <c r="AA1879">
        <v>125</v>
      </c>
      <c r="AB1879">
        <v>1600</v>
      </c>
      <c r="AC1879">
        <v>21200</v>
      </c>
      <c r="AD1879">
        <v>26300</v>
      </c>
      <c r="AE1879">
        <v>30700</v>
      </c>
      <c r="AF1879">
        <v>74500</v>
      </c>
      <c r="AG1879" t="s">
        <v>479</v>
      </c>
      <c r="AH1879" t="s">
        <v>479</v>
      </c>
      <c r="AI1879" t="s">
        <v>479</v>
      </c>
      <c r="AJ1879" t="s">
        <v>479</v>
      </c>
      <c r="AK1879" t="s">
        <v>479</v>
      </c>
      <c r="AL1879" t="s">
        <v>481</v>
      </c>
      <c r="AM1879" t="s">
        <v>481</v>
      </c>
    </row>
    <row r="1880" spans="1:39" x14ac:dyDescent="0.25">
      <c r="A1880" t="s">
        <v>472</v>
      </c>
      <c r="B1880" t="s">
        <v>582</v>
      </c>
      <c r="C1880">
        <v>3</v>
      </c>
      <c r="D1880" t="s">
        <v>405</v>
      </c>
      <c r="E1880" t="s">
        <v>405</v>
      </c>
      <c r="F1880">
        <v>10007792</v>
      </c>
      <c r="G1880" t="s">
        <v>98</v>
      </c>
      <c r="H1880" t="s">
        <v>482</v>
      </c>
      <c r="I1880" t="s">
        <v>476</v>
      </c>
      <c r="J1880" t="s">
        <v>385</v>
      </c>
      <c r="K1880" t="s">
        <v>491</v>
      </c>
      <c r="L1880" t="s">
        <v>61</v>
      </c>
      <c r="M1880" t="s">
        <v>405</v>
      </c>
      <c r="N1880" t="s">
        <v>405</v>
      </c>
      <c r="O1880" t="s">
        <v>486</v>
      </c>
      <c r="P1880" t="s">
        <v>44</v>
      </c>
      <c r="Q1880">
        <v>155</v>
      </c>
      <c r="R1880">
        <v>150</v>
      </c>
      <c r="S1880">
        <v>150</v>
      </c>
      <c r="T1880">
        <v>3.4</v>
      </c>
      <c r="U1880">
        <v>2.7</v>
      </c>
      <c r="V1880">
        <v>68.2</v>
      </c>
      <c r="W1880">
        <v>89.9</v>
      </c>
      <c r="X1880">
        <v>93.9</v>
      </c>
      <c r="Y1880">
        <v>25.7</v>
      </c>
      <c r="Z1880">
        <v>4.0999999999999996</v>
      </c>
      <c r="AA1880">
        <v>100</v>
      </c>
      <c r="AB1880">
        <v>7700</v>
      </c>
      <c r="AC1880">
        <v>24800</v>
      </c>
      <c r="AD1880">
        <v>30700</v>
      </c>
      <c r="AE1880">
        <v>37600</v>
      </c>
      <c r="AF1880">
        <v>67500</v>
      </c>
      <c r="AG1880" t="s">
        <v>479</v>
      </c>
      <c r="AH1880" t="s">
        <v>479</v>
      </c>
      <c r="AI1880" t="s">
        <v>479</v>
      </c>
      <c r="AJ1880" t="s">
        <v>479</v>
      </c>
      <c r="AK1880" t="s">
        <v>479</v>
      </c>
      <c r="AL1880" t="s">
        <v>481</v>
      </c>
      <c r="AM1880" t="s">
        <v>481</v>
      </c>
    </row>
    <row r="1881" spans="1:39" x14ac:dyDescent="0.25">
      <c r="A1881" t="s">
        <v>472</v>
      </c>
      <c r="B1881" t="s">
        <v>582</v>
      </c>
      <c r="C1881">
        <v>3</v>
      </c>
      <c r="D1881" t="s">
        <v>405</v>
      </c>
      <c r="E1881" t="s">
        <v>405</v>
      </c>
      <c r="F1881">
        <v>10007803</v>
      </c>
      <c r="G1881" t="s">
        <v>580</v>
      </c>
      <c r="H1881" t="s">
        <v>482</v>
      </c>
      <c r="I1881" t="s">
        <v>529</v>
      </c>
      <c r="J1881" t="s">
        <v>53</v>
      </c>
      <c r="K1881" t="s">
        <v>530</v>
      </c>
      <c r="L1881" t="s">
        <v>405</v>
      </c>
      <c r="M1881" t="s">
        <v>405</v>
      </c>
      <c r="N1881" t="s">
        <v>405</v>
      </c>
      <c r="O1881" t="s">
        <v>486</v>
      </c>
      <c r="P1881" t="s">
        <v>44</v>
      </c>
      <c r="Q1881">
        <v>20</v>
      </c>
      <c r="R1881">
        <v>20</v>
      </c>
      <c r="S1881">
        <v>20</v>
      </c>
      <c r="T1881">
        <v>9.3000000000000007</v>
      </c>
      <c r="U1881">
        <v>2.2999999999999998</v>
      </c>
      <c r="V1881">
        <v>55.8</v>
      </c>
      <c r="W1881">
        <v>81.400000000000006</v>
      </c>
      <c r="X1881">
        <v>88.4</v>
      </c>
      <c r="Y1881">
        <v>32.6</v>
      </c>
      <c r="Z1881">
        <v>7</v>
      </c>
      <c r="AA1881">
        <v>10</v>
      </c>
      <c r="AB1881">
        <v>21500</v>
      </c>
      <c r="AC1881">
        <v>25200</v>
      </c>
      <c r="AD1881">
        <v>27000</v>
      </c>
      <c r="AE1881">
        <v>31100</v>
      </c>
      <c r="AF1881">
        <v>32000</v>
      </c>
      <c r="AG1881" t="s">
        <v>479</v>
      </c>
      <c r="AH1881" t="s">
        <v>479</v>
      </c>
      <c r="AI1881" t="s">
        <v>479</v>
      </c>
      <c r="AJ1881" t="s">
        <v>479</v>
      </c>
      <c r="AK1881" t="s">
        <v>479</v>
      </c>
      <c r="AL1881" t="s">
        <v>481</v>
      </c>
      <c r="AM1881" t="s">
        <v>481</v>
      </c>
    </row>
    <row r="1882" spans="1:39" x14ac:dyDescent="0.25">
      <c r="A1882" t="s">
        <v>472</v>
      </c>
      <c r="B1882" t="s">
        <v>582</v>
      </c>
      <c r="C1882">
        <v>3</v>
      </c>
      <c r="D1882" t="s">
        <v>405</v>
      </c>
      <c r="E1882" t="s">
        <v>405</v>
      </c>
      <c r="F1882">
        <v>10007805</v>
      </c>
      <c r="G1882" t="s">
        <v>581</v>
      </c>
      <c r="H1882" t="s">
        <v>482</v>
      </c>
      <c r="I1882" t="s">
        <v>529</v>
      </c>
      <c r="J1882" t="s">
        <v>53</v>
      </c>
      <c r="K1882" t="s">
        <v>530</v>
      </c>
      <c r="L1882" t="s">
        <v>405</v>
      </c>
      <c r="M1882" t="s">
        <v>405</v>
      </c>
      <c r="N1882" t="s">
        <v>405</v>
      </c>
      <c r="O1882" t="s">
        <v>486</v>
      </c>
      <c r="P1882" t="s">
        <v>44</v>
      </c>
      <c r="Q1882">
        <v>120</v>
      </c>
      <c r="R1882">
        <v>120</v>
      </c>
      <c r="S1882">
        <v>120</v>
      </c>
      <c r="T1882">
        <v>4.0999999999999996</v>
      </c>
      <c r="U1882">
        <v>3.7</v>
      </c>
      <c r="V1882">
        <v>60.6</v>
      </c>
      <c r="W1882">
        <v>89.2</v>
      </c>
      <c r="X1882">
        <v>92.1</v>
      </c>
      <c r="Y1882">
        <v>31.5</v>
      </c>
      <c r="Z1882">
        <v>2.9</v>
      </c>
      <c r="AA1882">
        <v>70</v>
      </c>
      <c r="AB1882">
        <v>4000</v>
      </c>
      <c r="AC1882">
        <v>22300</v>
      </c>
      <c r="AD1882">
        <v>24800</v>
      </c>
      <c r="AE1882">
        <v>28800</v>
      </c>
      <c r="AF1882">
        <v>54800</v>
      </c>
      <c r="AG1882" t="s">
        <v>479</v>
      </c>
      <c r="AH1882" t="s">
        <v>479</v>
      </c>
      <c r="AI1882" t="s">
        <v>479</v>
      </c>
      <c r="AJ1882" t="s">
        <v>479</v>
      </c>
      <c r="AK1882" t="s">
        <v>479</v>
      </c>
      <c r="AL1882" t="s">
        <v>481</v>
      </c>
      <c r="AM1882" t="s">
        <v>481</v>
      </c>
    </row>
    <row r="1883" spans="1:39" x14ac:dyDescent="0.25">
      <c r="A1883" t="s">
        <v>472</v>
      </c>
      <c r="B1883" t="s">
        <v>598</v>
      </c>
      <c r="C1883">
        <v>1</v>
      </c>
      <c r="D1883" t="s">
        <v>405</v>
      </c>
      <c r="E1883" t="s">
        <v>405</v>
      </c>
      <c r="F1883">
        <v>10007768</v>
      </c>
      <c r="G1883" t="s">
        <v>70</v>
      </c>
      <c r="H1883" t="s">
        <v>482</v>
      </c>
      <c r="I1883" t="s">
        <v>476</v>
      </c>
      <c r="J1883" t="s">
        <v>385</v>
      </c>
      <c r="K1883" t="s">
        <v>477</v>
      </c>
      <c r="L1883" t="s">
        <v>65</v>
      </c>
      <c r="M1883" t="s">
        <v>405</v>
      </c>
      <c r="N1883" t="s">
        <v>405</v>
      </c>
      <c r="O1883" t="s">
        <v>489</v>
      </c>
      <c r="P1883" t="s">
        <v>50</v>
      </c>
      <c r="Q1883">
        <v>25</v>
      </c>
      <c r="R1883">
        <v>25</v>
      </c>
      <c r="S1883">
        <v>20</v>
      </c>
      <c r="T1883">
        <v>4.5</v>
      </c>
      <c r="U1883">
        <v>4.5</v>
      </c>
      <c r="V1883">
        <v>55.3</v>
      </c>
      <c r="W1883">
        <v>77.7</v>
      </c>
      <c r="X1883">
        <v>91.1</v>
      </c>
      <c r="Y1883">
        <v>35.700000000000003</v>
      </c>
      <c r="Z1883">
        <v>13.4</v>
      </c>
      <c r="AA1883">
        <v>10</v>
      </c>
      <c r="AB1883">
        <v>8400</v>
      </c>
      <c r="AC1883">
        <v>16400</v>
      </c>
      <c r="AD1883">
        <v>21500</v>
      </c>
      <c r="AE1883">
        <v>25900</v>
      </c>
      <c r="AF1883">
        <v>42300</v>
      </c>
      <c r="AG1883" t="s">
        <v>479</v>
      </c>
      <c r="AH1883" t="s">
        <v>479</v>
      </c>
      <c r="AI1883" t="s">
        <v>479</v>
      </c>
      <c r="AJ1883" t="s">
        <v>479</v>
      </c>
      <c r="AK1883" t="s">
        <v>479</v>
      </c>
      <c r="AL1883" t="s">
        <v>481</v>
      </c>
      <c r="AM1883" t="s">
        <v>481</v>
      </c>
    </row>
    <row r="1884" spans="1:39" x14ac:dyDescent="0.25">
      <c r="A1884" t="s">
        <v>472</v>
      </c>
      <c r="B1884" t="s">
        <v>582</v>
      </c>
      <c r="C1884">
        <v>3</v>
      </c>
      <c r="D1884" t="s">
        <v>405</v>
      </c>
      <c r="E1884" t="s">
        <v>405</v>
      </c>
      <c r="F1884">
        <v>10007850</v>
      </c>
      <c r="G1884" t="s">
        <v>94</v>
      </c>
      <c r="H1884" t="s">
        <v>482</v>
      </c>
      <c r="I1884" t="s">
        <v>476</v>
      </c>
      <c r="J1884" t="s">
        <v>385</v>
      </c>
      <c r="K1884" t="s">
        <v>491</v>
      </c>
      <c r="L1884" t="s">
        <v>61</v>
      </c>
      <c r="M1884" t="s">
        <v>405</v>
      </c>
      <c r="N1884" t="s">
        <v>405</v>
      </c>
      <c r="O1884" t="s">
        <v>486</v>
      </c>
      <c r="P1884" t="s">
        <v>44</v>
      </c>
      <c r="Q1884">
        <v>130</v>
      </c>
      <c r="R1884">
        <v>130</v>
      </c>
      <c r="S1884">
        <v>130</v>
      </c>
      <c r="T1884">
        <v>0.5</v>
      </c>
      <c r="U1884">
        <v>1.8</v>
      </c>
      <c r="V1884">
        <v>67.5</v>
      </c>
      <c r="W1884">
        <v>94.5</v>
      </c>
      <c r="X1884">
        <v>97.6</v>
      </c>
      <c r="Y1884">
        <v>30.2</v>
      </c>
      <c r="Z1884">
        <v>3.1</v>
      </c>
      <c r="AA1884">
        <v>85</v>
      </c>
      <c r="AB1884">
        <v>700</v>
      </c>
      <c r="AC1884">
        <v>27000</v>
      </c>
      <c r="AD1884">
        <v>32100</v>
      </c>
      <c r="AE1884">
        <v>38000</v>
      </c>
      <c r="AF1884">
        <v>66400</v>
      </c>
      <c r="AG1884" t="s">
        <v>479</v>
      </c>
      <c r="AH1884" t="s">
        <v>479</v>
      </c>
      <c r="AI1884" t="s">
        <v>479</v>
      </c>
      <c r="AJ1884" t="s">
        <v>479</v>
      </c>
      <c r="AK1884" t="s">
        <v>479</v>
      </c>
      <c r="AL1884" t="s">
        <v>481</v>
      </c>
      <c r="AM1884" t="s">
        <v>481</v>
      </c>
    </row>
    <row r="1885" spans="1:39" x14ac:dyDescent="0.25">
      <c r="A1885" t="s">
        <v>472</v>
      </c>
      <c r="B1885" t="s">
        <v>598</v>
      </c>
      <c r="C1885">
        <v>1</v>
      </c>
      <c r="D1885" t="s">
        <v>405</v>
      </c>
      <c r="E1885" t="s">
        <v>405</v>
      </c>
      <c r="F1885">
        <v>10007772</v>
      </c>
      <c r="G1885" t="s">
        <v>594</v>
      </c>
      <c r="H1885" t="s">
        <v>482</v>
      </c>
      <c r="I1885" t="s">
        <v>529</v>
      </c>
      <c r="J1885" t="s">
        <v>53</v>
      </c>
      <c r="K1885" t="s">
        <v>530</v>
      </c>
      <c r="L1885" t="s">
        <v>405</v>
      </c>
      <c r="M1885" t="s">
        <v>405</v>
      </c>
      <c r="N1885" t="s">
        <v>405</v>
      </c>
      <c r="O1885" t="s">
        <v>485</v>
      </c>
      <c r="P1885" t="s">
        <v>47</v>
      </c>
      <c r="Q1885">
        <v>45</v>
      </c>
      <c r="R1885">
        <v>45</v>
      </c>
      <c r="S1885">
        <v>45</v>
      </c>
      <c r="T1885" t="s">
        <v>487</v>
      </c>
      <c r="U1885">
        <v>6.7</v>
      </c>
      <c r="V1885">
        <v>48.9</v>
      </c>
      <c r="W1885">
        <v>80</v>
      </c>
      <c r="X1885">
        <v>93.3</v>
      </c>
      <c r="Y1885">
        <v>44.4</v>
      </c>
      <c r="Z1885">
        <v>13.3</v>
      </c>
      <c r="AA1885">
        <v>20</v>
      </c>
      <c r="AB1885">
        <v>2900</v>
      </c>
      <c r="AC1885">
        <v>17500</v>
      </c>
      <c r="AD1885">
        <v>20300</v>
      </c>
      <c r="AE1885">
        <v>25200</v>
      </c>
      <c r="AF1885">
        <v>32800</v>
      </c>
      <c r="AG1885" t="s">
        <v>479</v>
      </c>
      <c r="AH1885" t="s">
        <v>479</v>
      </c>
      <c r="AI1885" t="s">
        <v>479</v>
      </c>
      <c r="AJ1885" t="s">
        <v>479</v>
      </c>
      <c r="AK1885" t="s">
        <v>479</v>
      </c>
      <c r="AL1885" t="s">
        <v>481</v>
      </c>
      <c r="AM1885" t="s">
        <v>481</v>
      </c>
    </row>
    <row r="1886" spans="1:39" x14ac:dyDescent="0.25">
      <c r="A1886" t="s">
        <v>472</v>
      </c>
      <c r="B1886" t="s">
        <v>598</v>
      </c>
      <c r="C1886">
        <v>1</v>
      </c>
      <c r="D1886" t="s">
        <v>405</v>
      </c>
      <c r="E1886" t="s">
        <v>405</v>
      </c>
      <c r="F1886">
        <v>10007772</v>
      </c>
      <c r="G1886" t="s">
        <v>594</v>
      </c>
      <c r="H1886" t="s">
        <v>482</v>
      </c>
      <c r="I1886" t="s">
        <v>529</v>
      </c>
      <c r="J1886" t="s">
        <v>53</v>
      </c>
      <c r="K1886" t="s">
        <v>530</v>
      </c>
      <c r="L1886" t="s">
        <v>405</v>
      </c>
      <c r="M1886" t="s">
        <v>405</v>
      </c>
      <c r="N1886" t="s">
        <v>405</v>
      </c>
      <c r="O1886" t="s">
        <v>486</v>
      </c>
      <c r="P1886" t="s">
        <v>44</v>
      </c>
      <c r="Q1886">
        <v>40</v>
      </c>
      <c r="R1886">
        <v>40</v>
      </c>
      <c r="S1886">
        <v>40</v>
      </c>
      <c r="T1886">
        <v>3.4</v>
      </c>
      <c r="U1886">
        <v>7.6</v>
      </c>
      <c r="V1886">
        <v>60.1</v>
      </c>
      <c r="W1886">
        <v>83.1</v>
      </c>
      <c r="X1886">
        <v>89</v>
      </c>
      <c r="Y1886">
        <v>28.8</v>
      </c>
      <c r="Z1886">
        <v>5.9</v>
      </c>
      <c r="AA1886">
        <v>25</v>
      </c>
      <c r="AB1886">
        <v>10200</v>
      </c>
      <c r="AC1886">
        <v>17200</v>
      </c>
      <c r="AD1886">
        <v>20800</v>
      </c>
      <c r="AE1886">
        <v>25200</v>
      </c>
      <c r="AF1886">
        <v>41200</v>
      </c>
      <c r="AG1886" t="s">
        <v>479</v>
      </c>
      <c r="AH1886" t="s">
        <v>479</v>
      </c>
      <c r="AI1886" t="s">
        <v>479</v>
      </c>
      <c r="AJ1886" t="s">
        <v>479</v>
      </c>
      <c r="AK1886" t="s">
        <v>479</v>
      </c>
      <c r="AL1886" t="s">
        <v>481</v>
      </c>
      <c r="AM1886" t="s">
        <v>481</v>
      </c>
    </row>
    <row r="1887" spans="1:39" x14ac:dyDescent="0.25">
      <c r="A1887" t="s">
        <v>472</v>
      </c>
      <c r="B1887" t="s">
        <v>598</v>
      </c>
      <c r="C1887">
        <v>1</v>
      </c>
      <c r="D1887" t="s">
        <v>405</v>
      </c>
      <c r="E1887" t="s">
        <v>405</v>
      </c>
      <c r="F1887">
        <v>10007772</v>
      </c>
      <c r="G1887" t="s">
        <v>594</v>
      </c>
      <c r="H1887" t="s">
        <v>482</v>
      </c>
      <c r="I1887" t="s">
        <v>529</v>
      </c>
      <c r="J1887" t="s">
        <v>53</v>
      </c>
      <c r="K1887" t="s">
        <v>530</v>
      </c>
      <c r="L1887" t="s">
        <v>405</v>
      </c>
      <c r="M1887" t="s">
        <v>405</v>
      </c>
      <c r="N1887" t="s">
        <v>405</v>
      </c>
      <c r="O1887" t="s">
        <v>478</v>
      </c>
      <c r="P1887" t="s">
        <v>3</v>
      </c>
      <c r="Q1887">
        <v>260</v>
      </c>
      <c r="R1887">
        <v>255</v>
      </c>
      <c r="S1887">
        <v>255</v>
      </c>
      <c r="T1887">
        <v>3.9</v>
      </c>
      <c r="U1887">
        <v>10.199999999999999</v>
      </c>
      <c r="V1887">
        <v>79.900000000000006</v>
      </c>
      <c r="W1887">
        <v>85</v>
      </c>
      <c r="X1887">
        <v>85.8</v>
      </c>
      <c r="Y1887">
        <v>5.9</v>
      </c>
      <c r="Z1887">
        <v>0.8</v>
      </c>
      <c r="AA1887">
        <v>195</v>
      </c>
      <c r="AB1887">
        <v>400</v>
      </c>
      <c r="AC1887">
        <v>22300</v>
      </c>
      <c r="AD1887">
        <v>27400</v>
      </c>
      <c r="AE1887">
        <v>32100</v>
      </c>
      <c r="AF1887">
        <v>109900</v>
      </c>
      <c r="AG1887" t="s">
        <v>479</v>
      </c>
      <c r="AH1887" t="s">
        <v>479</v>
      </c>
      <c r="AI1887" t="s">
        <v>479</v>
      </c>
      <c r="AJ1887" t="s">
        <v>479</v>
      </c>
      <c r="AK1887" t="s">
        <v>479</v>
      </c>
      <c r="AL1887" t="s">
        <v>481</v>
      </c>
      <c r="AM1887" t="s">
        <v>481</v>
      </c>
    </row>
    <row r="1888" spans="1:39" x14ac:dyDescent="0.25">
      <c r="A1888" t="s">
        <v>472</v>
      </c>
      <c r="B1888" t="s">
        <v>598</v>
      </c>
      <c r="C1888">
        <v>1</v>
      </c>
      <c r="D1888" t="s">
        <v>405</v>
      </c>
      <c r="E1888" t="s">
        <v>405</v>
      </c>
      <c r="F1888">
        <v>10007772</v>
      </c>
      <c r="G1888" t="s">
        <v>594</v>
      </c>
      <c r="H1888" t="s">
        <v>482</v>
      </c>
      <c r="I1888" t="s">
        <v>529</v>
      </c>
      <c r="J1888" t="s">
        <v>53</v>
      </c>
      <c r="K1888" t="s">
        <v>530</v>
      </c>
      <c r="L1888" t="s">
        <v>405</v>
      </c>
      <c r="M1888" t="s">
        <v>405</v>
      </c>
      <c r="N1888" t="s">
        <v>405</v>
      </c>
      <c r="O1888" t="s">
        <v>488</v>
      </c>
      <c r="P1888" t="s">
        <v>34</v>
      </c>
      <c r="Q1888">
        <v>40</v>
      </c>
      <c r="R1888">
        <v>40</v>
      </c>
      <c r="S1888">
        <v>40</v>
      </c>
      <c r="T1888">
        <v>4.4000000000000004</v>
      </c>
      <c r="U1888">
        <v>2.6</v>
      </c>
      <c r="V1888">
        <v>33.9</v>
      </c>
      <c r="W1888">
        <v>82.6</v>
      </c>
      <c r="X1888">
        <v>93</v>
      </c>
      <c r="Y1888">
        <v>59.1</v>
      </c>
      <c r="Z1888">
        <v>10.4</v>
      </c>
      <c r="AA1888">
        <v>10</v>
      </c>
      <c r="AB1888">
        <v>15300</v>
      </c>
      <c r="AC1888">
        <v>18600</v>
      </c>
      <c r="AD1888">
        <v>25600</v>
      </c>
      <c r="AE1888">
        <v>31000</v>
      </c>
      <c r="AF1888">
        <v>50000</v>
      </c>
      <c r="AG1888" t="s">
        <v>479</v>
      </c>
      <c r="AH1888" t="s">
        <v>479</v>
      </c>
      <c r="AI1888" t="s">
        <v>479</v>
      </c>
      <c r="AJ1888" t="s">
        <v>479</v>
      </c>
      <c r="AK1888" t="s">
        <v>479</v>
      </c>
      <c r="AL1888" t="s">
        <v>481</v>
      </c>
      <c r="AM1888" t="s">
        <v>481</v>
      </c>
    </row>
    <row r="1889" spans="1:39" x14ac:dyDescent="0.25">
      <c r="A1889" t="s">
        <v>472</v>
      </c>
      <c r="B1889" t="s">
        <v>598</v>
      </c>
      <c r="C1889">
        <v>1</v>
      </c>
      <c r="D1889" t="s">
        <v>405</v>
      </c>
      <c r="E1889" t="s">
        <v>405</v>
      </c>
      <c r="F1889">
        <v>10007772</v>
      </c>
      <c r="G1889" t="s">
        <v>594</v>
      </c>
      <c r="H1889" t="s">
        <v>482</v>
      </c>
      <c r="I1889" t="s">
        <v>529</v>
      </c>
      <c r="J1889" t="s">
        <v>53</v>
      </c>
      <c r="K1889" t="s">
        <v>530</v>
      </c>
      <c r="L1889" t="s">
        <v>405</v>
      </c>
      <c r="M1889" t="s">
        <v>405</v>
      </c>
      <c r="N1889" t="s">
        <v>405</v>
      </c>
      <c r="O1889" t="s">
        <v>489</v>
      </c>
      <c r="P1889" t="s">
        <v>50</v>
      </c>
      <c r="Q1889">
        <v>115</v>
      </c>
      <c r="R1889">
        <v>115</v>
      </c>
      <c r="S1889">
        <v>115</v>
      </c>
      <c r="T1889">
        <v>6.2</v>
      </c>
      <c r="U1889">
        <v>9.6999999999999993</v>
      </c>
      <c r="V1889">
        <v>76.099999999999994</v>
      </c>
      <c r="W1889">
        <v>82.3</v>
      </c>
      <c r="X1889">
        <v>84.1</v>
      </c>
      <c r="Y1889">
        <v>8</v>
      </c>
      <c r="Z1889">
        <v>1.8</v>
      </c>
      <c r="AA1889">
        <v>80</v>
      </c>
      <c r="AB1889">
        <v>1500</v>
      </c>
      <c r="AC1889">
        <v>16400</v>
      </c>
      <c r="AD1889">
        <v>20100</v>
      </c>
      <c r="AE1889">
        <v>23700</v>
      </c>
      <c r="AF1889">
        <v>89500</v>
      </c>
      <c r="AG1889" t="s">
        <v>479</v>
      </c>
      <c r="AH1889" t="s">
        <v>479</v>
      </c>
      <c r="AI1889" t="s">
        <v>479</v>
      </c>
      <c r="AJ1889" t="s">
        <v>479</v>
      </c>
      <c r="AK1889" t="s">
        <v>479</v>
      </c>
      <c r="AL1889" t="s">
        <v>481</v>
      </c>
      <c r="AM1889" t="s">
        <v>481</v>
      </c>
    </row>
    <row r="1890" spans="1:39" x14ac:dyDescent="0.25">
      <c r="A1890" t="s">
        <v>472</v>
      </c>
      <c r="B1890" t="s">
        <v>598</v>
      </c>
      <c r="C1890">
        <v>1</v>
      </c>
      <c r="D1890" t="s">
        <v>405</v>
      </c>
      <c r="E1890" t="s">
        <v>405</v>
      </c>
      <c r="F1890">
        <v>10007773</v>
      </c>
      <c r="G1890" t="s">
        <v>595</v>
      </c>
      <c r="H1890" t="s">
        <v>482</v>
      </c>
      <c r="I1890" t="s">
        <v>476</v>
      </c>
      <c r="J1890" t="s">
        <v>385</v>
      </c>
      <c r="K1890" t="s">
        <v>499</v>
      </c>
      <c r="L1890" t="s">
        <v>43</v>
      </c>
      <c r="M1890" t="s">
        <v>405</v>
      </c>
      <c r="N1890" t="s">
        <v>405</v>
      </c>
      <c r="O1890" t="s">
        <v>485</v>
      </c>
      <c r="P1890" t="s">
        <v>47</v>
      </c>
      <c r="Q1890">
        <v>85</v>
      </c>
      <c r="R1890">
        <v>85</v>
      </c>
      <c r="S1890">
        <v>85</v>
      </c>
      <c r="T1890">
        <v>9.4</v>
      </c>
      <c r="U1890">
        <v>3.5</v>
      </c>
      <c r="V1890">
        <v>58</v>
      </c>
      <c r="W1890">
        <v>81.900000000000006</v>
      </c>
      <c r="X1890">
        <v>87</v>
      </c>
      <c r="Y1890">
        <v>29</v>
      </c>
      <c r="Z1890">
        <v>5.0999999999999996</v>
      </c>
      <c r="AA1890">
        <v>45</v>
      </c>
      <c r="AB1890">
        <v>1100</v>
      </c>
      <c r="AC1890">
        <v>19300</v>
      </c>
      <c r="AD1890">
        <v>27000</v>
      </c>
      <c r="AE1890">
        <v>34300</v>
      </c>
      <c r="AF1890">
        <v>137600</v>
      </c>
      <c r="AG1890" t="s">
        <v>479</v>
      </c>
      <c r="AH1890" t="s">
        <v>479</v>
      </c>
      <c r="AI1890" t="s">
        <v>479</v>
      </c>
      <c r="AJ1890" t="s">
        <v>479</v>
      </c>
      <c r="AK1890" t="s">
        <v>479</v>
      </c>
      <c r="AL1890" t="s">
        <v>481</v>
      </c>
      <c r="AM1890" t="s">
        <v>481</v>
      </c>
    </row>
    <row r="1891" spans="1:39" x14ac:dyDescent="0.25">
      <c r="A1891" t="s">
        <v>472</v>
      </c>
      <c r="B1891" t="s">
        <v>598</v>
      </c>
      <c r="C1891">
        <v>1</v>
      </c>
      <c r="D1891" t="s">
        <v>405</v>
      </c>
      <c r="E1891" t="s">
        <v>405</v>
      </c>
      <c r="F1891">
        <v>10007773</v>
      </c>
      <c r="G1891" t="s">
        <v>595</v>
      </c>
      <c r="H1891" t="s">
        <v>482</v>
      </c>
      <c r="I1891" t="s">
        <v>476</v>
      </c>
      <c r="J1891" t="s">
        <v>385</v>
      </c>
      <c r="K1891" t="s">
        <v>499</v>
      </c>
      <c r="L1891" t="s">
        <v>43</v>
      </c>
      <c r="M1891" t="s">
        <v>405</v>
      </c>
      <c r="N1891" t="s">
        <v>405</v>
      </c>
      <c r="O1891" t="s">
        <v>486</v>
      </c>
      <c r="P1891" t="s">
        <v>44</v>
      </c>
      <c r="Q1891">
        <v>2505</v>
      </c>
      <c r="R1891">
        <v>2485</v>
      </c>
      <c r="S1891">
        <v>2445</v>
      </c>
      <c r="T1891">
        <v>6.5</v>
      </c>
      <c r="U1891">
        <v>7</v>
      </c>
      <c r="V1891">
        <v>55.6</v>
      </c>
      <c r="W1891">
        <v>79.400000000000006</v>
      </c>
      <c r="X1891">
        <v>86.6</v>
      </c>
      <c r="Y1891">
        <v>30.9</v>
      </c>
      <c r="Z1891">
        <v>7.1</v>
      </c>
      <c r="AA1891">
        <v>1295</v>
      </c>
      <c r="AB1891">
        <v>400</v>
      </c>
      <c r="AC1891">
        <v>15300</v>
      </c>
      <c r="AD1891">
        <v>23000</v>
      </c>
      <c r="AE1891">
        <v>29200</v>
      </c>
      <c r="AF1891">
        <v>188000</v>
      </c>
      <c r="AG1891">
        <v>400</v>
      </c>
      <c r="AH1891">
        <v>15300</v>
      </c>
      <c r="AI1891">
        <v>23000</v>
      </c>
      <c r="AJ1891">
        <v>29900</v>
      </c>
      <c r="AK1891">
        <v>188000</v>
      </c>
      <c r="AL1891" t="s">
        <v>481</v>
      </c>
      <c r="AM1891" t="s">
        <v>481</v>
      </c>
    </row>
    <row r="1892" spans="1:39" x14ac:dyDescent="0.25">
      <c r="A1892" t="s">
        <v>472</v>
      </c>
      <c r="B1892" t="s">
        <v>598</v>
      </c>
      <c r="C1892">
        <v>1</v>
      </c>
      <c r="D1892" t="s">
        <v>405</v>
      </c>
      <c r="E1892" t="s">
        <v>405</v>
      </c>
      <c r="F1892">
        <v>10007773</v>
      </c>
      <c r="G1892" t="s">
        <v>595</v>
      </c>
      <c r="H1892" t="s">
        <v>482</v>
      </c>
      <c r="I1892" t="s">
        <v>476</v>
      </c>
      <c r="J1892" t="s">
        <v>385</v>
      </c>
      <c r="K1892" t="s">
        <v>499</v>
      </c>
      <c r="L1892" t="s">
        <v>43</v>
      </c>
      <c r="M1892" t="s">
        <v>405</v>
      </c>
      <c r="N1892" t="s">
        <v>405</v>
      </c>
      <c r="O1892" t="s">
        <v>478</v>
      </c>
      <c r="P1892" t="s">
        <v>3</v>
      </c>
      <c r="Q1892">
        <v>430</v>
      </c>
      <c r="R1892">
        <v>425</v>
      </c>
      <c r="S1892">
        <v>420</v>
      </c>
      <c r="T1892">
        <v>6.5</v>
      </c>
      <c r="U1892">
        <v>5.7</v>
      </c>
      <c r="V1892">
        <v>68</v>
      </c>
      <c r="W1892">
        <v>83.7</v>
      </c>
      <c r="X1892">
        <v>87.8</v>
      </c>
      <c r="Y1892">
        <v>19.8</v>
      </c>
      <c r="Z1892">
        <v>4.0999999999999996</v>
      </c>
      <c r="AA1892">
        <v>275</v>
      </c>
      <c r="AB1892">
        <v>400</v>
      </c>
      <c r="AC1892">
        <v>26300</v>
      </c>
      <c r="AD1892">
        <v>34700</v>
      </c>
      <c r="AE1892">
        <v>48500</v>
      </c>
      <c r="AF1892">
        <v>159500</v>
      </c>
      <c r="AG1892">
        <v>400</v>
      </c>
      <c r="AH1892">
        <v>26300</v>
      </c>
      <c r="AI1892">
        <v>35800</v>
      </c>
      <c r="AJ1892">
        <v>51100</v>
      </c>
      <c r="AK1892">
        <v>159500</v>
      </c>
      <c r="AL1892" t="s">
        <v>481</v>
      </c>
      <c r="AM1892" t="s">
        <v>481</v>
      </c>
    </row>
    <row r="1893" spans="1:39" x14ac:dyDescent="0.25">
      <c r="A1893" t="s">
        <v>472</v>
      </c>
      <c r="B1893" t="s">
        <v>598</v>
      </c>
      <c r="C1893">
        <v>1</v>
      </c>
      <c r="D1893" t="s">
        <v>405</v>
      </c>
      <c r="E1893" t="s">
        <v>405</v>
      </c>
      <c r="F1893">
        <v>10007773</v>
      </c>
      <c r="G1893" t="s">
        <v>595</v>
      </c>
      <c r="H1893" t="s">
        <v>482</v>
      </c>
      <c r="I1893" t="s">
        <v>476</v>
      </c>
      <c r="J1893" t="s">
        <v>385</v>
      </c>
      <c r="K1893" t="s">
        <v>499</v>
      </c>
      <c r="L1893" t="s">
        <v>43</v>
      </c>
      <c r="M1893" t="s">
        <v>405</v>
      </c>
      <c r="N1893" t="s">
        <v>405</v>
      </c>
      <c r="O1893" t="s">
        <v>488</v>
      </c>
      <c r="P1893" t="s">
        <v>34</v>
      </c>
      <c r="Q1893">
        <v>1035</v>
      </c>
      <c r="R1893">
        <v>1030</v>
      </c>
      <c r="S1893">
        <v>1005</v>
      </c>
      <c r="T1893">
        <v>5</v>
      </c>
      <c r="U1893">
        <v>6.6</v>
      </c>
      <c r="V1893">
        <v>55.3</v>
      </c>
      <c r="W1893">
        <v>79.7</v>
      </c>
      <c r="X1893">
        <v>88.4</v>
      </c>
      <c r="Y1893">
        <v>33.1</v>
      </c>
      <c r="Z1893">
        <v>8.6999999999999993</v>
      </c>
      <c r="AA1893">
        <v>530</v>
      </c>
      <c r="AB1893">
        <v>700</v>
      </c>
      <c r="AC1893">
        <v>19000</v>
      </c>
      <c r="AD1893">
        <v>25900</v>
      </c>
      <c r="AE1893">
        <v>36900</v>
      </c>
      <c r="AF1893">
        <v>159900</v>
      </c>
      <c r="AG1893">
        <v>700</v>
      </c>
      <c r="AH1893">
        <v>19000</v>
      </c>
      <c r="AI1893">
        <v>26300</v>
      </c>
      <c r="AJ1893">
        <v>37200</v>
      </c>
      <c r="AK1893">
        <v>159900</v>
      </c>
      <c r="AL1893" t="s">
        <v>481</v>
      </c>
      <c r="AM1893" t="s">
        <v>481</v>
      </c>
    </row>
    <row r="1894" spans="1:39" x14ac:dyDescent="0.25">
      <c r="A1894" t="s">
        <v>472</v>
      </c>
      <c r="B1894" t="s">
        <v>598</v>
      </c>
      <c r="C1894">
        <v>1</v>
      </c>
      <c r="D1894" t="s">
        <v>405</v>
      </c>
      <c r="E1894" t="s">
        <v>405</v>
      </c>
      <c r="F1894">
        <v>10007773</v>
      </c>
      <c r="G1894" t="s">
        <v>595</v>
      </c>
      <c r="H1894" t="s">
        <v>482</v>
      </c>
      <c r="I1894" t="s">
        <v>476</v>
      </c>
      <c r="J1894" t="s">
        <v>385</v>
      </c>
      <c r="K1894" t="s">
        <v>499</v>
      </c>
      <c r="L1894" t="s">
        <v>43</v>
      </c>
      <c r="M1894" t="s">
        <v>405</v>
      </c>
      <c r="N1894" t="s">
        <v>405</v>
      </c>
      <c r="O1894" t="s">
        <v>489</v>
      </c>
      <c r="P1894" t="s">
        <v>50</v>
      </c>
      <c r="Q1894">
        <v>55</v>
      </c>
      <c r="R1894">
        <v>55</v>
      </c>
      <c r="S1894">
        <v>55</v>
      </c>
      <c r="T1894">
        <v>8.1999999999999993</v>
      </c>
      <c r="U1894">
        <v>2.7</v>
      </c>
      <c r="V1894">
        <v>78.2</v>
      </c>
      <c r="W1894">
        <v>86.4</v>
      </c>
      <c r="X1894">
        <v>89.1</v>
      </c>
      <c r="Y1894">
        <v>10.9</v>
      </c>
      <c r="Z1894">
        <v>2.7</v>
      </c>
      <c r="AA1894">
        <v>40</v>
      </c>
      <c r="AB1894">
        <v>100</v>
      </c>
      <c r="AC1894">
        <v>17200</v>
      </c>
      <c r="AD1894">
        <v>25600</v>
      </c>
      <c r="AE1894">
        <v>35400</v>
      </c>
      <c r="AF1894">
        <v>72600</v>
      </c>
      <c r="AG1894" t="s">
        <v>479</v>
      </c>
      <c r="AH1894" t="s">
        <v>479</v>
      </c>
      <c r="AI1894" t="s">
        <v>479</v>
      </c>
      <c r="AJ1894" t="s">
        <v>479</v>
      </c>
      <c r="AK1894" t="s">
        <v>479</v>
      </c>
      <c r="AL1894" t="s">
        <v>481</v>
      </c>
      <c r="AM1894" t="s">
        <v>481</v>
      </c>
    </row>
    <row r="1895" spans="1:39" x14ac:dyDescent="0.25">
      <c r="A1895" t="s">
        <v>472</v>
      </c>
      <c r="B1895" t="s">
        <v>598</v>
      </c>
      <c r="C1895">
        <v>1</v>
      </c>
      <c r="D1895" t="s">
        <v>405</v>
      </c>
      <c r="E1895" t="s">
        <v>405</v>
      </c>
      <c r="F1895">
        <v>10007774</v>
      </c>
      <c r="G1895" t="s">
        <v>42</v>
      </c>
      <c r="H1895" t="s">
        <v>482</v>
      </c>
      <c r="I1895" t="s">
        <v>476</v>
      </c>
      <c r="J1895" t="s">
        <v>385</v>
      </c>
      <c r="K1895" t="s">
        <v>499</v>
      </c>
      <c r="L1895" t="s">
        <v>43</v>
      </c>
      <c r="M1895" t="s">
        <v>405</v>
      </c>
      <c r="N1895" t="s">
        <v>405</v>
      </c>
      <c r="O1895" t="s">
        <v>485</v>
      </c>
      <c r="P1895" t="s">
        <v>47</v>
      </c>
      <c r="Q1895">
        <v>105</v>
      </c>
      <c r="R1895">
        <v>100</v>
      </c>
      <c r="S1895">
        <v>100</v>
      </c>
      <c r="T1895">
        <v>6</v>
      </c>
      <c r="U1895">
        <v>1</v>
      </c>
      <c r="V1895">
        <v>48</v>
      </c>
      <c r="W1895">
        <v>71.599999999999994</v>
      </c>
      <c r="X1895">
        <v>93.1</v>
      </c>
      <c r="Y1895">
        <v>45</v>
      </c>
      <c r="Z1895">
        <v>21.5</v>
      </c>
      <c r="AA1895">
        <v>45</v>
      </c>
      <c r="AB1895">
        <v>400</v>
      </c>
      <c r="AC1895">
        <v>29200</v>
      </c>
      <c r="AD1895">
        <v>35400</v>
      </c>
      <c r="AE1895">
        <v>47400</v>
      </c>
      <c r="AF1895">
        <v>112400</v>
      </c>
      <c r="AG1895" t="s">
        <v>479</v>
      </c>
      <c r="AH1895" t="s">
        <v>479</v>
      </c>
      <c r="AI1895" t="s">
        <v>479</v>
      </c>
      <c r="AJ1895" t="s">
        <v>479</v>
      </c>
      <c r="AK1895" t="s">
        <v>479</v>
      </c>
      <c r="AL1895" t="s">
        <v>481</v>
      </c>
      <c r="AM1895" t="s">
        <v>481</v>
      </c>
    </row>
    <row r="1896" spans="1:39" x14ac:dyDescent="0.25">
      <c r="A1896" t="s">
        <v>472</v>
      </c>
      <c r="B1896" t="s">
        <v>598</v>
      </c>
      <c r="C1896">
        <v>1</v>
      </c>
      <c r="D1896" t="s">
        <v>405</v>
      </c>
      <c r="E1896" t="s">
        <v>405</v>
      </c>
      <c r="F1896">
        <v>10004113</v>
      </c>
      <c r="G1896" t="s">
        <v>97</v>
      </c>
      <c r="H1896" t="s">
        <v>482</v>
      </c>
      <c r="I1896" t="s">
        <v>476</v>
      </c>
      <c r="J1896" t="s">
        <v>385</v>
      </c>
      <c r="K1896" t="s">
        <v>508</v>
      </c>
      <c r="L1896" t="s">
        <v>75</v>
      </c>
      <c r="M1896" t="s">
        <v>405</v>
      </c>
      <c r="N1896" t="s">
        <v>405</v>
      </c>
      <c r="O1896" t="s">
        <v>486</v>
      </c>
      <c r="P1896" t="s">
        <v>44</v>
      </c>
      <c r="Q1896">
        <v>220</v>
      </c>
      <c r="R1896">
        <v>215</v>
      </c>
      <c r="S1896">
        <v>215</v>
      </c>
      <c r="T1896">
        <v>2</v>
      </c>
      <c r="U1896">
        <v>4.8</v>
      </c>
      <c r="V1896">
        <v>47.6</v>
      </c>
      <c r="W1896">
        <v>86.1</v>
      </c>
      <c r="X1896">
        <v>93.3</v>
      </c>
      <c r="Y1896">
        <v>45.7</v>
      </c>
      <c r="Z1896">
        <v>7.2</v>
      </c>
      <c r="AA1896">
        <v>100</v>
      </c>
      <c r="AB1896">
        <v>3300</v>
      </c>
      <c r="AC1896">
        <v>19300</v>
      </c>
      <c r="AD1896">
        <v>22600</v>
      </c>
      <c r="AE1896">
        <v>28100</v>
      </c>
      <c r="AF1896">
        <v>52200</v>
      </c>
      <c r="AG1896" t="s">
        <v>479</v>
      </c>
      <c r="AH1896" t="s">
        <v>479</v>
      </c>
      <c r="AI1896" t="s">
        <v>479</v>
      </c>
      <c r="AJ1896" t="s">
        <v>479</v>
      </c>
      <c r="AK1896" t="s">
        <v>479</v>
      </c>
      <c r="AL1896" t="s">
        <v>481</v>
      </c>
      <c r="AM1896" t="s">
        <v>481</v>
      </c>
    </row>
    <row r="1897" spans="1:39" x14ac:dyDescent="0.25">
      <c r="A1897" t="s">
        <v>472</v>
      </c>
      <c r="B1897" t="s">
        <v>598</v>
      </c>
      <c r="C1897">
        <v>1</v>
      </c>
      <c r="D1897" t="s">
        <v>405</v>
      </c>
      <c r="E1897" t="s">
        <v>405</v>
      </c>
      <c r="F1897">
        <v>10007143</v>
      </c>
      <c r="G1897" t="s">
        <v>48</v>
      </c>
      <c r="H1897" t="s">
        <v>482</v>
      </c>
      <c r="I1897" t="s">
        <v>476</v>
      </c>
      <c r="J1897" t="s">
        <v>385</v>
      </c>
      <c r="K1897" t="s">
        <v>513</v>
      </c>
      <c r="L1897" t="s">
        <v>49</v>
      </c>
      <c r="M1897" t="s">
        <v>405</v>
      </c>
      <c r="N1897" t="s">
        <v>405</v>
      </c>
      <c r="O1897" t="s">
        <v>486</v>
      </c>
      <c r="P1897" t="s">
        <v>44</v>
      </c>
      <c r="Q1897">
        <v>115</v>
      </c>
      <c r="R1897">
        <v>110</v>
      </c>
      <c r="S1897">
        <v>105</v>
      </c>
      <c r="T1897">
        <v>1.9</v>
      </c>
      <c r="U1897">
        <v>6.7</v>
      </c>
      <c r="V1897">
        <v>42.4</v>
      </c>
      <c r="W1897">
        <v>82.9</v>
      </c>
      <c r="X1897">
        <v>91.4</v>
      </c>
      <c r="Y1897">
        <v>49</v>
      </c>
      <c r="Z1897">
        <v>8.6</v>
      </c>
      <c r="AA1897">
        <v>45</v>
      </c>
      <c r="AB1897">
        <v>5500</v>
      </c>
      <c r="AC1897">
        <v>15000</v>
      </c>
      <c r="AD1897">
        <v>23400</v>
      </c>
      <c r="AE1897">
        <v>30700</v>
      </c>
      <c r="AF1897">
        <v>49300</v>
      </c>
      <c r="AG1897" t="s">
        <v>479</v>
      </c>
      <c r="AH1897" t="s">
        <v>479</v>
      </c>
      <c r="AI1897" t="s">
        <v>479</v>
      </c>
      <c r="AJ1897" t="s">
        <v>479</v>
      </c>
      <c r="AK1897" t="s">
        <v>479</v>
      </c>
      <c r="AL1897" t="s">
        <v>481</v>
      </c>
      <c r="AM1897" t="s">
        <v>481</v>
      </c>
    </row>
    <row r="1898" spans="1:39" x14ac:dyDescent="0.25">
      <c r="A1898" t="s">
        <v>472</v>
      </c>
      <c r="B1898" t="s">
        <v>598</v>
      </c>
      <c r="C1898">
        <v>1</v>
      </c>
      <c r="D1898" t="s">
        <v>405</v>
      </c>
      <c r="E1898" t="s">
        <v>405</v>
      </c>
      <c r="F1898">
        <v>10007157</v>
      </c>
      <c r="G1898" t="s">
        <v>120</v>
      </c>
      <c r="H1898" t="s">
        <v>482</v>
      </c>
      <c r="I1898" t="s">
        <v>476</v>
      </c>
      <c r="J1898" t="s">
        <v>385</v>
      </c>
      <c r="K1898" t="s">
        <v>493</v>
      </c>
      <c r="L1898" t="s">
        <v>55</v>
      </c>
      <c r="M1898" t="s">
        <v>405</v>
      </c>
      <c r="N1898" t="s">
        <v>405</v>
      </c>
      <c r="O1898" t="s">
        <v>486</v>
      </c>
      <c r="P1898" t="s">
        <v>44</v>
      </c>
      <c r="Q1898">
        <v>145</v>
      </c>
      <c r="R1898">
        <v>140</v>
      </c>
      <c r="S1898">
        <v>140</v>
      </c>
      <c r="T1898">
        <v>2.1</v>
      </c>
      <c r="U1898">
        <v>6.3</v>
      </c>
      <c r="V1898">
        <v>41.5</v>
      </c>
      <c r="W1898">
        <v>85.2</v>
      </c>
      <c r="X1898">
        <v>91.5</v>
      </c>
      <c r="Y1898">
        <v>50</v>
      </c>
      <c r="Z1898">
        <v>6.3</v>
      </c>
      <c r="AA1898">
        <v>60</v>
      </c>
      <c r="AB1898">
        <v>4000</v>
      </c>
      <c r="AC1898">
        <v>17900</v>
      </c>
      <c r="AD1898">
        <v>20100</v>
      </c>
      <c r="AE1898">
        <v>24100</v>
      </c>
      <c r="AF1898">
        <v>39800</v>
      </c>
      <c r="AG1898" t="s">
        <v>479</v>
      </c>
      <c r="AH1898" t="s">
        <v>479</v>
      </c>
      <c r="AI1898" t="s">
        <v>479</v>
      </c>
      <c r="AJ1898" t="s">
        <v>479</v>
      </c>
      <c r="AK1898" t="s">
        <v>479</v>
      </c>
      <c r="AL1898" t="s">
        <v>481</v>
      </c>
      <c r="AM1898" t="s">
        <v>481</v>
      </c>
    </row>
    <row r="1899" spans="1:39" x14ac:dyDescent="0.25">
      <c r="A1899" t="s">
        <v>472</v>
      </c>
      <c r="B1899" t="s">
        <v>598</v>
      </c>
      <c r="C1899">
        <v>1</v>
      </c>
      <c r="D1899" t="s">
        <v>405</v>
      </c>
      <c r="E1899" t="s">
        <v>405</v>
      </c>
      <c r="F1899">
        <v>10007774</v>
      </c>
      <c r="G1899" t="s">
        <v>42</v>
      </c>
      <c r="H1899" t="s">
        <v>482</v>
      </c>
      <c r="I1899" t="s">
        <v>476</v>
      </c>
      <c r="J1899" t="s">
        <v>385</v>
      </c>
      <c r="K1899" t="s">
        <v>499</v>
      </c>
      <c r="L1899" t="s">
        <v>43</v>
      </c>
      <c r="M1899" t="s">
        <v>405</v>
      </c>
      <c r="N1899" t="s">
        <v>405</v>
      </c>
      <c r="O1899" t="s">
        <v>489</v>
      </c>
      <c r="P1899" t="s">
        <v>50</v>
      </c>
      <c r="Q1899">
        <v>25</v>
      </c>
      <c r="R1899">
        <v>25</v>
      </c>
      <c r="S1899">
        <v>25</v>
      </c>
      <c r="T1899" t="s">
        <v>487</v>
      </c>
      <c r="U1899">
        <v>34.799999999999997</v>
      </c>
      <c r="V1899">
        <v>43.5</v>
      </c>
      <c r="W1899">
        <v>60.9</v>
      </c>
      <c r="X1899">
        <v>65.2</v>
      </c>
      <c r="Y1899">
        <v>21.7</v>
      </c>
      <c r="Z1899">
        <v>4.3</v>
      </c>
      <c r="AA1899">
        <v>10</v>
      </c>
      <c r="AB1899" t="s">
        <v>479</v>
      </c>
      <c r="AC1899" t="s">
        <v>479</v>
      </c>
      <c r="AD1899" t="s">
        <v>479</v>
      </c>
      <c r="AE1899" t="s">
        <v>479</v>
      </c>
      <c r="AF1899" t="s">
        <v>479</v>
      </c>
      <c r="AG1899" t="s">
        <v>479</v>
      </c>
      <c r="AH1899" t="s">
        <v>479</v>
      </c>
      <c r="AI1899" t="s">
        <v>479</v>
      </c>
      <c r="AJ1899" t="s">
        <v>479</v>
      </c>
      <c r="AK1899" t="s">
        <v>479</v>
      </c>
      <c r="AL1899" t="s">
        <v>481</v>
      </c>
      <c r="AM1899" t="s">
        <v>481</v>
      </c>
    </row>
    <row r="1900" spans="1:39" x14ac:dyDescent="0.25">
      <c r="A1900" t="s">
        <v>472</v>
      </c>
      <c r="B1900" t="s">
        <v>598</v>
      </c>
      <c r="C1900">
        <v>1</v>
      </c>
      <c r="D1900" t="s">
        <v>405</v>
      </c>
      <c r="E1900" t="s">
        <v>405</v>
      </c>
      <c r="F1900">
        <v>10007158</v>
      </c>
      <c r="G1900" t="s">
        <v>68</v>
      </c>
      <c r="H1900" t="s">
        <v>482</v>
      </c>
      <c r="I1900" t="s">
        <v>476</v>
      </c>
      <c r="J1900" t="s">
        <v>385</v>
      </c>
      <c r="K1900" t="s">
        <v>499</v>
      </c>
      <c r="L1900" t="s">
        <v>43</v>
      </c>
      <c r="M1900" t="s">
        <v>405</v>
      </c>
      <c r="N1900" t="s">
        <v>405</v>
      </c>
      <c r="O1900" t="s">
        <v>486</v>
      </c>
      <c r="P1900" t="s">
        <v>44</v>
      </c>
      <c r="Q1900">
        <v>160</v>
      </c>
      <c r="R1900">
        <v>160</v>
      </c>
      <c r="S1900">
        <v>155</v>
      </c>
      <c r="T1900">
        <v>1.3</v>
      </c>
      <c r="U1900">
        <v>1.3</v>
      </c>
      <c r="V1900">
        <v>52.2</v>
      </c>
      <c r="W1900">
        <v>88.5</v>
      </c>
      <c r="X1900">
        <v>97.4</v>
      </c>
      <c r="Y1900">
        <v>45.3</v>
      </c>
      <c r="Z1900">
        <v>8.9</v>
      </c>
      <c r="AA1900">
        <v>80</v>
      </c>
      <c r="AB1900">
        <v>2900</v>
      </c>
      <c r="AC1900">
        <v>18600</v>
      </c>
      <c r="AD1900">
        <v>22600</v>
      </c>
      <c r="AE1900">
        <v>26300</v>
      </c>
      <c r="AF1900">
        <v>59900</v>
      </c>
      <c r="AG1900" t="s">
        <v>479</v>
      </c>
      <c r="AH1900" t="s">
        <v>479</v>
      </c>
      <c r="AI1900" t="s">
        <v>479</v>
      </c>
      <c r="AJ1900" t="s">
        <v>479</v>
      </c>
      <c r="AK1900" t="s">
        <v>479</v>
      </c>
      <c r="AL1900" t="s">
        <v>481</v>
      </c>
      <c r="AM1900" t="s">
        <v>481</v>
      </c>
    </row>
    <row r="1901" spans="1:39" x14ac:dyDescent="0.25">
      <c r="A1901" t="s">
        <v>472</v>
      </c>
      <c r="B1901" t="s">
        <v>598</v>
      </c>
      <c r="C1901">
        <v>1</v>
      </c>
      <c r="D1901" t="s">
        <v>405</v>
      </c>
      <c r="E1901" t="s">
        <v>405</v>
      </c>
      <c r="F1901">
        <v>10007775</v>
      </c>
      <c r="G1901" t="s">
        <v>59</v>
      </c>
      <c r="H1901" t="s">
        <v>482</v>
      </c>
      <c r="I1901" t="s">
        <v>476</v>
      </c>
      <c r="J1901" t="s">
        <v>385</v>
      </c>
      <c r="K1901" t="s">
        <v>495</v>
      </c>
      <c r="L1901" t="s">
        <v>41</v>
      </c>
      <c r="M1901" t="s">
        <v>405</v>
      </c>
      <c r="N1901" t="s">
        <v>405</v>
      </c>
      <c r="O1901" t="s">
        <v>485</v>
      </c>
      <c r="P1901" t="s">
        <v>47</v>
      </c>
      <c r="Q1901">
        <v>135</v>
      </c>
      <c r="R1901">
        <v>130</v>
      </c>
      <c r="S1901">
        <v>130</v>
      </c>
      <c r="T1901">
        <v>3</v>
      </c>
      <c r="U1901">
        <v>10.6</v>
      </c>
      <c r="V1901">
        <v>35.6</v>
      </c>
      <c r="W1901">
        <v>70.5</v>
      </c>
      <c r="X1901">
        <v>86.4</v>
      </c>
      <c r="Y1901">
        <v>50.8</v>
      </c>
      <c r="Z1901">
        <v>15.9</v>
      </c>
      <c r="AA1901">
        <v>45</v>
      </c>
      <c r="AB1901">
        <v>700</v>
      </c>
      <c r="AC1901">
        <v>17200</v>
      </c>
      <c r="AD1901">
        <v>24800</v>
      </c>
      <c r="AE1901">
        <v>30700</v>
      </c>
      <c r="AF1901">
        <v>84300</v>
      </c>
      <c r="AG1901" t="s">
        <v>479</v>
      </c>
      <c r="AH1901" t="s">
        <v>479</v>
      </c>
      <c r="AI1901" t="s">
        <v>479</v>
      </c>
      <c r="AJ1901" t="s">
        <v>479</v>
      </c>
      <c r="AK1901" t="s">
        <v>479</v>
      </c>
      <c r="AL1901" t="s">
        <v>481</v>
      </c>
      <c r="AM1901" t="s">
        <v>481</v>
      </c>
    </row>
    <row r="1902" spans="1:39" x14ac:dyDescent="0.25">
      <c r="A1902" t="s">
        <v>472</v>
      </c>
      <c r="B1902" t="s">
        <v>598</v>
      </c>
      <c r="C1902">
        <v>1</v>
      </c>
      <c r="D1902" t="s">
        <v>405</v>
      </c>
      <c r="E1902" t="s">
        <v>405</v>
      </c>
      <c r="F1902">
        <v>10007775</v>
      </c>
      <c r="G1902" t="s">
        <v>59</v>
      </c>
      <c r="H1902" t="s">
        <v>482</v>
      </c>
      <c r="I1902" t="s">
        <v>476</v>
      </c>
      <c r="J1902" t="s">
        <v>385</v>
      </c>
      <c r="K1902" t="s">
        <v>495</v>
      </c>
      <c r="L1902" t="s">
        <v>41</v>
      </c>
      <c r="M1902" t="s">
        <v>405</v>
      </c>
      <c r="N1902" t="s">
        <v>405</v>
      </c>
      <c r="O1902" t="s">
        <v>486</v>
      </c>
      <c r="P1902" t="s">
        <v>44</v>
      </c>
      <c r="Q1902">
        <v>85</v>
      </c>
      <c r="R1902">
        <v>85</v>
      </c>
      <c r="S1902">
        <v>85</v>
      </c>
      <c r="T1902">
        <v>4.8</v>
      </c>
      <c r="U1902">
        <v>9.6</v>
      </c>
      <c r="V1902">
        <v>45.8</v>
      </c>
      <c r="W1902">
        <v>74.7</v>
      </c>
      <c r="X1902">
        <v>85.5</v>
      </c>
      <c r="Y1902">
        <v>39.799999999999997</v>
      </c>
      <c r="Z1902">
        <v>10.8</v>
      </c>
      <c r="AA1902">
        <v>40</v>
      </c>
      <c r="AB1902">
        <v>8800</v>
      </c>
      <c r="AC1902">
        <v>17500</v>
      </c>
      <c r="AD1902">
        <v>21700</v>
      </c>
      <c r="AE1902">
        <v>24100</v>
      </c>
      <c r="AF1902">
        <v>35800</v>
      </c>
      <c r="AG1902" t="s">
        <v>479</v>
      </c>
      <c r="AH1902" t="s">
        <v>479</v>
      </c>
      <c r="AI1902" t="s">
        <v>479</v>
      </c>
      <c r="AJ1902" t="s">
        <v>479</v>
      </c>
      <c r="AK1902" t="s">
        <v>479</v>
      </c>
      <c r="AL1902" t="s">
        <v>481</v>
      </c>
      <c r="AM1902" t="s">
        <v>481</v>
      </c>
    </row>
    <row r="1903" spans="1:39" x14ac:dyDescent="0.25">
      <c r="A1903" t="s">
        <v>472</v>
      </c>
      <c r="B1903" t="s">
        <v>598</v>
      </c>
      <c r="C1903">
        <v>1</v>
      </c>
      <c r="D1903" t="s">
        <v>405</v>
      </c>
      <c r="E1903" t="s">
        <v>405</v>
      </c>
      <c r="F1903">
        <v>10007775</v>
      </c>
      <c r="G1903" t="s">
        <v>59</v>
      </c>
      <c r="H1903" t="s">
        <v>482</v>
      </c>
      <c r="I1903" t="s">
        <v>476</v>
      </c>
      <c r="J1903" t="s">
        <v>385</v>
      </c>
      <c r="K1903" t="s">
        <v>495</v>
      </c>
      <c r="L1903" t="s">
        <v>41</v>
      </c>
      <c r="M1903" t="s">
        <v>405</v>
      </c>
      <c r="N1903" t="s">
        <v>405</v>
      </c>
      <c r="O1903" t="s">
        <v>478</v>
      </c>
      <c r="P1903" t="s">
        <v>3</v>
      </c>
      <c r="Q1903">
        <v>210</v>
      </c>
      <c r="R1903">
        <v>210</v>
      </c>
      <c r="S1903">
        <v>205</v>
      </c>
      <c r="T1903">
        <v>3.9</v>
      </c>
      <c r="U1903">
        <v>9.4</v>
      </c>
      <c r="V1903">
        <v>80</v>
      </c>
      <c r="W1903">
        <v>85.5</v>
      </c>
      <c r="X1903">
        <v>86.7</v>
      </c>
      <c r="Y1903">
        <v>6.7</v>
      </c>
      <c r="Z1903">
        <v>1.2</v>
      </c>
      <c r="AA1903">
        <v>160</v>
      </c>
      <c r="AB1903">
        <v>400</v>
      </c>
      <c r="AC1903">
        <v>28800</v>
      </c>
      <c r="AD1903">
        <v>36900</v>
      </c>
      <c r="AE1903">
        <v>51100</v>
      </c>
      <c r="AF1903">
        <v>106600</v>
      </c>
      <c r="AG1903" t="s">
        <v>479</v>
      </c>
      <c r="AH1903" t="s">
        <v>479</v>
      </c>
      <c r="AI1903" t="s">
        <v>479</v>
      </c>
      <c r="AJ1903" t="s">
        <v>479</v>
      </c>
      <c r="AK1903" t="s">
        <v>479</v>
      </c>
      <c r="AL1903" t="s">
        <v>481</v>
      </c>
      <c r="AM1903" t="s">
        <v>481</v>
      </c>
    </row>
    <row r="1904" spans="1:39" x14ac:dyDescent="0.25">
      <c r="A1904" t="s">
        <v>472</v>
      </c>
      <c r="B1904" t="s">
        <v>598</v>
      </c>
      <c r="C1904">
        <v>1</v>
      </c>
      <c r="D1904" t="s">
        <v>405</v>
      </c>
      <c r="E1904" t="s">
        <v>405</v>
      </c>
      <c r="F1904">
        <v>10007775</v>
      </c>
      <c r="G1904" t="s">
        <v>59</v>
      </c>
      <c r="H1904" t="s">
        <v>482</v>
      </c>
      <c r="I1904" t="s">
        <v>476</v>
      </c>
      <c r="J1904" t="s">
        <v>385</v>
      </c>
      <c r="K1904" t="s">
        <v>495</v>
      </c>
      <c r="L1904" t="s">
        <v>41</v>
      </c>
      <c r="M1904" t="s">
        <v>405</v>
      </c>
      <c r="N1904" t="s">
        <v>405</v>
      </c>
      <c r="O1904" t="s">
        <v>488</v>
      </c>
      <c r="P1904" t="s">
        <v>34</v>
      </c>
      <c r="Q1904">
        <v>80</v>
      </c>
      <c r="R1904">
        <v>80</v>
      </c>
      <c r="S1904">
        <v>80</v>
      </c>
      <c r="T1904">
        <v>8.6999999999999993</v>
      </c>
      <c r="U1904">
        <v>3.1</v>
      </c>
      <c r="V1904">
        <v>35.4</v>
      </c>
      <c r="W1904">
        <v>77</v>
      </c>
      <c r="X1904">
        <v>88.2</v>
      </c>
      <c r="Y1904">
        <v>52.8</v>
      </c>
      <c r="Z1904">
        <v>11.2</v>
      </c>
      <c r="AA1904">
        <v>30</v>
      </c>
      <c r="AB1904">
        <v>2900</v>
      </c>
      <c r="AC1904">
        <v>17200</v>
      </c>
      <c r="AD1904">
        <v>25200</v>
      </c>
      <c r="AE1904">
        <v>32100</v>
      </c>
      <c r="AF1904">
        <v>103700</v>
      </c>
      <c r="AG1904" t="s">
        <v>479</v>
      </c>
      <c r="AH1904" t="s">
        <v>479</v>
      </c>
      <c r="AI1904" t="s">
        <v>479</v>
      </c>
      <c r="AJ1904" t="s">
        <v>479</v>
      </c>
      <c r="AK1904" t="s">
        <v>479</v>
      </c>
      <c r="AL1904" t="s">
        <v>481</v>
      </c>
      <c r="AM1904" t="s">
        <v>481</v>
      </c>
    </row>
    <row r="1905" spans="1:39" x14ac:dyDescent="0.25">
      <c r="A1905" t="s">
        <v>472</v>
      </c>
      <c r="B1905" t="s">
        <v>598</v>
      </c>
      <c r="C1905">
        <v>1</v>
      </c>
      <c r="D1905" t="s">
        <v>405</v>
      </c>
      <c r="E1905" t="s">
        <v>405</v>
      </c>
      <c r="F1905">
        <v>10007775</v>
      </c>
      <c r="G1905" t="s">
        <v>59</v>
      </c>
      <c r="H1905" t="s">
        <v>482</v>
      </c>
      <c r="I1905" t="s">
        <v>476</v>
      </c>
      <c r="J1905" t="s">
        <v>385</v>
      </c>
      <c r="K1905" t="s">
        <v>495</v>
      </c>
      <c r="L1905" t="s">
        <v>41</v>
      </c>
      <c r="M1905" t="s">
        <v>405</v>
      </c>
      <c r="N1905" t="s">
        <v>405</v>
      </c>
      <c r="O1905" t="s">
        <v>489</v>
      </c>
      <c r="P1905" t="s">
        <v>50</v>
      </c>
      <c r="Q1905" t="s">
        <v>480</v>
      </c>
      <c r="R1905" t="s">
        <v>480</v>
      </c>
      <c r="S1905" t="s">
        <v>480</v>
      </c>
      <c r="T1905" t="s">
        <v>479</v>
      </c>
      <c r="U1905" t="s">
        <v>479</v>
      </c>
      <c r="V1905" t="s">
        <v>479</v>
      </c>
      <c r="W1905" t="s">
        <v>479</v>
      </c>
      <c r="X1905" t="s">
        <v>479</v>
      </c>
      <c r="Y1905" t="s">
        <v>479</v>
      </c>
      <c r="Z1905" t="s">
        <v>479</v>
      </c>
      <c r="AA1905" t="s">
        <v>480</v>
      </c>
      <c r="AB1905" t="s">
        <v>479</v>
      </c>
      <c r="AC1905" t="s">
        <v>479</v>
      </c>
      <c r="AD1905" t="s">
        <v>479</v>
      </c>
      <c r="AE1905" t="s">
        <v>479</v>
      </c>
      <c r="AF1905" t="s">
        <v>479</v>
      </c>
      <c r="AG1905" t="s">
        <v>479</v>
      </c>
      <c r="AH1905" t="s">
        <v>479</v>
      </c>
      <c r="AI1905" t="s">
        <v>479</v>
      </c>
      <c r="AJ1905" t="s">
        <v>479</v>
      </c>
      <c r="AK1905" t="s">
        <v>479</v>
      </c>
      <c r="AL1905" t="s">
        <v>481</v>
      </c>
      <c r="AM1905" t="s">
        <v>481</v>
      </c>
    </row>
    <row r="1906" spans="1:39" x14ac:dyDescent="0.25">
      <c r="A1906" t="s">
        <v>472</v>
      </c>
      <c r="B1906" t="s">
        <v>598</v>
      </c>
      <c r="C1906">
        <v>1</v>
      </c>
      <c r="D1906" t="s">
        <v>405</v>
      </c>
      <c r="E1906" t="s">
        <v>405</v>
      </c>
      <c r="F1906">
        <v>10007776</v>
      </c>
      <c r="G1906" t="s">
        <v>84</v>
      </c>
      <c r="H1906" t="s">
        <v>482</v>
      </c>
      <c r="I1906" t="s">
        <v>476</v>
      </c>
      <c r="J1906" t="s">
        <v>385</v>
      </c>
      <c r="K1906" t="s">
        <v>495</v>
      </c>
      <c r="L1906" t="s">
        <v>41</v>
      </c>
      <c r="M1906" t="s">
        <v>405</v>
      </c>
      <c r="N1906" t="s">
        <v>405</v>
      </c>
      <c r="O1906" t="s">
        <v>485</v>
      </c>
      <c r="P1906" t="s">
        <v>47</v>
      </c>
      <c r="Q1906">
        <v>60</v>
      </c>
      <c r="R1906">
        <v>60</v>
      </c>
      <c r="S1906">
        <v>60</v>
      </c>
      <c r="T1906">
        <v>1.7</v>
      </c>
      <c r="U1906">
        <v>13.3</v>
      </c>
      <c r="V1906">
        <v>53.3</v>
      </c>
      <c r="W1906">
        <v>73.3</v>
      </c>
      <c r="X1906">
        <v>85</v>
      </c>
      <c r="Y1906">
        <v>31.7</v>
      </c>
      <c r="Z1906">
        <v>11.7</v>
      </c>
      <c r="AA1906">
        <v>30</v>
      </c>
      <c r="AB1906">
        <v>5500</v>
      </c>
      <c r="AC1906">
        <v>14500</v>
      </c>
      <c r="AD1906">
        <v>21000</v>
      </c>
      <c r="AE1906">
        <v>24900</v>
      </c>
      <c r="AF1906">
        <v>39800</v>
      </c>
      <c r="AG1906" t="s">
        <v>479</v>
      </c>
      <c r="AH1906" t="s">
        <v>479</v>
      </c>
      <c r="AI1906" t="s">
        <v>479</v>
      </c>
      <c r="AJ1906" t="s">
        <v>479</v>
      </c>
      <c r="AK1906" t="s">
        <v>479</v>
      </c>
      <c r="AL1906" t="s">
        <v>481</v>
      </c>
      <c r="AM1906" t="s">
        <v>481</v>
      </c>
    </row>
    <row r="1907" spans="1:39" x14ac:dyDescent="0.25">
      <c r="A1907" t="s">
        <v>472</v>
      </c>
      <c r="B1907" t="s">
        <v>598</v>
      </c>
      <c r="C1907">
        <v>1</v>
      </c>
      <c r="D1907" t="s">
        <v>405</v>
      </c>
      <c r="E1907" t="s">
        <v>405</v>
      </c>
      <c r="F1907">
        <v>10007776</v>
      </c>
      <c r="G1907" t="s">
        <v>84</v>
      </c>
      <c r="H1907" t="s">
        <v>482</v>
      </c>
      <c r="I1907" t="s">
        <v>476</v>
      </c>
      <c r="J1907" t="s">
        <v>385</v>
      </c>
      <c r="K1907" t="s">
        <v>495</v>
      </c>
      <c r="L1907" t="s">
        <v>41</v>
      </c>
      <c r="M1907" t="s">
        <v>405</v>
      </c>
      <c r="N1907" t="s">
        <v>405</v>
      </c>
      <c r="O1907" t="s">
        <v>486</v>
      </c>
      <c r="P1907" t="s">
        <v>44</v>
      </c>
      <c r="Q1907">
        <v>165</v>
      </c>
      <c r="R1907">
        <v>165</v>
      </c>
      <c r="S1907">
        <v>165</v>
      </c>
      <c r="T1907">
        <v>2.4</v>
      </c>
      <c r="U1907">
        <v>8.8000000000000007</v>
      </c>
      <c r="V1907">
        <v>49.2</v>
      </c>
      <c r="W1907">
        <v>79</v>
      </c>
      <c r="X1907">
        <v>88.8</v>
      </c>
      <c r="Y1907">
        <v>39.5</v>
      </c>
      <c r="Z1907">
        <v>9.6999999999999993</v>
      </c>
      <c r="AA1907">
        <v>80</v>
      </c>
      <c r="AB1907">
        <v>700</v>
      </c>
      <c r="AC1907">
        <v>16100</v>
      </c>
      <c r="AD1907">
        <v>19700</v>
      </c>
      <c r="AE1907">
        <v>24500</v>
      </c>
      <c r="AF1907">
        <v>55800</v>
      </c>
      <c r="AG1907" t="s">
        <v>479</v>
      </c>
      <c r="AH1907" t="s">
        <v>479</v>
      </c>
      <c r="AI1907" t="s">
        <v>479</v>
      </c>
      <c r="AJ1907" t="s">
        <v>479</v>
      </c>
      <c r="AK1907" t="s">
        <v>479</v>
      </c>
      <c r="AL1907" t="s">
        <v>481</v>
      </c>
      <c r="AM1907" t="s">
        <v>481</v>
      </c>
    </row>
    <row r="1908" spans="1:39" x14ac:dyDescent="0.25">
      <c r="A1908" t="s">
        <v>472</v>
      </c>
      <c r="B1908" t="s">
        <v>598</v>
      </c>
      <c r="C1908">
        <v>1</v>
      </c>
      <c r="D1908" t="s">
        <v>405</v>
      </c>
      <c r="E1908" t="s">
        <v>405</v>
      </c>
      <c r="F1908">
        <v>10007776</v>
      </c>
      <c r="G1908" t="s">
        <v>84</v>
      </c>
      <c r="H1908" t="s">
        <v>482</v>
      </c>
      <c r="I1908" t="s">
        <v>476</v>
      </c>
      <c r="J1908" t="s">
        <v>385</v>
      </c>
      <c r="K1908" t="s">
        <v>495</v>
      </c>
      <c r="L1908" t="s">
        <v>41</v>
      </c>
      <c r="M1908" t="s">
        <v>405</v>
      </c>
      <c r="N1908" t="s">
        <v>405</v>
      </c>
      <c r="O1908" t="s">
        <v>478</v>
      </c>
      <c r="P1908" t="s">
        <v>3</v>
      </c>
      <c r="Q1908">
        <v>230</v>
      </c>
      <c r="R1908">
        <v>215</v>
      </c>
      <c r="S1908">
        <v>185</v>
      </c>
      <c r="T1908">
        <v>4.4000000000000004</v>
      </c>
      <c r="U1908">
        <v>6</v>
      </c>
      <c r="V1908">
        <v>60.7</v>
      </c>
      <c r="W1908">
        <v>80.900000000000006</v>
      </c>
      <c r="X1908">
        <v>89.6</v>
      </c>
      <c r="Y1908">
        <v>29</v>
      </c>
      <c r="Z1908">
        <v>8.6999999999999993</v>
      </c>
      <c r="AA1908">
        <v>105</v>
      </c>
      <c r="AB1908">
        <v>400</v>
      </c>
      <c r="AC1908">
        <v>14800</v>
      </c>
      <c r="AD1908">
        <v>24500</v>
      </c>
      <c r="AE1908">
        <v>31600</v>
      </c>
      <c r="AF1908">
        <v>468700</v>
      </c>
      <c r="AG1908" t="s">
        <v>479</v>
      </c>
      <c r="AH1908" t="s">
        <v>479</v>
      </c>
      <c r="AI1908" t="s">
        <v>479</v>
      </c>
      <c r="AJ1908" t="s">
        <v>479</v>
      </c>
      <c r="AK1908" t="s">
        <v>479</v>
      </c>
      <c r="AL1908" t="s">
        <v>481</v>
      </c>
      <c r="AM1908" t="s">
        <v>481</v>
      </c>
    </row>
    <row r="1909" spans="1:39" x14ac:dyDescent="0.25">
      <c r="A1909" t="s">
        <v>472</v>
      </c>
      <c r="B1909" t="s">
        <v>598</v>
      </c>
      <c r="C1909">
        <v>1</v>
      </c>
      <c r="D1909" t="s">
        <v>405</v>
      </c>
      <c r="E1909" t="s">
        <v>405</v>
      </c>
      <c r="F1909">
        <v>10007776</v>
      </c>
      <c r="G1909" t="s">
        <v>84</v>
      </c>
      <c r="H1909" t="s">
        <v>482</v>
      </c>
      <c r="I1909" t="s">
        <v>476</v>
      </c>
      <c r="J1909" t="s">
        <v>385</v>
      </c>
      <c r="K1909" t="s">
        <v>495</v>
      </c>
      <c r="L1909" t="s">
        <v>41</v>
      </c>
      <c r="M1909" t="s">
        <v>405</v>
      </c>
      <c r="N1909" t="s">
        <v>405</v>
      </c>
      <c r="O1909" t="s">
        <v>488</v>
      </c>
      <c r="P1909" t="s">
        <v>34</v>
      </c>
      <c r="Q1909">
        <v>50</v>
      </c>
      <c r="R1909">
        <v>50</v>
      </c>
      <c r="S1909">
        <v>50</v>
      </c>
      <c r="T1909">
        <v>1.9</v>
      </c>
      <c r="U1909">
        <v>6.8</v>
      </c>
      <c r="V1909">
        <v>45.6</v>
      </c>
      <c r="W1909">
        <v>81.599999999999994</v>
      </c>
      <c r="X1909">
        <v>91.3</v>
      </c>
      <c r="Y1909">
        <v>45.6</v>
      </c>
      <c r="Z1909">
        <v>9.6999999999999993</v>
      </c>
      <c r="AA1909">
        <v>20</v>
      </c>
      <c r="AB1909">
        <v>2900</v>
      </c>
      <c r="AC1909">
        <v>17500</v>
      </c>
      <c r="AD1909">
        <v>21500</v>
      </c>
      <c r="AE1909">
        <v>27000</v>
      </c>
      <c r="AF1909">
        <v>58000</v>
      </c>
      <c r="AG1909" t="s">
        <v>479</v>
      </c>
      <c r="AH1909" t="s">
        <v>479</v>
      </c>
      <c r="AI1909" t="s">
        <v>479</v>
      </c>
      <c r="AJ1909" t="s">
        <v>479</v>
      </c>
      <c r="AK1909" t="s">
        <v>479</v>
      </c>
      <c r="AL1909" t="s">
        <v>481</v>
      </c>
      <c r="AM1909" t="s">
        <v>481</v>
      </c>
    </row>
    <row r="1910" spans="1:39" x14ac:dyDescent="0.25">
      <c r="A1910" t="s">
        <v>472</v>
      </c>
      <c r="B1910" t="s">
        <v>598</v>
      </c>
      <c r="C1910">
        <v>1</v>
      </c>
      <c r="D1910" t="s">
        <v>405</v>
      </c>
      <c r="E1910" t="s">
        <v>405</v>
      </c>
      <c r="F1910">
        <v>10007776</v>
      </c>
      <c r="G1910" t="s">
        <v>84</v>
      </c>
      <c r="H1910" t="s">
        <v>482</v>
      </c>
      <c r="I1910" t="s">
        <v>476</v>
      </c>
      <c r="J1910" t="s">
        <v>385</v>
      </c>
      <c r="K1910" t="s">
        <v>495</v>
      </c>
      <c r="L1910" t="s">
        <v>41</v>
      </c>
      <c r="M1910" t="s">
        <v>405</v>
      </c>
      <c r="N1910" t="s">
        <v>405</v>
      </c>
      <c r="O1910" t="s">
        <v>489</v>
      </c>
      <c r="P1910" t="s">
        <v>50</v>
      </c>
      <c r="Q1910">
        <v>15</v>
      </c>
      <c r="R1910">
        <v>15</v>
      </c>
      <c r="S1910">
        <v>15</v>
      </c>
      <c r="T1910">
        <v>21.4</v>
      </c>
      <c r="U1910">
        <v>7.1</v>
      </c>
      <c r="V1910">
        <v>60.7</v>
      </c>
      <c r="W1910">
        <v>64.3</v>
      </c>
      <c r="X1910">
        <v>71.400000000000006</v>
      </c>
      <c r="Y1910">
        <v>10.7</v>
      </c>
      <c r="Z1910">
        <v>7.1</v>
      </c>
      <c r="AA1910">
        <v>10</v>
      </c>
      <c r="AB1910" t="s">
        <v>479</v>
      </c>
      <c r="AC1910" t="s">
        <v>479</v>
      </c>
      <c r="AD1910" t="s">
        <v>479</v>
      </c>
      <c r="AE1910" t="s">
        <v>479</v>
      </c>
      <c r="AF1910" t="s">
        <v>479</v>
      </c>
      <c r="AG1910" t="s">
        <v>479</v>
      </c>
      <c r="AH1910" t="s">
        <v>479</v>
      </c>
      <c r="AI1910" t="s">
        <v>479</v>
      </c>
      <c r="AJ1910" t="s">
        <v>479</v>
      </c>
      <c r="AK1910" t="s">
        <v>479</v>
      </c>
      <c r="AL1910" t="s">
        <v>481</v>
      </c>
      <c r="AM1910" t="s">
        <v>481</v>
      </c>
    </row>
    <row r="1911" spans="1:39" x14ac:dyDescent="0.25">
      <c r="A1911" t="s">
        <v>472</v>
      </c>
      <c r="B1911" t="s">
        <v>598</v>
      </c>
      <c r="C1911">
        <v>1</v>
      </c>
      <c r="D1911" t="s">
        <v>405</v>
      </c>
      <c r="E1911" t="s">
        <v>405</v>
      </c>
      <c r="F1911">
        <v>10007779</v>
      </c>
      <c r="G1911" t="s">
        <v>596</v>
      </c>
      <c r="H1911" t="s">
        <v>482</v>
      </c>
      <c r="I1911" t="s">
        <v>476</v>
      </c>
      <c r="J1911" t="s">
        <v>385</v>
      </c>
      <c r="K1911" t="s">
        <v>495</v>
      </c>
      <c r="L1911" t="s">
        <v>41</v>
      </c>
      <c r="M1911" t="s">
        <v>405</v>
      </c>
      <c r="N1911" t="s">
        <v>405</v>
      </c>
      <c r="O1911" t="s">
        <v>485</v>
      </c>
      <c r="P1911" t="s">
        <v>47</v>
      </c>
      <c r="Q1911">
        <v>35</v>
      </c>
      <c r="R1911">
        <v>35</v>
      </c>
      <c r="S1911">
        <v>35</v>
      </c>
      <c r="T1911" t="s">
        <v>487</v>
      </c>
      <c r="U1911">
        <v>8.3000000000000007</v>
      </c>
      <c r="V1911">
        <v>50</v>
      </c>
      <c r="W1911">
        <v>75</v>
      </c>
      <c r="X1911">
        <v>91.7</v>
      </c>
      <c r="Y1911">
        <v>41.7</v>
      </c>
      <c r="Z1911">
        <v>16.7</v>
      </c>
      <c r="AA1911">
        <v>20</v>
      </c>
      <c r="AB1911">
        <v>17200</v>
      </c>
      <c r="AC1911">
        <v>22600</v>
      </c>
      <c r="AD1911">
        <v>26100</v>
      </c>
      <c r="AE1911">
        <v>28500</v>
      </c>
      <c r="AF1911">
        <v>51100</v>
      </c>
      <c r="AG1911" t="s">
        <v>479</v>
      </c>
      <c r="AH1911" t="s">
        <v>479</v>
      </c>
      <c r="AI1911" t="s">
        <v>479</v>
      </c>
      <c r="AJ1911" t="s">
        <v>479</v>
      </c>
      <c r="AK1911" t="s">
        <v>479</v>
      </c>
      <c r="AL1911" t="s">
        <v>481</v>
      </c>
      <c r="AM1911" t="s">
        <v>481</v>
      </c>
    </row>
    <row r="1912" spans="1:39" x14ac:dyDescent="0.25">
      <c r="A1912" t="s">
        <v>472</v>
      </c>
      <c r="B1912" t="s">
        <v>598</v>
      </c>
      <c r="C1912">
        <v>1</v>
      </c>
      <c r="D1912" t="s">
        <v>405</v>
      </c>
      <c r="E1912" t="s">
        <v>405</v>
      </c>
      <c r="F1912">
        <v>10007780</v>
      </c>
      <c r="G1912" t="s">
        <v>597</v>
      </c>
      <c r="H1912" t="s">
        <v>482</v>
      </c>
      <c r="I1912" t="s">
        <v>476</v>
      </c>
      <c r="J1912" t="s">
        <v>385</v>
      </c>
      <c r="K1912" t="s">
        <v>495</v>
      </c>
      <c r="L1912" t="s">
        <v>41</v>
      </c>
      <c r="M1912" t="s">
        <v>405</v>
      </c>
      <c r="N1912" t="s">
        <v>405</v>
      </c>
      <c r="O1912" t="s">
        <v>488</v>
      </c>
      <c r="P1912" t="s">
        <v>34</v>
      </c>
      <c r="Q1912">
        <v>45</v>
      </c>
      <c r="R1912">
        <v>45</v>
      </c>
      <c r="S1912">
        <v>40</v>
      </c>
      <c r="T1912">
        <v>2.4</v>
      </c>
      <c r="U1912">
        <v>7.1</v>
      </c>
      <c r="V1912">
        <v>35.299999999999997</v>
      </c>
      <c r="W1912">
        <v>72.900000000000006</v>
      </c>
      <c r="X1912">
        <v>90.6</v>
      </c>
      <c r="Y1912">
        <v>55.3</v>
      </c>
      <c r="Z1912">
        <v>17.600000000000001</v>
      </c>
      <c r="AA1912">
        <v>15</v>
      </c>
      <c r="AB1912">
        <v>8000</v>
      </c>
      <c r="AC1912">
        <v>19300</v>
      </c>
      <c r="AD1912">
        <v>23700</v>
      </c>
      <c r="AE1912">
        <v>25600</v>
      </c>
      <c r="AF1912">
        <v>37200</v>
      </c>
      <c r="AG1912" t="s">
        <v>479</v>
      </c>
      <c r="AH1912" t="s">
        <v>479</v>
      </c>
      <c r="AI1912" t="s">
        <v>479</v>
      </c>
      <c r="AJ1912" t="s">
        <v>479</v>
      </c>
      <c r="AK1912" t="s">
        <v>479</v>
      </c>
      <c r="AL1912" t="s">
        <v>481</v>
      </c>
      <c r="AM1912" t="s">
        <v>481</v>
      </c>
    </row>
    <row r="1913" spans="1:39" x14ac:dyDescent="0.25">
      <c r="A1913" t="s">
        <v>472</v>
      </c>
      <c r="B1913" t="s">
        <v>598</v>
      </c>
      <c r="C1913">
        <v>1</v>
      </c>
      <c r="D1913" t="s">
        <v>405</v>
      </c>
      <c r="E1913" t="s">
        <v>405</v>
      </c>
      <c r="F1913">
        <v>10007783</v>
      </c>
      <c r="G1913" t="s">
        <v>66</v>
      </c>
      <c r="H1913" t="s">
        <v>482</v>
      </c>
      <c r="I1913" t="s">
        <v>529</v>
      </c>
      <c r="J1913" t="s">
        <v>53</v>
      </c>
      <c r="K1913" t="s">
        <v>530</v>
      </c>
      <c r="L1913" t="s">
        <v>405</v>
      </c>
      <c r="M1913" t="s">
        <v>405</v>
      </c>
      <c r="N1913" t="s">
        <v>405</v>
      </c>
      <c r="O1913" t="s">
        <v>485</v>
      </c>
      <c r="P1913" t="s">
        <v>47</v>
      </c>
      <c r="Q1913">
        <v>95</v>
      </c>
      <c r="R1913">
        <v>95</v>
      </c>
      <c r="S1913">
        <v>95</v>
      </c>
      <c r="T1913">
        <v>5.8</v>
      </c>
      <c r="U1913">
        <v>8.6</v>
      </c>
      <c r="V1913">
        <v>34.9</v>
      </c>
      <c r="W1913">
        <v>68.2</v>
      </c>
      <c r="X1913">
        <v>85.6</v>
      </c>
      <c r="Y1913">
        <v>50.7</v>
      </c>
      <c r="Z1913">
        <v>17.399999999999999</v>
      </c>
      <c r="AA1913">
        <v>30</v>
      </c>
      <c r="AB1913">
        <v>9900</v>
      </c>
      <c r="AC1913">
        <v>16800</v>
      </c>
      <c r="AD1913">
        <v>21500</v>
      </c>
      <c r="AE1913">
        <v>24800</v>
      </c>
      <c r="AF1913">
        <v>40200</v>
      </c>
      <c r="AG1913" t="s">
        <v>479</v>
      </c>
      <c r="AH1913" t="s">
        <v>479</v>
      </c>
      <c r="AI1913" t="s">
        <v>479</v>
      </c>
      <c r="AJ1913" t="s">
        <v>479</v>
      </c>
      <c r="AK1913" t="s">
        <v>479</v>
      </c>
      <c r="AL1913" t="s">
        <v>481</v>
      </c>
      <c r="AM1913" t="s">
        <v>481</v>
      </c>
    </row>
    <row r="1914" spans="1:39" x14ac:dyDescent="0.25">
      <c r="A1914" t="s">
        <v>472</v>
      </c>
      <c r="B1914" t="s">
        <v>598</v>
      </c>
      <c r="C1914">
        <v>1</v>
      </c>
      <c r="D1914" t="s">
        <v>405</v>
      </c>
      <c r="E1914" t="s">
        <v>405</v>
      </c>
      <c r="F1914">
        <v>10007162</v>
      </c>
      <c r="G1914" t="s">
        <v>158</v>
      </c>
      <c r="H1914" t="s">
        <v>482</v>
      </c>
      <c r="I1914" t="s">
        <v>476</v>
      </c>
      <c r="J1914" t="s">
        <v>385</v>
      </c>
      <c r="K1914" t="s">
        <v>495</v>
      </c>
      <c r="L1914" t="s">
        <v>41</v>
      </c>
      <c r="M1914" t="s">
        <v>405</v>
      </c>
      <c r="N1914" t="s">
        <v>405</v>
      </c>
      <c r="O1914" t="s">
        <v>486</v>
      </c>
      <c r="P1914" t="s">
        <v>44</v>
      </c>
      <c r="Q1914">
        <v>5</v>
      </c>
      <c r="R1914">
        <v>5</v>
      </c>
      <c r="S1914">
        <v>5</v>
      </c>
      <c r="T1914" t="s">
        <v>479</v>
      </c>
      <c r="U1914" t="s">
        <v>479</v>
      </c>
      <c r="V1914" t="s">
        <v>479</v>
      </c>
      <c r="W1914" t="s">
        <v>479</v>
      </c>
      <c r="X1914" t="s">
        <v>479</v>
      </c>
      <c r="Y1914" t="s">
        <v>479</v>
      </c>
      <c r="Z1914" t="s">
        <v>479</v>
      </c>
      <c r="AA1914">
        <v>5</v>
      </c>
      <c r="AB1914" t="s">
        <v>479</v>
      </c>
      <c r="AC1914" t="s">
        <v>479</v>
      </c>
      <c r="AD1914" t="s">
        <v>479</v>
      </c>
      <c r="AE1914" t="s">
        <v>479</v>
      </c>
      <c r="AF1914" t="s">
        <v>479</v>
      </c>
      <c r="AG1914" t="s">
        <v>479</v>
      </c>
      <c r="AH1914" t="s">
        <v>479</v>
      </c>
      <c r="AI1914" t="s">
        <v>479</v>
      </c>
      <c r="AJ1914" t="s">
        <v>479</v>
      </c>
      <c r="AK1914" t="s">
        <v>479</v>
      </c>
      <c r="AL1914" t="s">
        <v>481</v>
      </c>
      <c r="AM1914" t="s">
        <v>481</v>
      </c>
    </row>
    <row r="1915" spans="1:39" x14ac:dyDescent="0.25">
      <c r="A1915" t="s">
        <v>472</v>
      </c>
      <c r="B1915" t="s">
        <v>598</v>
      </c>
      <c r="C1915">
        <v>1</v>
      </c>
      <c r="D1915" t="s">
        <v>405</v>
      </c>
      <c r="E1915" t="s">
        <v>405</v>
      </c>
      <c r="F1915">
        <v>10007163</v>
      </c>
      <c r="G1915" t="s">
        <v>57</v>
      </c>
      <c r="H1915" t="s">
        <v>482</v>
      </c>
      <c r="I1915" t="s">
        <v>476</v>
      </c>
      <c r="J1915" t="s">
        <v>385</v>
      </c>
      <c r="K1915" t="s">
        <v>521</v>
      </c>
      <c r="L1915" t="s">
        <v>58</v>
      </c>
      <c r="M1915" t="s">
        <v>405</v>
      </c>
      <c r="N1915" t="s">
        <v>405</v>
      </c>
      <c r="O1915" t="s">
        <v>486</v>
      </c>
      <c r="P1915" t="s">
        <v>44</v>
      </c>
      <c r="Q1915">
        <v>145</v>
      </c>
      <c r="R1915">
        <v>145</v>
      </c>
      <c r="S1915">
        <v>145</v>
      </c>
      <c r="T1915">
        <v>3.5</v>
      </c>
      <c r="U1915">
        <v>4.5</v>
      </c>
      <c r="V1915">
        <v>45.2</v>
      </c>
      <c r="W1915">
        <v>75.400000000000006</v>
      </c>
      <c r="X1915">
        <v>92</v>
      </c>
      <c r="Y1915">
        <v>46.8</v>
      </c>
      <c r="Z1915">
        <v>16.600000000000001</v>
      </c>
      <c r="AA1915">
        <v>65</v>
      </c>
      <c r="AB1915">
        <v>6900</v>
      </c>
      <c r="AC1915">
        <v>18600</v>
      </c>
      <c r="AD1915">
        <v>23400</v>
      </c>
      <c r="AE1915">
        <v>27400</v>
      </c>
      <c r="AF1915">
        <v>76600</v>
      </c>
      <c r="AG1915" t="s">
        <v>479</v>
      </c>
      <c r="AH1915" t="s">
        <v>479</v>
      </c>
      <c r="AI1915" t="s">
        <v>479</v>
      </c>
      <c r="AJ1915" t="s">
        <v>479</v>
      </c>
      <c r="AK1915" t="s">
        <v>479</v>
      </c>
      <c r="AL1915" t="s">
        <v>481</v>
      </c>
      <c r="AM1915" t="s">
        <v>481</v>
      </c>
    </row>
    <row r="1916" spans="1:39" x14ac:dyDescent="0.25">
      <c r="A1916" t="s">
        <v>472</v>
      </c>
      <c r="B1916" t="s">
        <v>598</v>
      </c>
      <c r="C1916">
        <v>1</v>
      </c>
      <c r="D1916" t="s">
        <v>405</v>
      </c>
      <c r="E1916" t="s">
        <v>405</v>
      </c>
      <c r="F1916">
        <v>10007768</v>
      </c>
      <c r="G1916" t="s">
        <v>70</v>
      </c>
      <c r="H1916" t="s">
        <v>482</v>
      </c>
      <c r="I1916" t="s">
        <v>476</v>
      </c>
      <c r="J1916" t="s">
        <v>385</v>
      </c>
      <c r="K1916" t="s">
        <v>477</v>
      </c>
      <c r="L1916" t="s">
        <v>65</v>
      </c>
      <c r="M1916" t="s">
        <v>405</v>
      </c>
      <c r="N1916" t="s">
        <v>405</v>
      </c>
      <c r="O1916" t="s">
        <v>486</v>
      </c>
      <c r="P1916" t="s">
        <v>44</v>
      </c>
      <c r="Q1916">
        <v>110</v>
      </c>
      <c r="R1916">
        <v>105</v>
      </c>
      <c r="S1916">
        <v>105</v>
      </c>
      <c r="T1916">
        <v>1.9</v>
      </c>
      <c r="U1916">
        <v>3.5</v>
      </c>
      <c r="V1916">
        <v>45</v>
      </c>
      <c r="W1916">
        <v>82.5</v>
      </c>
      <c r="X1916">
        <v>94.6</v>
      </c>
      <c r="Y1916">
        <v>49.7</v>
      </c>
      <c r="Z1916">
        <v>12.1</v>
      </c>
      <c r="AA1916">
        <v>50</v>
      </c>
      <c r="AB1916">
        <v>1100</v>
      </c>
      <c r="AC1916">
        <v>13100</v>
      </c>
      <c r="AD1916">
        <v>20100</v>
      </c>
      <c r="AE1916">
        <v>23900</v>
      </c>
      <c r="AF1916">
        <v>44900</v>
      </c>
      <c r="AG1916" t="s">
        <v>479</v>
      </c>
      <c r="AH1916" t="s">
        <v>479</v>
      </c>
      <c r="AI1916" t="s">
        <v>479</v>
      </c>
      <c r="AJ1916" t="s">
        <v>479</v>
      </c>
      <c r="AK1916" t="s">
        <v>479</v>
      </c>
      <c r="AL1916" t="s">
        <v>481</v>
      </c>
      <c r="AM1916" t="s">
        <v>481</v>
      </c>
    </row>
    <row r="1917" spans="1:39" x14ac:dyDescent="0.25">
      <c r="A1917" t="s">
        <v>472</v>
      </c>
      <c r="B1917" t="s">
        <v>598</v>
      </c>
      <c r="C1917">
        <v>1</v>
      </c>
      <c r="D1917" t="s">
        <v>405</v>
      </c>
      <c r="E1917" t="s">
        <v>405</v>
      </c>
      <c r="F1917">
        <v>10007774</v>
      </c>
      <c r="G1917" t="s">
        <v>42</v>
      </c>
      <c r="H1917" t="s">
        <v>482</v>
      </c>
      <c r="I1917" t="s">
        <v>476</v>
      </c>
      <c r="J1917" t="s">
        <v>385</v>
      </c>
      <c r="K1917" t="s">
        <v>499</v>
      </c>
      <c r="L1917" t="s">
        <v>43</v>
      </c>
      <c r="M1917" t="s">
        <v>405</v>
      </c>
      <c r="N1917" t="s">
        <v>405</v>
      </c>
      <c r="O1917" t="s">
        <v>486</v>
      </c>
      <c r="P1917" t="s">
        <v>44</v>
      </c>
      <c r="Q1917">
        <v>15</v>
      </c>
      <c r="R1917">
        <v>15</v>
      </c>
      <c r="S1917">
        <v>15</v>
      </c>
      <c r="T1917">
        <v>1.9</v>
      </c>
      <c r="U1917">
        <v>4.8</v>
      </c>
      <c r="V1917">
        <v>57.7</v>
      </c>
      <c r="W1917">
        <v>85.6</v>
      </c>
      <c r="X1917">
        <v>93.3</v>
      </c>
      <c r="Y1917">
        <v>35.5</v>
      </c>
      <c r="Z1917">
        <v>7.6</v>
      </c>
      <c r="AA1917">
        <v>10</v>
      </c>
      <c r="AB1917" t="s">
        <v>479</v>
      </c>
      <c r="AC1917" t="s">
        <v>479</v>
      </c>
      <c r="AD1917" t="s">
        <v>479</v>
      </c>
      <c r="AE1917" t="s">
        <v>479</v>
      </c>
      <c r="AF1917" t="s">
        <v>479</v>
      </c>
      <c r="AG1917" t="s">
        <v>479</v>
      </c>
      <c r="AH1917" t="s">
        <v>479</v>
      </c>
      <c r="AI1917" t="s">
        <v>479</v>
      </c>
      <c r="AJ1917" t="s">
        <v>479</v>
      </c>
      <c r="AK1917" t="s">
        <v>479</v>
      </c>
      <c r="AL1917" t="s">
        <v>481</v>
      </c>
      <c r="AM1917" t="s">
        <v>481</v>
      </c>
    </row>
    <row r="1918" spans="1:39" x14ac:dyDescent="0.25">
      <c r="A1918" t="s">
        <v>472</v>
      </c>
      <c r="B1918" t="s">
        <v>598</v>
      </c>
      <c r="C1918">
        <v>1</v>
      </c>
      <c r="D1918" t="s">
        <v>405</v>
      </c>
      <c r="E1918" t="s">
        <v>405</v>
      </c>
      <c r="F1918">
        <v>10007783</v>
      </c>
      <c r="G1918" t="s">
        <v>66</v>
      </c>
      <c r="H1918" t="s">
        <v>482</v>
      </c>
      <c r="I1918" t="s">
        <v>529</v>
      </c>
      <c r="J1918" t="s">
        <v>53</v>
      </c>
      <c r="K1918" t="s">
        <v>530</v>
      </c>
      <c r="L1918" t="s">
        <v>405</v>
      </c>
      <c r="M1918" t="s">
        <v>405</v>
      </c>
      <c r="N1918" t="s">
        <v>405</v>
      </c>
      <c r="O1918" t="s">
        <v>489</v>
      </c>
      <c r="P1918" t="s">
        <v>50</v>
      </c>
      <c r="Q1918">
        <v>10</v>
      </c>
      <c r="R1918">
        <v>10</v>
      </c>
      <c r="S1918">
        <v>10</v>
      </c>
      <c r="T1918" t="s">
        <v>487</v>
      </c>
      <c r="U1918" t="s">
        <v>487</v>
      </c>
      <c r="V1918">
        <v>48</v>
      </c>
      <c r="W1918">
        <v>88</v>
      </c>
      <c r="X1918">
        <v>100</v>
      </c>
      <c r="Y1918">
        <v>52</v>
      </c>
      <c r="Z1918">
        <v>12</v>
      </c>
      <c r="AA1918">
        <v>5</v>
      </c>
      <c r="AB1918" t="s">
        <v>479</v>
      </c>
      <c r="AC1918" t="s">
        <v>479</v>
      </c>
      <c r="AD1918" t="s">
        <v>479</v>
      </c>
      <c r="AE1918" t="s">
        <v>479</v>
      </c>
      <c r="AF1918" t="s">
        <v>479</v>
      </c>
      <c r="AG1918" t="s">
        <v>479</v>
      </c>
      <c r="AH1918" t="s">
        <v>479</v>
      </c>
      <c r="AI1918" t="s">
        <v>479</v>
      </c>
      <c r="AJ1918" t="s">
        <v>479</v>
      </c>
      <c r="AK1918" t="s">
        <v>479</v>
      </c>
      <c r="AL1918" t="s">
        <v>481</v>
      </c>
      <c r="AM1918" t="s">
        <v>481</v>
      </c>
    </row>
    <row r="1919" spans="1:39" x14ac:dyDescent="0.25">
      <c r="A1919" t="s">
        <v>472</v>
      </c>
      <c r="B1919" t="s">
        <v>598</v>
      </c>
      <c r="C1919">
        <v>1</v>
      </c>
      <c r="D1919" t="s">
        <v>405</v>
      </c>
      <c r="E1919" t="s">
        <v>405</v>
      </c>
      <c r="F1919">
        <v>10007783</v>
      </c>
      <c r="G1919" t="s">
        <v>66</v>
      </c>
      <c r="H1919" t="s">
        <v>482</v>
      </c>
      <c r="I1919" t="s">
        <v>529</v>
      </c>
      <c r="J1919" t="s">
        <v>53</v>
      </c>
      <c r="K1919" t="s">
        <v>530</v>
      </c>
      <c r="L1919" t="s">
        <v>405</v>
      </c>
      <c r="M1919" t="s">
        <v>405</v>
      </c>
      <c r="N1919" t="s">
        <v>405</v>
      </c>
      <c r="O1919" t="s">
        <v>486</v>
      </c>
      <c r="P1919" t="s">
        <v>44</v>
      </c>
      <c r="Q1919">
        <v>85</v>
      </c>
      <c r="R1919">
        <v>85</v>
      </c>
      <c r="S1919">
        <v>85</v>
      </c>
      <c r="T1919">
        <v>2.7</v>
      </c>
      <c r="U1919">
        <v>2.9</v>
      </c>
      <c r="V1919">
        <v>46.2</v>
      </c>
      <c r="W1919">
        <v>80.3</v>
      </c>
      <c r="X1919">
        <v>94.4</v>
      </c>
      <c r="Y1919">
        <v>48.1</v>
      </c>
      <c r="Z1919">
        <v>14.1</v>
      </c>
      <c r="AA1919">
        <v>40</v>
      </c>
      <c r="AB1919">
        <v>4700</v>
      </c>
      <c r="AC1919">
        <v>18600</v>
      </c>
      <c r="AD1919">
        <v>22300</v>
      </c>
      <c r="AE1919">
        <v>26300</v>
      </c>
      <c r="AF1919">
        <v>38700</v>
      </c>
      <c r="AG1919" t="s">
        <v>479</v>
      </c>
      <c r="AH1919" t="s">
        <v>479</v>
      </c>
      <c r="AI1919" t="s">
        <v>479</v>
      </c>
      <c r="AJ1919" t="s">
        <v>479</v>
      </c>
      <c r="AK1919" t="s">
        <v>479</v>
      </c>
      <c r="AL1919" t="s">
        <v>481</v>
      </c>
      <c r="AM1919" t="s">
        <v>481</v>
      </c>
    </row>
    <row r="1920" spans="1:39" x14ac:dyDescent="0.25">
      <c r="A1920" t="s">
        <v>472</v>
      </c>
      <c r="B1920" t="s">
        <v>598</v>
      </c>
      <c r="C1920">
        <v>1</v>
      </c>
      <c r="D1920" t="s">
        <v>405</v>
      </c>
      <c r="E1920" t="s">
        <v>405</v>
      </c>
      <c r="F1920">
        <v>10007784</v>
      </c>
      <c r="G1920" t="s">
        <v>40</v>
      </c>
      <c r="H1920" t="s">
        <v>482</v>
      </c>
      <c r="I1920" t="s">
        <v>476</v>
      </c>
      <c r="J1920" t="s">
        <v>385</v>
      </c>
      <c r="K1920" t="s">
        <v>495</v>
      </c>
      <c r="L1920" t="s">
        <v>41</v>
      </c>
      <c r="M1920" t="s">
        <v>405</v>
      </c>
      <c r="N1920" t="s">
        <v>405</v>
      </c>
      <c r="O1920" t="s">
        <v>485</v>
      </c>
      <c r="P1920" t="s">
        <v>47</v>
      </c>
      <c r="Q1920">
        <v>130</v>
      </c>
      <c r="R1920">
        <v>130</v>
      </c>
      <c r="S1920">
        <v>130</v>
      </c>
      <c r="T1920">
        <v>4.5</v>
      </c>
      <c r="U1920">
        <v>3.5</v>
      </c>
      <c r="V1920">
        <v>37</v>
      </c>
      <c r="W1920">
        <v>69.8</v>
      </c>
      <c r="X1920">
        <v>91.9</v>
      </c>
      <c r="Y1920">
        <v>54.9</v>
      </c>
      <c r="Z1920">
        <v>22.1</v>
      </c>
      <c r="AA1920">
        <v>50</v>
      </c>
      <c r="AB1920">
        <v>1500</v>
      </c>
      <c r="AC1920">
        <v>23000</v>
      </c>
      <c r="AD1920">
        <v>27700</v>
      </c>
      <c r="AE1920">
        <v>33600</v>
      </c>
      <c r="AF1920">
        <v>82100</v>
      </c>
      <c r="AG1920" t="s">
        <v>479</v>
      </c>
      <c r="AH1920" t="s">
        <v>479</v>
      </c>
      <c r="AI1920" t="s">
        <v>479</v>
      </c>
      <c r="AJ1920" t="s">
        <v>479</v>
      </c>
      <c r="AK1920" t="s">
        <v>479</v>
      </c>
      <c r="AL1920" t="s">
        <v>481</v>
      </c>
      <c r="AM1920" t="s">
        <v>481</v>
      </c>
    </row>
    <row r="1921" spans="1:39" x14ac:dyDescent="0.25">
      <c r="A1921" t="s">
        <v>472</v>
      </c>
      <c r="B1921" t="s">
        <v>598</v>
      </c>
      <c r="C1921">
        <v>1</v>
      </c>
      <c r="D1921" t="s">
        <v>405</v>
      </c>
      <c r="E1921" t="s">
        <v>405</v>
      </c>
      <c r="F1921">
        <v>10007784</v>
      </c>
      <c r="G1921" t="s">
        <v>40</v>
      </c>
      <c r="H1921" t="s">
        <v>482</v>
      </c>
      <c r="I1921" t="s">
        <v>476</v>
      </c>
      <c r="J1921" t="s">
        <v>385</v>
      </c>
      <c r="K1921" t="s">
        <v>495</v>
      </c>
      <c r="L1921" t="s">
        <v>41</v>
      </c>
      <c r="M1921" t="s">
        <v>405</v>
      </c>
      <c r="N1921" t="s">
        <v>405</v>
      </c>
      <c r="O1921" t="s">
        <v>486</v>
      </c>
      <c r="P1921" t="s">
        <v>44</v>
      </c>
      <c r="Q1921">
        <v>80</v>
      </c>
      <c r="R1921">
        <v>75</v>
      </c>
      <c r="S1921">
        <v>75</v>
      </c>
      <c r="T1921">
        <v>4.7</v>
      </c>
      <c r="U1921">
        <v>1.3</v>
      </c>
      <c r="V1921">
        <v>40.9</v>
      </c>
      <c r="W1921">
        <v>62.6</v>
      </c>
      <c r="X1921">
        <v>94</v>
      </c>
      <c r="Y1921">
        <v>53.1</v>
      </c>
      <c r="Z1921">
        <v>31.4</v>
      </c>
      <c r="AA1921">
        <v>30</v>
      </c>
      <c r="AB1921">
        <v>700</v>
      </c>
      <c r="AC1921">
        <v>17500</v>
      </c>
      <c r="AD1921">
        <v>25900</v>
      </c>
      <c r="AE1921">
        <v>30300</v>
      </c>
      <c r="AF1921">
        <v>68600</v>
      </c>
      <c r="AG1921" t="s">
        <v>479</v>
      </c>
      <c r="AH1921" t="s">
        <v>479</v>
      </c>
      <c r="AI1921" t="s">
        <v>479</v>
      </c>
      <c r="AJ1921" t="s">
        <v>479</v>
      </c>
      <c r="AK1921" t="s">
        <v>479</v>
      </c>
      <c r="AL1921" t="s">
        <v>481</v>
      </c>
      <c r="AM1921" t="s">
        <v>481</v>
      </c>
    </row>
    <row r="1922" spans="1:39" x14ac:dyDescent="0.25">
      <c r="A1922" t="s">
        <v>472</v>
      </c>
      <c r="B1922" t="s">
        <v>598</v>
      </c>
      <c r="C1922">
        <v>1</v>
      </c>
      <c r="D1922" t="s">
        <v>405</v>
      </c>
      <c r="E1922" t="s">
        <v>405</v>
      </c>
      <c r="F1922">
        <v>10007786</v>
      </c>
      <c r="G1922" t="s">
        <v>67</v>
      </c>
      <c r="H1922" t="s">
        <v>482</v>
      </c>
      <c r="I1922" t="s">
        <v>476</v>
      </c>
      <c r="J1922" t="s">
        <v>385</v>
      </c>
      <c r="K1922" t="s">
        <v>491</v>
      </c>
      <c r="L1922" t="s">
        <v>61</v>
      </c>
      <c r="M1922" t="s">
        <v>405</v>
      </c>
      <c r="N1922" t="s">
        <v>405</v>
      </c>
      <c r="O1922" t="s">
        <v>486</v>
      </c>
      <c r="P1922" t="s">
        <v>44</v>
      </c>
      <c r="Q1922">
        <v>110</v>
      </c>
      <c r="R1922">
        <v>105</v>
      </c>
      <c r="S1922">
        <v>105</v>
      </c>
      <c r="T1922">
        <v>2.8</v>
      </c>
      <c r="U1922">
        <v>7.5</v>
      </c>
      <c r="V1922">
        <v>56.6</v>
      </c>
      <c r="W1922">
        <v>83</v>
      </c>
      <c r="X1922">
        <v>89.6</v>
      </c>
      <c r="Y1922">
        <v>33</v>
      </c>
      <c r="Z1922">
        <v>6.6</v>
      </c>
      <c r="AA1922">
        <v>60</v>
      </c>
      <c r="AB1922">
        <v>2900</v>
      </c>
      <c r="AC1922">
        <v>19300</v>
      </c>
      <c r="AD1922">
        <v>23700</v>
      </c>
      <c r="AE1922">
        <v>29200</v>
      </c>
      <c r="AF1922">
        <v>53700</v>
      </c>
      <c r="AG1922" t="s">
        <v>479</v>
      </c>
      <c r="AH1922" t="s">
        <v>479</v>
      </c>
      <c r="AI1922" t="s">
        <v>479</v>
      </c>
      <c r="AJ1922" t="s">
        <v>479</v>
      </c>
      <c r="AK1922" t="s">
        <v>479</v>
      </c>
      <c r="AL1922" t="s">
        <v>481</v>
      </c>
      <c r="AM1922" t="s">
        <v>481</v>
      </c>
    </row>
    <row r="1923" spans="1:39" x14ac:dyDescent="0.25">
      <c r="A1923" t="s">
        <v>472</v>
      </c>
      <c r="B1923" t="s">
        <v>598</v>
      </c>
      <c r="C1923">
        <v>1</v>
      </c>
      <c r="D1923" t="s">
        <v>405</v>
      </c>
      <c r="E1923" t="s">
        <v>405</v>
      </c>
      <c r="F1923">
        <v>10007788</v>
      </c>
      <c r="G1923" t="s">
        <v>33</v>
      </c>
      <c r="H1923" t="s">
        <v>482</v>
      </c>
      <c r="I1923" t="s">
        <v>476</v>
      </c>
      <c r="J1923" t="s">
        <v>385</v>
      </c>
      <c r="K1923" t="s">
        <v>483</v>
      </c>
      <c r="L1923" t="s">
        <v>484</v>
      </c>
      <c r="M1923" t="s">
        <v>405</v>
      </c>
      <c r="N1923" t="s">
        <v>405</v>
      </c>
      <c r="O1923" t="s">
        <v>486</v>
      </c>
      <c r="P1923" t="s">
        <v>44</v>
      </c>
      <c r="Q1923">
        <v>45</v>
      </c>
      <c r="R1923">
        <v>40</v>
      </c>
      <c r="S1923">
        <v>40</v>
      </c>
      <c r="T1923" t="s">
        <v>487</v>
      </c>
      <c r="U1923">
        <v>4.8</v>
      </c>
      <c r="V1923">
        <v>57.1</v>
      </c>
      <c r="W1923">
        <v>85.7</v>
      </c>
      <c r="X1923">
        <v>95.2</v>
      </c>
      <c r="Y1923">
        <v>38.1</v>
      </c>
      <c r="Z1923">
        <v>9.5</v>
      </c>
      <c r="AA1923">
        <v>25</v>
      </c>
      <c r="AB1923">
        <v>7300</v>
      </c>
      <c r="AC1923">
        <v>24500</v>
      </c>
      <c r="AD1923">
        <v>27400</v>
      </c>
      <c r="AE1923">
        <v>41800</v>
      </c>
      <c r="AF1923">
        <v>71200</v>
      </c>
      <c r="AG1923" t="s">
        <v>479</v>
      </c>
      <c r="AH1923" t="s">
        <v>479</v>
      </c>
      <c r="AI1923" t="s">
        <v>479</v>
      </c>
      <c r="AJ1923" t="s">
        <v>479</v>
      </c>
      <c r="AK1923" t="s">
        <v>479</v>
      </c>
      <c r="AL1923" t="s">
        <v>481</v>
      </c>
      <c r="AM1923" t="s">
        <v>481</v>
      </c>
    </row>
    <row r="1924" spans="1:39" x14ac:dyDescent="0.25">
      <c r="A1924" t="s">
        <v>472</v>
      </c>
      <c r="B1924" t="s">
        <v>598</v>
      </c>
      <c r="C1924">
        <v>1</v>
      </c>
      <c r="D1924" t="s">
        <v>405</v>
      </c>
      <c r="E1924" t="s">
        <v>405</v>
      </c>
      <c r="F1924">
        <v>10007790</v>
      </c>
      <c r="G1924" t="s">
        <v>56</v>
      </c>
      <c r="H1924" t="s">
        <v>482</v>
      </c>
      <c r="I1924" t="s">
        <v>529</v>
      </c>
      <c r="J1924" t="s">
        <v>53</v>
      </c>
      <c r="K1924" t="s">
        <v>530</v>
      </c>
      <c r="L1924" t="s">
        <v>405</v>
      </c>
      <c r="M1924" t="s">
        <v>405</v>
      </c>
      <c r="N1924" t="s">
        <v>405</v>
      </c>
      <c r="O1924" t="s">
        <v>486</v>
      </c>
      <c r="P1924" t="s">
        <v>44</v>
      </c>
      <c r="Q1924">
        <v>90</v>
      </c>
      <c r="R1924">
        <v>85</v>
      </c>
      <c r="S1924">
        <v>85</v>
      </c>
      <c r="T1924">
        <v>1.2</v>
      </c>
      <c r="U1924">
        <v>3.9</v>
      </c>
      <c r="V1924">
        <v>51.1</v>
      </c>
      <c r="W1924">
        <v>81.5</v>
      </c>
      <c r="X1924">
        <v>94.9</v>
      </c>
      <c r="Y1924">
        <v>43.8</v>
      </c>
      <c r="Z1924">
        <v>13.4</v>
      </c>
      <c r="AA1924">
        <v>40</v>
      </c>
      <c r="AB1924">
        <v>9500</v>
      </c>
      <c r="AC1924">
        <v>20300</v>
      </c>
      <c r="AD1924">
        <v>24100</v>
      </c>
      <c r="AE1924">
        <v>25900</v>
      </c>
      <c r="AF1924">
        <v>91200</v>
      </c>
      <c r="AG1924" t="s">
        <v>479</v>
      </c>
      <c r="AH1924" t="s">
        <v>479</v>
      </c>
      <c r="AI1924" t="s">
        <v>479</v>
      </c>
      <c r="AJ1924" t="s">
        <v>479</v>
      </c>
      <c r="AK1924" t="s">
        <v>479</v>
      </c>
      <c r="AL1924" t="s">
        <v>481</v>
      </c>
      <c r="AM1924" t="s">
        <v>481</v>
      </c>
    </row>
    <row r="1925" spans="1:39" x14ac:dyDescent="0.25">
      <c r="A1925" t="s">
        <v>472</v>
      </c>
      <c r="B1925" t="s">
        <v>598</v>
      </c>
      <c r="C1925">
        <v>1</v>
      </c>
      <c r="D1925" t="s">
        <v>405</v>
      </c>
      <c r="E1925" t="s">
        <v>405</v>
      </c>
      <c r="F1925">
        <v>10007784</v>
      </c>
      <c r="G1925" t="s">
        <v>40</v>
      </c>
      <c r="H1925" t="s">
        <v>482</v>
      </c>
      <c r="I1925" t="s">
        <v>476</v>
      </c>
      <c r="J1925" t="s">
        <v>385</v>
      </c>
      <c r="K1925" t="s">
        <v>495</v>
      </c>
      <c r="L1925" t="s">
        <v>41</v>
      </c>
      <c r="M1925" t="s">
        <v>405</v>
      </c>
      <c r="N1925" t="s">
        <v>405</v>
      </c>
      <c r="O1925" t="s">
        <v>489</v>
      </c>
      <c r="P1925" t="s">
        <v>50</v>
      </c>
      <c r="Q1925">
        <v>25</v>
      </c>
      <c r="R1925">
        <v>25</v>
      </c>
      <c r="S1925">
        <v>25</v>
      </c>
      <c r="T1925">
        <v>3.8</v>
      </c>
      <c r="U1925">
        <v>26.4</v>
      </c>
      <c r="V1925">
        <v>54.7</v>
      </c>
      <c r="W1925">
        <v>58.5</v>
      </c>
      <c r="X1925">
        <v>69.8</v>
      </c>
      <c r="Y1925">
        <v>15.1</v>
      </c>
      <c r="Z1925">
        <v>11.3</v>
      </c>
      <c r="AA1925">
        <v>10</v>
      </c>
      <c r="AB1925">
        <v>2000</v>
      </c>
      <c r="AC1925">
        <v>10200</v>
      </c>
      <c r="AD1925">
        <v>16400</v>
      </c>
      <c r="AE1925">
        <v>23300</v>
      </c>
      <c r="AF1925">
        <v>27400</v>
      </c>
      <c r="AG1925" t="s">
        <v>479</v>
      </c>
      <c r="AH1925" t="s">
        <v>479</v>
      </c>
      <c r="AI1925" t="s">
        <v>479</v>
      </c>
      <c r="AJ1925" t="s">
        <v>479</v>
      </c>
      <c r="AK1925" t="s">
        <v>479</v>
      </c>
      <c r="AL1925" t="s">
        <v>481</v>
      </c>
      <c r="AM1925" t="s">
        <v>481</v>
      </c>
    </row>
    <row r="1926" spans="1:39" x14ac:dyDescent="0.25">
      <c r="A1926" t="s">
        <v>472</v>
      </c>
      <c r="B1926" t="s">
        <v>598</v>
      </c>
      <c r="C1926">
        <v>1</v>
      </c>
      <c r="D1926" t="s">
        <v>405</v>
      </c>
      <c r="E1926" t="s">
        <v>405</v>
      </c>
      <c r="F1926">
        <v>10007785</v>
      </c>
      <c r="G1926" t="s">
        <v>78</v>
      </c>
      <c r="H1926" t="s">
        <v>482</v>
      </c>
      <c r="I1926" t="s">
        <v>476</v>
      </c>
      <c r="J1926" t="s">
        <v>385</v>
      </c>
      <c r="K1926" t="s">
        <v>493</v>
      </c>
      <c r="L1926" t="s">
        <v>55</v>
      </c>
      <c r="M1926" t="s">
        <v>405</v>
      </c>
      <c r="N1926" t="s">
        <v>405</v>
      </c>
      <c r="O1926" t="s">
        <v>485</v>
      </c>
      <c r="P1926" t="s">
        <v>47</v>
      </c>
      <c r="Q1926">
        <v>85</v>
      </c>
      <c r="R1926">
        <v>85</v>
      </c>
      <c r="S1926">
        <v>85</v>
      </c>
      <c r="T1926">
        <v>1.2</v>
      </c>
      <c r="U1926">
        <v>5.9</v>
      </c>
      <c r="V1926">
        <v>58.8</v>
      </c>
      <c r="W1926">
        <v>76.5</v>
      </c>
      <c r="X1926">
        <v>92.9</v>
      </c>
      <c r="Y1926">
        <v>34.1</v>
      </c>
      <c r="Z1926">
        <v>16.5</v>
      </c>
      <c r="AA1926">
        <v>50</v>
      </c>
      <c r="AB1926">
        <v>8400</v>
      </c>
      <c r="AC1926">
        <v>15000</v>
      </c>
      <c r="AD1926">
        <v>17900</v>
      </c>
      <c r="AE1926">
        <v>21900</v>
      </c>
      <c r="AF1926">
        <v>34300</v>
      </c>
      <c r="AG1926" t="s">
        <v>479</v>
      </c>
      <c r="AH1926" t="s">
        <v>479</v>
      </c>
      <c r="AI1926" t="s">
        <v>479</v>
      </c>
      <c r="AJ1926" t="s">
        <v>479</v>
      </c>
      <c r="AK1926" t="s">
        <v>479</v>
      </c>
      <c r="AL1926" t="s">
        <v>481</v>
      </c>
      <c r="AM1926" t="s">
        <v>481</v>
      </c>
    </row>
    <row r="1927" spans="1:39" x14ac:dyDescent="0.25">
      <c r="A1927" t="s">
        <v>472</v>
      </c>
      <c r="B1927" t="s">
        <v>598</v>
      </c>
      <c r="C1927">
        <v>1</v>
      </c>
      <c r="D1927" t="s">
        <v>405</v>
      </c>
      <c r="E1927" t="s">
        <v>405</v>
      </c>
      <c r="F1927">
        <v>10007785</v>
      </c>
      <c r="G1927" t="s">
        <v>78</v>
      </c>
      <c r="H1927" t="s">
        <v>482</v>
      </c>
      <c r="I1927" t="s">
        <v>476</v>
      </c>
      <c r="J1927" t="s">
        <v>385</v>
      </c>
      <c r="K1927" t="s">
        <v>493</v>
      </c>
      <c r="L1927" t="s">
        <v>55</v>
      </c>
      <c r="M1927" t="s">
        <v>405</v>
      </c>
      <c r="N1927" t="s">
        <v>405</v>
      </c>
      <c r="O1927" t="s">
        <v>486</v>
      </c>
      <c r="P1927" t="s">
        <v>44</v>
      </c>
      <c r="Q1927">
        <v>50</v>
      </c>
      <c r="R1927">
        <v>50</v>
      </c>
      <c r="S1927">
        <v>50</v>
      </c>
      <c r="T1927">
        <v>2.1</v>
      </c>
      <c r="U1927">
        <v>6.2</v>
      </c>
      <c r="V1927">
        <v>37.5</v>
      </c>
      <c r="W1927">
        <v>77.099999999999994</v>
      </c>
      <c r="X1927">
        <v>91.7</v>
      </c>
      <c r="Y1927">
        <v>54.2</v>
      </c>
      <c r="Z1927">
        <v>14.6</v>
      </c>
      <c r="AA1927">
        <v>20</v>
      </c>
      <c r="AB1927">
        <v>4400</v>
      </c>
      <c r="AC1927">
        <v>13100</v>
      </c>
      <c r="AD1927">
        <v>18800</v>
      </c>
      <c r="AE1927">
        <v>22300</v>
      </c>
      <c r="AF1927">
        <v>29900</v>
      </c>
      <c r="AG1927" t="s">
        <v>479</v>
      </c>
      <c r="AH1927" t="s">
        <v>479</v>
      </c>
      <c r="AI1927" t="s">
        <v>479</v>
      </c>
      <c r="AJ1927" t="s">
        <v>479</v>
      </c>
      <c r="AK1927" t="s">
        <v>479</v>
      </c>
      <c r="AL1927" t="s">
        <v>481</v>
      </c>
      <c r="AM1927" t="s">
        <v>481</v>
      </c>
    </row>
    <row r="1928" spans="1:39" x14ac:dyDescent="0.25">
      <c r="A1928" t="s">
        <v>472</v>
      </c>
      <c r="B1928" t="s">
        <v>598</v>
      </c>
      <c r="C1928">
        <v>1</v>
      </c>
      <c r="D1928" t="s">
        <v>405</v>
      </c>
      <c r="E1928" t="s">
        <v>405</v>
      </c>
      <c r="F1928">
        <v>10007785</v>
      </c>
      <c r="G1928" t="s">
        <v>78</v>
      </c>
      <c r="H1928" t="s">
        <v>482</v>
      </c>
      <c r="I1928" t="s">
        <v>476</v>
      </c>
      <c r="J1928" t="s">
        <v>385</v>
      </c>
      <c r="K1928" t="s">
        <v>493</v>
      </c>
      <c r="L1928" t="s">
        <v>55</v>
      </c>
      <c r="M1928" t="s">
        <v>405</v>
      </c>
      <c r="N1928" t="s">
        <v>405</v>
      </c>
      <c r="O1928" t="s">
        <v>478</v>
      </c>
      <c r="P1928" t="s">
        <v>3</v>
      </c>
      <c r="Q1928">
        <v>90</v>
      </c>
      <c r="R1928">
        <v>90</v>
      </c>
      <c r="S1928">
        <v>85</v>
      </c>
      <c r="T1928">
        <v>5.8</v>
      </c>
      <c r="U1928">
        <v>7</v>
      </c>
      <c r="V1928">
        <v>67.400000000000006</v>
      </c>
      <c r="W1928">
        <v>80.2</v>
      </c>
      <c r="X1928">
        <v>87.2</v>
      </c>
      <c r="Y1928">
        <v>19.8</v>
      </c>
      <c r="Z1928">
        <v>7</v>
      </c>
      <c r="AA1928">
        <v>55</v>
      </c>
      <c r="AB1928">
        <v>3300</v>
      </c>
      <c r="AC1928">
        <v>18200</v>
      </c>
      <c r="AD1928">
        <v>23400</v>
      </c>
      <c r="AE1928">
        <v>27000</v>
      </c>
      <c r="AF1928">
        <v>46400</v>
      </c>
      <c r="AG1928" t="s">
        <v>479</v>
      </c>
      <c r="AH1928" t="s">
        <v>479</v>
      </c>
      <c r="AI1928" t="s">
        <v>479</v>
      </c>
      <c r="AJ1928" t="s">
        <v>479</v>
      </c>
      <c r="AK1928" t="s">
        <v>479</v>
      </c>
      <c r="AL1928" t="s">
        <v>481</v>
      </c>
      <c r="AM1928" t="s">
        <v>481</v>
      </c>
    </row>
    <row r="1929" spans="1:39" x14ac:dyDescent="0.25">
      <c r="A1929" t="s">
        <v>472</v>
      </c>
      <c r="B1929" t="s">
        <v>598</v>
      </c>
      <c r="C1929">
        <v>1</v>
      </c>
      <c r="D1929" t="s">
        <v>405</v>
      </c>
      <c r="E1929" t="s">
        <v>405</v>
      </c>
      <c r="F1929">
        <v>10007785</v>
      </c>
      <c r="G1929" t="s">
        <v>78</v>
      </c>
      <c r="H1929" t="s">
        <v>482</v>
      </c>
      <c r="I1929" t="s">
        <v>476</v>
      </c>
      <c r="J1929" t="s">
        <v>385</v>
      </c>
      <c r="K1929" t="s">
        <v>493</v>
      </c>
      <c r="L1929" t="s">
        <v>55</v>
      </c>
      <c r="M1929" t="s">
        <v>405</v>
      </c>
      <c r="N1929" t="s">
        <v>405</v>
      </c>
      <c r="O1929" t="s">
        <v>488</v>
      </c>
      <c r="P1929" t="s">
        <v>34</v>
      </c>
      <c r="Q1929">
        <v>85</v>
      </c>
      <c r="R1929">
        <v>85</v>
      </c>
      <c r="S1929">
        <v>85</v>
      </c>
      <c r="T1929">
        <v>6</v>
      </c>
      <c r="U1929">
        <v>4.2</v>
      </c>
      <c r="V1929">
        <v>33.299999999999997</v>
      </c>
      <c r="W1929">
        <v>65.5</v>
      </c>
      <c r="X1929">
        <v>89.7</v>
      </c>
      <c r="Y1929">
        <v>56.4</v>
      </c>
      <c r="Z1929">
        <v>24.2</v>
      </c>
      <c r="AA1929">
        <v>30</v>
      </c>
      <c r="AB1929">
        <v>1800</v>
      </c>
      <c r="AC1929">
        <v>13500</v>
      </c>
      <c r="AD1929">
        <v>19300</v>
      </c>
      <c r="AE1929">
        <v>24800</v>
      </c>
      <c r="AF1929">
        <v>44500</v>
      </c>
      <c r="AG1929" t="s">
        <v>479</v>
      </c>
      <c r="AH1929" t="s">
        <v>479</v>
      </c>
      <c r="AI1929" t="s">
        <v>479</v>
      </c>
      <c r="AJ1929" t="s">
        <v>479</v>
      </c>
      <c r="AK1929" t="s">
        <v>479</v>
      </c>
      <c r="AL1929" t="s">
        <v>481</v>
      </c>
      <c r="AM1929" t="s">
        <v>481</v>
      </c>
    </row>
    <row r="1930" spans="1:39" x14ac:dyDescent="0.25">
      <c r="A1930" t="s">
        <v>472</v>
      </c>
      <c r="B1930" t="s">
        <v>598</v>
      </c>
      <c r="C1930">
        <v>1</v>
      </c>
      <c r="D1930" t="s">
        <v>405</v>
      </c>
      <c r="E1930" t="s">
        <v>405</v>
      </c>
      <c r="F1930">
        <v>10007785</v>
      </c>
      <c r="G1930" t="s">
        <v>78</v>
      </c>
      <c r="H1930" t="s">
        <v>482</v>
      </c>
      <c r="I1930" t="s">
        <v>476</v>
      </c>
      <c r="J1930" t="s">
        <v>385</v>
      </c>
      <c r="K1930" t="s">
        <v>493</v>
      </c>
      <c r="L1930" t="s">
        <v>55</v>
      </c>
      <c r="M1930" t="s">
        <v>405</v>
      </c>
      <c r="N1930" t="s">
        <v>405</v>
      </c>
      <c r="O1930" t="s">
        <v>489</v>
      </c>
      <c r="P1930" t="s">
        <v>50</v>
      </c>
      <c r="Q1930" t="s">
        <v>480</v>
      </c>
      <c r="R1930" t="s">
        <v>480</v>
      </c>
      <c r="S1930" t="s">
        <v>480</v>
      </c>
      <c r="T1930" t="s">
        <v>479</v>
      </c>
      <c r="U1930" t="s">
        <v>479</v>
      </c>
      <c r="V1930" t="s">
        <v>479</v>
      </c>
      <c r="W1930" t="s">
        <v>479</v>
      </c>
      <c r="X1930" t="s">
        <v>479</v>
      </c>
      <c r="Y1930" t="s">
        <v>479</v>
      </c>
      <c r="Z1930" t="s">
        <v>479</v>
      </c>
      <c r="AA1930" t="s">
        <v>480</v>
      </c>
      <c r="AB1930" t="s">
        <v>479</v>
      </c>
      <c r="AC1930" t="s">
        <v>479</v>
      </c>
      <c r="AD1930" t="s">
        <v>479</v>
      </c>
      <c r="AE1930" t="s">
        <v>479</v>
      </c>
      <c r="AF1930" t="s">
        <v>479</v>
      </c>
      <c r="AG1930" t="s">
        <v>479</v>
      </c>
      <c r="AH1930" t="s">
        <v>479</v>
      </c>
      <c r="AI1930" t="s">
        <v>479</v>
      </c>
      <c r="AJ1930" t="s">
        <v>479</v>
      </c>
      <c r="AK1930" t="s">
        <v>479</v>
      </c>
      <c r="AL1930" t="s">
        <v>481</v>
      </c>
      <c r="AM1930" t="s">
        <v>481</v>
      </c>
    </row>
    <row r="1931" spans="1:39" x14ac:dyDescent="0.25">
      <c r="A1931" t="s">
        <v>472</v>
      </c>
      <c r="B1931" t="s">
        <v>598</v>
      </c>
      <c r="C1931">
        <v>1</v>
      </c>
      <c r="D1931" t="s">
        <v>405</v>
      </c>
      <c r="E1931" t="s">
        <v>405</v>
      </c>
      <c r="F1931">
        <v>10007786</v>
      </c>
      <c r="G1931" t="s">
        <v>67</v>
      </c>
      <c r="H1931" t="s">
        <v>482</v>
      </c>
      <c r="I1931" t="s">
        <v>476</v>
      </c>
      <c r="J1931" t="s">
        <v>385</v>
      </c>
      <c r="K1931" t="s">
        <v>491</v>
      </c>
      <c r="L1931" t="s">
        <v>61</v>
      </c>
      <c r="M1931" t="s">
        <v>405</v>
      </c>
      <c r="N1931" t="s">
        <v>405</v>
      </c>
      <c r="O1931" t="s">
        <v>485</v>
      </c>
      <c r="P1931" t="s">
        <v>47</v>
      </c>
      <c r="Q1931">
        <v>290</v>
      </c>
      <c r="R1931">
        <v>280</v>
      </c>
      <c r="S1931">
        <v>275</v>
      </c>
      <c r="T1931">
        <v>2.2000000000000002</v>
      </c>
      <c r="U1931">
        <v>8.6999999999999993</v>
      </c>
      <c r="V1931">
        <v>46.9</v>
      </c>
      <c r="W1931">
        <v>70.400000000000006</v>
      </c>
      <c r="X1931">
        <v>89.2</v>
      </c>
      <c r="Y1931">
        <v>42.2</v>
      </c>
      <c r="Z1931">
        <v>18.8</v>
      </c>
      <c r="AA1931">
        <v>125</v>
      </c>
      <c r="AB1931">
        <v>700</v>
      </c>
      <c r="AC1931">
        <v>21200</v>
      </c>
      <c r="AD1931">
        <v>26100</v>
      </c>
      <c r="AE1931">
        <v>30300</v>
      </c>
      <c r="AF1931">
        <v>119400</v>
      </c>
      <c r="AG1931" t="s">
        <v>479</v>
      </c>
      <c r="AH1931" t="s">
        <v>479</v>
      </c>
      <c r="AI1931" t="s">
        <v>479</v>
      </c>
      <c r="AJ1931" t="s">
        <v>479</v>
      </c>
      <c r="AK1931" t="s">
        <v>479</v>
      </c>
      <c r="AL1931" t="s">
        <v>481</v>
      </c>
      <c r="AM1931" t="s">
        <v>481</v>
      </c>
    </row>
    <row r="1932" spans="1:39" x14ac:dyDescent="0.25">
      <c r="A1932" t="s">
        <v>472</v>
      </c>
      <c r="B1932" t="s">
        <v>598</v>
      </c>
      <c r="C1932">
        <v>1</v>
      </c>
      <c r="D1932" t="s">
        <v>405</v>
      </c>
      <c r="E1932" t="s">
        <v>405</v>
      </c>
      <c r="F1932">
        <v>10007791</v>
      </c>
      <c r="G1932" t="s">
        <v>136</v>
      </c>
      <c r="H1932" t="s">
        <v>482</v>
      </c>
      <c r="I1932" t="s">
        <v>476</v>
      </c>
      <c r="J1932" t="s">
        <v>385</v>
      </c>
      <c r="K1932" t="s">
        <v>483</v>
      </c>
      <c r="L1932" t="s">
        <v>484</v>
      </c>
      <c r="M1932" t="s">
        <v>405</v>
      </c>
      <c r="N1932" t="s">
        <v>405</v>
      </c>
      <c r="O1932" t="s">
        <v>486</v>
      </c>
      <c r="P1932" t="s">
        <v>44</v>
      </c>
      <c r="Q1932">
        <v>190</v>
      </c>
      <c r="R1932">
        <v>185</v>
      </c>
      <c r="S1932">
        <v>185</v>
      </c>
      <c r="T1932">
        <v>2.5</v>
      </c>
      <c r="U1932">
        <v>6.3</v>
      </c>
      <c r="V1932">
        <v>58.4</v>
      </c>
      <c r="W1932">
        <v>81.099999999999994</v>
      </c>
      <c r="X1932">
        <v>91.3</v>
      </c>
      <c r="Y1932">
        <v>32.799999999999997</v>
      </c>
      <c r="Z1932">
        <v>10.199999999999999</v>
      </c>
      <c r="AA1932">
        <v>105</v>
      </c>
      <c r="AB1932">
        <v>5100</v>
      </c>
      <c r="AC1932">
        <v>16400</v>
      </c>
      <c r="AD1932">
        <v>21200</v>
      </c>
      <c r="AE1932">
        <v>24800</v>
      </c>
      <c r="AF1932">
        <v>44200</v>
      </c>
      <c r="AG1932" t="s">
        <v>479</v>
      </c>
      <c r="AH1932" t="s">
        <v>479</v>
      </c>
      <c r="AI1932" t="s">
        <v>479</v>
      </c>
      <c r="AJ1932" t="s">
        <v>479</v>
      </c>
      <c r="AK1932" t="s">
        <v>479</v>
      </c>
      <c r="AL1932" t="s">
        <v>481</v>
      </c>
      <c r="AM1932" t="s">
        <v>481</v>
      </c>
    </row>
    <row r="1933" spans="1:39" x14ac:dyDescent="0.25">
      <c r="A1933" t="s">
        <v>472</v>
      </c>
      <c r="B1933" t="s">
        <v>598</v>
      </c>
      <c r="C1933">
        <v>1</v>
      </c>
      <c r="D1933" t="s">
        <v>405</v>
      </c>
      <c r="E1933" t="s">
        <v>405</v>
      </c>
      <c r="F1933">
        <v>10007792</v>
      </c>
      <c r="G1933" t="s">
        <v>98</v>
      </c>
      <c r="H1933" t="s">
        <v>482</v>
      </c>
      <c r="I1933" t="s">
        <v>476</v>
      </c>
      <c r="J1933" t="s">
        <v>385</v>
      </c>
      <c r="K1933" t="s">
        <v>491</v>
      </c>
      <c r="L1933" t="s">
        <v>61</v>
      </c>
      <c r="M1933" t="s">
        <v>405</v>
      </c>
      <c r="N1933" t="s">
        <v>405</v>
      </c>
      <c r="O1933" t="s">
        <v>486</v>
      </c>
      <c r="P1933" t="s">
        <v>44</v>
      </c>
      <c r="Q1933">
        <v>175</v>
      </c>
      <c r="R1933">
        <v>170</v>
      </c>
      <c r="S1933">
        <v>165</v>
      </c>
      <c r="T1933">
        <v>0.6</v>
      </c>
      <c r="U1933">
        <v>3</v>
      </c>
      <c r="V1933">
        <v>56.5</v>
      </c>
      <c r="W1933">
        <v>86.5</v>
      </c>
      <c r="X1933">
        <v>96.4</v>
      </c>
      <c r="Y1933">
        <v>39.9</v>
      </c>
      <c r="Z1933">
        <v>9.9</v>
      </c>
      <c r="AA1933">
        <v>90</v>
      </c>
      <c r="AB1933">
        <v>1100</v>
      </c>
      <c r="AC1933">
        <v>18200</v>
      </c>
      <c r="AD1933">
        <v>22600</v>
      </c>
      <c r="AE1933">
        <v>27200</v>
      </c>
      <c r="AF1933">
        <v>40200</v>
      </c>
      <c r="AG1933" t="s">
        <v>479</v>
      </c>
      <c r="AH1933" t="s">
        <v>479</v>
      </c>
      <c r="AI1933" t="s">
        <v>479</v>
      </c>
      <c r="AJ1933" t="s">
        <v>479</v>
      </c>
      <c r="AK1933" t="s">
        <v>479</v>
      </c>
      <c r="AL1933" t="s">
        <v>481</v>
      </c>
      <c r="AM1933" t="s">
        <v>481</v>
      </c>
    </row>
    <row r="1934" spans="1:39" x14ac:dyDescent="0.25">
      <c r="A1934" t="s">
        <v>472</v>
      </c>
      <c r="B1934" t="s">
        <v>598</v>
      </c>
      <c r="C1934">
        <v>1</v>
      </c>
      <c r="D1934" t="s">
        <v>405</v>
      </c>
      <c r="E1934" t="s">
        <v>405</v>
      </c>
      <c r="F1934">
        <v>10007803</v>
      </c>
      <c r="G1934" t="s">
        <v>580</v>
      </c>
      <c r="H1934" t="s">
        <v>482</v>
      </c>
      <c r="I1934" t="s">
        <v>529</v>
      </c>
      <c r="J1934" t="s">
        <v>53</v>
      </c>
      <c r="K1934" t="s">
        <v>530</v>
      </c>
      <c r="L1934" t="s">
        <v>405</v>
      </c>
      <c r="M1934" t="s">
        <v>405</v>
      </c>
      <c r="N1934" t="s">
        <v>405</v>
      </c>
      <c r="O1934" t="s">
        <v>486</v>
      </c>
      <c r="P1934" t="s">
        <v>44</v>
      </c>
      <c r="Q1934">
        <v>55</v>
      </c>
      <c r="R1934">
        <v>55</v>
      </c>
      <c r="S1934">
        <v>50</v>
      </c>
      <c r="T1934">
        <v>1.9</v>
      </c>
      <c r="U1934">
        <v>5.8</v>
      </c>
      <c r="V1934">
        <v>50</v>
      </c>
      <c r="W1934">
        <v>79.8</v>
      </c>
      <c r="X1934">
        <v>92.3</v>
      </c>
      <c r="Y1934">
        <v>42.3</v>
      </c>
      <c r="Z1934">
        <v>12.5</v>
      </c>
      <c r="AA1934">
        <v>25</v>
      </c>
      <c r="AB1934">
        <v>2900</v>
      </c>
      <c r="AC1934">
        <v>22000</v>
      </c>
      <c r="AD1934">
        <v>25200</v>
      </c>
      <c r="AE1934">
        <v>29400</v>
      </c>
      <c r="AF1934">
        <v>39800</v>
      </c>
      <c r="AG1934" t="s">
        <v>479</v>
      </c>
      <c r="AH1934" t="s">
        <v>479</v>
      </c>
      <c r="AI1934" t="s">
        <v>479</v>
      </c>
      <c r="AJ1934" t="s">
        <v>479</v>
      </c>
      <c r="AK1934" t="s">
        <v>479</v>
      </c>
      <c r="AL1934" t="s">
        <v>481</v>
      </c>
      <c r="AM1934" t="s">
        <v>481</v>
      </c>
    </row>
    <row r="1935" spans="1:39" x14ac:dyDescent="0.25">
      <c r="A1935" t="s">
        <v>472</v>
      </c>
      <c r="B1935" t="s">
        <v>598</v>
      </c>
      <c r="C1935">
        <v>1</v>
      </c>
      <c r="D1935" t="s">
        <v>405</v>
      </c>
      <c r="E1935" t="s">
        <v>405</v>
      </c>
      <c r="F1935">
        <v>10007786</v>
      </c>
      <c r="G1935" t="s">
        <v>67</v>
      </c>
      <c r="H1935" t="s">
        <v>482</v>
      </c>
      <c r="I1935" t="s">
        <v>476</v>
      </c>
      <c r="J1935" t="s">
        <v>385</v>
      </c>
      <c r="K1935" t="s">
        <v>491</v>
      </c>
      <c r="L1935" t="s">
        <v>61</v>
      </c>
      <c r="M1935" t="s">
        <v>405</v>
      </c>
      <c r="N1935" t="s">
        <v>405</v>
      </c>
      <c r="O1935" t="s">
        <v>489</v>
      </c>
      <c r="P1935" t="s">
        <v>50</v>
      </c>
      <c r="Q1935">
        <v>40</v>
      </c>
      <c r="R1935">
        <v>40</v>
      </c>
      <c r="S1935">
        <v>40</v>
      </c>
      <c r="T1935">
        <v>2.4</v>
      </c>
      <c r="U1935">
        <v>7.9</v>
      </c>
      <c r="V1935">
        <v>55.5</v>
      </c>
      <c r="W1935">
        <v>78.7</v>
      </c>
      <c r="X1935">
        <v>89.6</v>
      </c>
      <c r="Y1935">
        <v>34.1</v>
      </c>
      <c r="Z1935">
        <v>11</v>
      </c>
      <c r="AA1935">
        <v>20</v>
      </c>
      <c r="AB1935">
        <v>5500</v>
      </c>
      <c r="AC1935">
        <v>14600</v>
      </c>
      <c r="AD1935">
        <v>20100</v>
      </c>
      <c r="AE1935">
        <v>25600</v>
      </c>
      <c r="AF1935">
        <v>62100</v>
      </c>
      <c r="AG1935" t="s">
        <v>479</v>
      </c>
      <c r="AH1935" t="s">
        <v>479</v>
      </c>
      <c r="AI1935" t="s">
        <v>479</v>
      </c>
      <c r="AJ1935" t="s">
        <v>479</v>
      </c>
      <c r="AK1935" t="s">
        <v>479</v>
      </c>
      <c r="AL1935" t="s">
        <v>481</v>
      </c>
      <c r="AM1935" t="s">
        <v>481</v>
      </c>
    </row>
    <row r="1936" spans="1:39" x14ac:dyDescent="0.25">
      <c r="A1936" t="s">
        <v>472</v>
      </c>
      <c r="B1936" t="s">
        <v>598</v>
      </c>
      <c r="C1936">
        <v>1</v>
      </c>
      <c r="D1936" t="s">
        <v>405</v>
      </c>
      <c r="E1936" t="s">
        <v>405</v>
      </c>
      <c r="F1936">
        <v>10007805</v>
      </c>
      <c r="G1936" t="s">
        <v>581</v>
      </c>
      <c r="H1936" t="s">
        <v>482</v>
      </c>
      <c r="I1936" t="s">
        <v>529</v>
      </c>
      <c r="J1936" t="s">
        <v>53</v>
      </c>
      <c r="K1936" t="s">
        <v>530</v>
      </c>
      <c r="L1936" t="s">
        <v>405</v>
      </c>
      <c r="M1936" t="s">
        <v>405</v>
      </c>
      <c r="N1936" t="s">
        <v>405</v>
      </c>
      <c r="O1936" t="s">
        <v>486</v>
      </c>
      <c r="P1936" t="s">
        <v>44</v>
      </c>
      <c r="Q1936">
        <v>95</v>
      </c>
      <c r="R1936">
        <v>95</v>
      </c>
      <c r="S1936">
        <v>95</v>
      </c>
      <c r="T1936" t="s">
        <v>487</v>
      </c>
      <c r="U1936">
        <v>5.3</v>
      </c>
      <c r="V1936">
        <v>39.700000000000003</v>
      </c>
      <c r="W1936">
        <v>82.5</v>
      </c>
      <c r="X1936">
        <v>94.7</v>
      </c>
      <c r="Y1936">
        <v>55</v>
      </c>
      <c r="Z1936">
        <v>12.2</v>
      </c>
      <c r="AA1936">
        <v>35</v>
      </c>
      <c r="AB1936">
        <v>11000</v>
      </c>
      <c r="AC1936">
        <v>17200</v>
      </c>
      <c r="AD1936">
        <v>21700</v>
      </c>
      <c r="AE1936">
        <v>25900</v>
      </c>
      <c r="AF1936">
        <v>41600</v>
      </c>
      <c r="AG1936" t="s">
        <v>479</v>
      </c>
      <c r="AH1936" t="s">
        <v>479</v>
      </c>
      <c r="AI1936" t="s">
        <v>479</v>
      </c>
      <c r="AJ1936" t="s">
        <v>479</v>
      </c>
      <c r="AK1936" t="s">
        <v>479</v>
      </c>
      <c r="AL1936" t="s">
        <v>481</v>
      </c>
      <c r="AM1936" t="s">
        <v>481</v>
      </c>
    </row>
    <row r="1937" spans="1:39" x14ac:dyDescent="0.25">
      <c r="A1937" t="s">
        <v>472</v>
      </c>
      <c r="B1937" t="s">
        <v>598</v>
      </c>
      <c r="C1937">
        <v>1</v>
      </c>
      <c r="D1937" t="s">
        <v>405</v>
      </c>
      <c r="E1937" t="s">
        <v>405</v>
      </c>
      <c r="F1937">
        <v>10007787</v>
      </c>
      <c r="G1937" t="s">
        <v>599</v>
      </c>
      <c r="H1937" t="s">
        <v>482</v>
      </c>
      <c r="I1937" t="s">
        <v>476</v>
      </c>
      <c r="J1937" t="s">
        <v>385</v>
      </c>
      <c r="K1937" t="s">
        <v>499</v>
      </c>
      <c r="L1937" t="s">
        <v>43</v>
      </c>
      <c r="M1937" t="s">
        <v>405</v>
      </c>
      <c r="N1937" t="s">
        <v>405</v>
      </c>
      <c r="O1937" t="s">
        <v>486</v>
      </c>
      <c r="P1937" t="s">
        <v>44</v>
      </c>
      <c r="Q1937">
        <v>40</v>
      </c>
      <c r="R1937">
        <v>40</v>
      </c>
      <c r="S1937">
        <v>40</v>
      </c>
      <c r="T1937">
        <v>2.7</v>
      </c>
      <c r="U1937">
        <v>5.3</v>
      </c>
      <c r="V1937">
        <v>34.5</v>
      </c>
      <c r="W1937">
        <v>78.8</v>
      </c>
      <c r="X1937">
        <v>92</v>
      </c>
      <c r="Y1937">
        <v>57.5</v>
      </c>
      <c r="Z1937">
        <v>13.3</v>
      </c>
      <c r="AA1937">
        <v>15</v>
      </c>
      <c r="AB1937">
        <v>400</v>
      </c>
      <c r="AC1937">
        <v>17900</v>
      </c>
      <c r="AD1937">
        <v>20800</v>
      </c>
      <c r="AE1937">
        <v>22800</v>
      </c>
      <c r="AF1937">
        <v>25900</v>
      </c>
      <c r="AG1937" t="s">
        <v>479</v>
      </c>
      <c r="AH1937" t="s">
        <v>479</v>
      </c>
      <c r="AI1937" t="s">
        <v>479</v>
      </c>
      <c r="AJ1937" t="s">
        <v>479</v>
      </c>
      <c r="AK1937" t="s">
        <v>479</v>
      </c>
      <c r="AL1937" t="s">
        <v>481</v>
      </c>
      <c r="AM1937" t="s">
        <v>481</v>
      </c>
    </row>
    <row r="1938" spans="1:39" x14ac:dyDescent="0.25">
      <c r="A1938" t="s">
        <v>472</v>
      </c>
      <c r="B1938" t="s">
        <v>598</v>
      </c>
      <c r="C1938">
        <v>1</v>
      </c>
      <c r="D1938" t="s">
        <v>405</v>
      </c>
      <c r="E1938" t="s">
        <v>405</v>
      </c>
      <c r="F1938">
        <v>10007787</v>
      </c>
      <c r="G1938" t="s">
        <v>599</v>
      </c>
      <c r="H1938" t="s">
        <v>482</v>
      </c>
      <c r="I1938" t="s">
        <v>476</v>
      </c>
      <c r="J1938" t="s">
        <v>385</v>
      </c>
      <c r="K1938" t="s">
        <v>499</v>
      </c>
      <c r="L1938" t="s">
        <v>43</v>
      </c>
      <c r="M1938" t="s">
        <v>405</v>
      </c>
      <c r="N1938" t="s">
        <v>405</v>
      </c>
      <c r="O1938" t="s">
        <v>478</v>
      </c>
      <c r="P1938" t="s">
        <v>3</v>
      </c>
      <c r="Q1938">
        <v>15</v>
      </c>
      <c r="R1938">
        <v>15</v>
      </c>
      <c r="S1938">
        <v>15</v>
      </c>
      <c r="T1938" t="s">
        <v>487</v>
      </c>
      <c r="U1938">
        <v>14.6</v>
      </c>
      <c r="V1938">
        <v>78</v>
      </c>
      <c r="W1938">
        <v>78</v>
      </c>
      <c r="X1938">
        <v>85.4</v>
      </c>
      <c r="Y1938">
        <v>7.3</v>
      </c>
      <c r="Z1938">
        <v>7.3</v>
      </c>
      <c r="AA1938">
        <v>10</v>
      </c>
      <c r="AB1938" t="s">
        <v>479</v>
      </c>
      <c r="AC1938" t="s">
        <v>479</v>
      </c>
      <c r="AD1938" t="s">
        <v>479</v>
      </c>
      <c r="AE1938" t="s">
        <v>479</v>
      </c>
      <c r="AF1938" t="s">
        <v>479</v>
      </c>
      <c r="AG1938" t="s">
        <v>479</v>
      </c>
      <c r="AH1938" t="s">
        <v>479</v>
      </c>
      <c r="AI1938" t="s">
        <v>479</v>
      </c>
      <c r="AJ1938" t="s">
        <v>479</v>
      </c>
      <c r="AK1938" t="s">
        <v>479</v>
      </c>
      <c r="AL1938" t="s">
        <v>481</v>
      </c>
      <c r="AM1938" t="s">
        <v>481</v>
      </c>
    </row>
    <row r="1939" spans="1:39" x14ac:dyDescent="0.25">
      <c r="A1939" t="s">
        <v>472</v>
      </c>
      <c r="B1939" t="s">
        <v>598</v>
      </c>
      <c r="C1939">
        <v>1</v>
      </c>
      <c r="D1939" t="s">
        <v>405</v>
      </c>
      <c r="E1939" t="s">
        <v>405</v>
      </c>
      <c r="F1939">
        <v>10007787</v>
      </c>
      <c r="G1939" t="s">
        <v>599</v>
      </c>
      <c r="H1939" t="s">
        <v>482</v>
      </c>
      <c r="I1939" t="s">
        <v>476</v>
      </c>
      <c r="J1939" t="s">
        <v>385</v>
      </c>
      <c r="K1939" t="s">
        <v>499</v>
      </c>
      <c r="L1939" t="s">
        <v>43</v>
      </c>
      <c r="M1939" t="s">
        <v>405</v>
      </c>
      <c r="N1939" t="s">
        <v>405</v>
      </c>
      <c r="O1939" t="s">
        <v>488</v>
      </c>
      <c r="P1939" t="s">
        <v>34</v>
      </c>
      <c r="Q1939">
        <v>50</v>
      </c>
      <c r="R1939">
        <v>50</v>
      </c>
      <c r="S1939">
        <v>45</v>
      </c>
      <c r="T1939">
        <v>6.6</v>
      </c>
      <c r="U1939">
        <v>12.4</v>
      </c>
      <c r="V1939">
        <v>35.799999999999997</v>
      </c>
      <c r="W1939">
        <v>74.5</v>
      </c>
      <c r="X1939">
        <v>81</v>
      </c>
      <c r="Y1939">
        <v>45.2</v>
      </c>
      <c r="Z1939">
        <v>6.6</v>
      </c>
      <c r="AA1939">
        <v>15</v>
      </c>
      <c r="AB1939">
        <v>2600</v>
      </c>
      <c r="AC1939">
        <v>17500</v>
      </c>
      <c r="AD1939">
        <v>22600</v>
      </c>
      <c r="AE1939">
        <v>36100</v>
      </c>
      <c r="AF1939">
        <v>93100</v>
      </c>
      <c r="AG1939" t="s">
        <v>479</v>
      </c>
      <c r="AH1939" t="s">
        <v>479</v>
      </c>
      <c r="AI1939" t="s">
        <v>479</v>
      </c>
      <c r="AJ1939" t="s">
        <v>479</v>
      </c>
      <c r="AK1939" t="s">
        <v>479</v>
      </c>
      <c r="AL1939" t="s">
        <v>481</v>
      </c>
      <c r="AM1939" t="s">
        <v>481</v>
      </c>
    </row>
    <row r="1940" spans="1:39" x14ac:dyDescent="0.25">
      <c r="A1940" t="s">
        <v>472</v>
      </c>
      <c r="B1940" t="s">
        <v>598</v>
      </c>
      <c r="C1940">
        <v>1</v>
      </c>
      <c r="D1940" t="s">
        <v>405</v>
      </c>
      <c r="E1940" t="s">
        <v>405</v>
      </c>
      <c r="F1940">
        <v>10007788</v>
      </c>
      <c r="G1940" t="s">
        <v>33</v>
      </c>
      <c r="H1940" t="s">
        <v>482</v>
      </c>
      <c r="I1940" t="s">
        <v>476</v>
      </c>
      <c r="J1940" t="s">
        <v>385</v>
      </c>
      <c r="K1940" t="s">
        <v>483</v>
      </c>
      <c r="L1940" t="s">
        <v>484</v>
      </c>
      <c r="M1940" t="s">
        <v>405</v>
      </c>
      <c r="N1940" t="s">
        <v>405</v>
      </c>
      <c r="O1940" t="s">
        <v>485</v>
      </c>
      <c r="P1940" t="s">
        <v>47</v>
      </c>
      <c r="Q1940">
        <v>85</v>
      </c>
      <c r="R1940">
        <v>85</v>
      </c>
      <c r="S1940">
        <v>85</v>
      </c>
      <c r="T1940">
        <v>7.1</v>
      </c>
      <c r="U1940">
        <v>3.8</v>
      </c>
      <c r="V1940">
        <v>39.5</v>
      </c>
      <c r="W1940">
        <v>72.400000000000006</v>
      </c>
      <c r="X1940">
        <v>89</v>
      </c>
      <c r="Y1940">
        <v>49.5</v>
      </c>
      <c r="Z1940">
        <v>16.7</v>
      </c>
      <c r="AA1940">
        <v>35</v>
      </c>
      <c r="AB1940">
        <v>1500</v>
      </c>
      <c r="AC1940">
        <v>25600</v>
      </c>
      <c r="AD1940">
        <v>32500</v>
      </c>
      <c r="AE1940">
        <v>40200</v>
      </c>
      <c r="AF1940">
        <v>128500</v>
      </c>
      <c r="AG1940" t="s">
        <v>479</v>
      </c>
      <c r="AH1940" t="s">
        <v>479</v>
      </c>
      <c r="AI1940" t="s">
        <v>479</v>
      </c>
      <c r="AJ1940" t="s">
        <v>479</v>
      </c>
      <c r="AK1940" t="s">
        <v>479</v>
      </c>
      <c r="AL1940" t="s">
        <v>481</v>
      </c>
      <c r="AM1940" t="s">
        <v>481</v>
      </c>
    </row>
    <row r="1941" spans="1:39" x14ac:dyDescent="0.25">
      <c r="A1941" t="s">
        <v>472</v>
      </c>
      <c r="B1941" t="s">
        <v>598</v>
      </c>
      <c r="C1941">
        <v>1</v>
      </c>
      <c r="D1941" t="s">
        <v>405</v>
      </c>
      <c r="E1941" t="s">
        <v>405</v>
      </c>
      <c r="F1941">
        <v>10007850</v>
      </c>
      <c r="G1941" t="s">
        <v>94</v>
      </c>
      <c r="H1941" t="s">
        <v>482</v>
      </c>
      <c r="I1941" t="s">
        <v>476</v>
      </c>
      <c r="J1941" t="s">
        <v>385</v>
      </c>
      <c r="K1941" t="s">
        <v>491</v>
      </c>
      <c r="L1941" t="s">
        <v>61</v>
      </c>
      <c r="M1941" t="s">
        <v>405</v>
      </c>
      <c r="N1941" t="s">
        <v>405</v>
      </c>
      <c r="O1941" t="s">
        <v>486</v>
      </c>
      <c r="P1941" t="s">
        <v>44</v>
      </c>
      <c r="Q1941">
        <v>120</v>
      </c>
      <c r="R1941">
        <v>115</v>
      </c>
      <c r="S1941">
        <v>115</v>
      </c>
      <c r="T1941">
        <v>2.9</v>
      </c>
      <c r="U1941">
        <v>6.1</v>
      </c>
      <c r="V1941">
        <v>49.7</v>
      </c>
      <c r="W1941">
        <v>81.2</v>
      </c>
      <c r="X1941">
        <v>91</v>
      </c>
      <c r="Y1941">
        <v>41.4</v>
      </c>
      <c r="Z1941">
        <v>9.8000000000000007</v>
      </c>
      <c r="AA1941">
        <v>55</v>
      </c>
      <c r="AB1941">
        <v>8000</v>
      </c>
      <c r="AC1941">
        <v>21900</v>
      </c>
      <c r="AD1941">
        <v>25600</v>
      </c>
      <c r="AE1941">
        <v>29900</v>
      </c>
      <c r="AF1941">
        <v>51900</v>
      </c>
      <c r="AG1941" t="s">
        <v>479</v>
      </c>
      <c r="AH1941" t="s">
        <v>479</v>
      </c>
      <c r="AI1941" t="s">
        <v>479</v>
      </c>
      <c r="AJ1941" t="s">
        <v>479</v>
      </c>
      <c r="AK1941" t="s">
        <v>479</v>
      </c>
      <c r="AL1941" t="s">
        <v>481</v>
      </c>
      <c r="AM1941" t="s">
        <v>481</v>
      </c>
    </row>
    <row r="1942" spans="1:39" x14ac:dyDescent="0.25">
      <c r="A1942" t="s">
        <v>472</v>
      </c>
      <c r="B1942" t="s">
        <v>598</v>
      </c>
      <c r="C1942">
        <v>1</v>
      </c>
      <c r="D1942" t="s">
        <v>405</v>
      </c>
      <c r="E1942" t="s">
        <v>405</v>
      </c>
      <c r="F1942">
        <v>10007789</v>
      </c>
      <c r="G1942" t="s">
        <v>600</v>
      </c>
      <c r="H1942" t="s">
        <v>482</v>
      </c>
      <c r="I1942" t="s">
        <v>476</v>
      </c>
      <c r="J1942" t="s">
        <v>385</v>
      </c>
      <c r="K1942" t="s">
        <v>483</v>
      </c>
      <c r="L1942" t="s">
        <v>484</v>
      </c>
      <c r="M1942" t="s">
        <v>405</v>
      </c>
      <c r="N1942" t="s">
        <v>405</v>
      </c>
      <c r="O1942" t="s">
        <v>485</v>
      </c>
      <c r="P1942" t="s">
        <v>47</v>
      </c>
      <c r="Q1942">
        <v>115</v>
      </c>
      <c r="R1942">
        <v>115</v>
      </c>
      <c r="S1942">
        <v>115</v>
      </c>
      <c r="T1942">
        <v>1.8</v>
      </c>
      <c r="U1942">
        <v>6.1</v>
      </c>
      <c r="V1942">
        <v>47.4</v>
      </c>
      <c r="W1942">
        <v>79.8</v>
      </c>
      <c r="X1942">
        <v>92.1</v>
      </c>
      <c r="Y1942">
        <v>44.7</v>
      </c>
      <c r="Z1942">
        <v>12.3</v>
      </c>
      <c r="AA1942">
        <v>55</v>
      </c>
      <c r="AB1942">
        <v>9500</v>
      </c>
      <c r="AC1942">
        <v>20800</v>
      </c>
      <c r="AD1942">
        <v>24500</v>
      </c>
      <c r="AE1942">
        <v>28100</v>
      </c>
      <c r="AF1942">
        <v>46700</v>
      </c>
      <c r="AG1942" t="s">
        <v>479</v>
      </c>
      <c r="AH1942" t="s">
        <v>479</v>
      </c>
      <c r="AI1942" t="s">
        <v>479</v>
      </c>
      <c r="AJ1942" t="s">
        <v>479</v>
      </c>
      <c r="AK1942" t="s">
        <v>479</v>
      </c>
      <c r="AL1942" t="s">
        <v>481</v>
      </c>
      <c r="AM1942" t="s">
        <v>481</v>
      </c>
    </row>
    <row r="1943" spans="1:39" x14ac:dyDescent="0.25">
      <c r="A1943" t="s">
        <v>472</v>
      </c>
      <c r="B1943" t="s">
        <v>598</v>
      </c>
      <c r="C1943">
        <v>1</v>
      </c>
      <c r="D1943" t="s">
        <v>405</v>
      </c>
      <c r="E1943" t="s">
        <v>405</v>
      </c>
      <c r="F1943">
        <v>10007789</v>
      </c>
      <c r="G1943" t="s">
        <v>600</v>
      </c>
      <c r="H1943" t="s">
        <v>482</v>
      </c>
      <c r="I1943" t="s">
        <v>476</v>
      </c>
      <c r="J1943" t="s">
        <v>385</v>
      </c>
      <c r="K1943" t="s">
        <v>483</v>
      </c>
      <c r="L1943" t="s">
        <v>484</v>
      </c>
      <c r="M1943" t="s">
        <v>405</v>
      </c>
      <c r="N1943" t="s">
        <v>405</v>
      </c>
      <c r="O1943" t="s">
        <v>486</v>
      </c>
      <c r="P1943" t="s">
        <v>44</v>
      </c>
      <c r="Q1943">
        <v>170</v>
      </c>
      <c r="R1943">
        <v>165</v>
      </c>
      <c r="S1943">
        <v>165</v>
      </c>
      <c r="T1943">
        <v>0.6</v>
      </c>
      <c r="U1943">
        <v>7.2</v>
      </c>
      <c r="V1943">
        <v>52.1</v>
      </c>
      <c r="W1943">
        <v>82</v>
      </c>
      <c r="X1943">
        <v>92.2</v>
      </c>
      <c r="Y1943">
        <v>40.1</v>
      </c>
      <c r="Z1943">
        <v>10.199999999999999</v>
      </c>
      <c r="AA1943">
        <v>85</v>
      </c>
      <c r="AB1943">
        <v>7700</v>
      </c>
      <c r="AC1943">
        <v>17500</v>
      </c>
      <c r="AD1943">
        <v>21500</v>
      </c>
      <c r="AE1943">
        <v>25200</v>
      </c>
      <c r="AF1943">
        <v>43200</v>
      </c>
      <c r="AG1943" t="s">
        <v>479</v>
      </c>
      <c r="AH1943" t="s">
        <v>479</v>
      </c>
      <c r="AI1943" t="s">
        <v>479</v>
      </c>
      <c r="AJ1943" t="s">
        <v>479</v>
      </c>
      <c r="AK1943" t="s">
        <v>479</v>
      </c>
      <c r="AL1943" t="s">
        <v>481</v>
      </c>
      <c r="AM1943" t="s">
        <v>481</v>
      </c>
    </row>
    <row r="1944" spans="1:39" x14ac:dyDescent="0.25">
      <c r="A1944" t="s">
        <v>472</v>
      </c>
      <c r="B1944" t="s">
        <v>598</v>
      </c>
      <c r="C1944">
        <v>1</v>
      </c>
      <c r="D1944" t="s">
        <v>405</v>
      </c>
      <c r="E1944" t="s">
        <v>405</v>
      </c>
      <c r="F1944">
        <v>10007789</v>
      </c>
      <c r="G1944" t="s">
        <v>600</v>
      </c>
      <c r="H1944" t="s">
        <v>482</v>
      </c>
      <c r="I1944" t="s">
        <v>476</v>
      </c>
      <c r="J1944" t="s">
        <v>385</v>
      </c>
      <c r="K1944" t="s">
        <v>483</v>
      </c>
      <c r="L1944" t="s">
        <v>484</v>
      </c>
      <c r="M1944" t="s">
        <v>405</v>
      </c>
      <c r="N1944" t="s">
        <v>405</v>
      </c>
      <c r="O1944" t="s">
        <v>478</v>
      </c>
      <c r="P1944" t="s">
        <v>3</v>
      </c>
      <c r="Q1944">
        <v>90</v>
      </c>
      <c r="R1944">
        <v>90</v>
      </c>
      <c r="S1944">
        <v>90</v>
      </c>
      <c r="T1944">
        <v>5.6</v>
      </c>
      <c r="U1944">
        <v>3.4</v>
      </c>
      <c r="V1944">
        <v>77.5</v>
      </c>
      <c r="W1944">
        <v>87.6</v>
      </c>
      <c r="X1944">
        <v>91</v>
      </c>
      <c r="Y1944">
        <v>13.5</v>
      </c>
      <c r="Z1944">
        <v>3.4</v>
      </c>
      <c r="AA1944">
        <v>70</v>
      </c>
      <c r="AB1944">
        <v>12000</v>
      </c>
      <c r="AC1944">
        <v>25900</v>
      </c>
      <c r="AD1944">
        <v>32500</v>
      </c>
      <c r="AE1944">
        <v>38800</v>
      </c>
      <c r="AF1944">
        <v>95600</v>
      </c>
      <c r="AG1944" t="s">
        <v>479</v>
      </c>
      <c r="AH1944" t="s">
        <v>479</v>
      </c>
      <c r="AI1944" t="s">
        <v>479</v>
      </c>
      <c r="AJ1944" t="s">
        <v>479</v>
      </c>
      <c r="AK1944" t="s">
        <v>479</v>
      </c>
      <c r="AL1944" t="s">
        <v>481</v>
      </c>
      <c r="AM1944" t="s">
        <v>481</v>
      </c>
    </row>
    <row r="1945" spans="1:39" x14ac:dyDescent="0.25">
      <c r="A1945" t="s">
        <v>472</v>
      </c>
      <c r="B1945" t="s">
        <v>598</v>
      </c>
      <c r="C1945">
        <v>1</v>
      </c>
      <c r="D1945" t="s">
        <v>405</v>
      </c>
      <c r="E1945" t="s">
        <v>405</v>
      </c>
      <c r="F1945">
        <v>10007789</v>
      </c>
      <c r="G1945" t="s">
        <v>600</v>
      </c>
      <c r="H1945" t="s">
        <v>482</v>
      </c>
      <c r="I1945" t="s">
        <v>476</v>
      </c>
      <c r="J1945" t="s">
        <v>385</v>
      </c>
      <c r="K1945" t="s">
        <v>483</v>
      </c>
      <c r="L1945" t="s">
        <v>484</v>
      </c>
      <c r="M1945" t="s">
        <v>405</v>
      </c>
      <c r="N1945" t="s">
        <v>405</v>
      </c>
      <c r="O1945" t="s">
        <v>488</v>
      </c>
      <c r="P1945" t="s">
        <v>34</v>
      </c>
      <c r="Q1945">
        <v>115</v>
      </c>
      <c r="R1945">
        <v>115</v>
      </c>
      <c r="S1945">
        <v>115</v>
      </c>
      <c r="T1945" t="s">
        <v>487</v>
      </c>
      <c r="U1945" t="s">
        <v>487</v>
      </c>
      <c r="V1945">
        <v>36</v>
      </c>
      <c r="W1945">
        <v>87.7</v>
      </c>
      <c r="X1945">
        <v>100</v>
      </c>
      <c r="Y1945">
        <v>64</v>
      </c>
      <c r="Z1945">
        <v>12.3</v>
      </c>
      <c r="AA1945">
        <v>40</v>
      </c>
      <c r="AB1945">
        <v>6900</v>
      </c>
      <c r="AC1945">
        <v>20300</v>
      </c>
      <c r="AD1945">
        <v>22400</v>
      </c>
      <c r="AE1945">
        <v>25600</v>
      </c>
      <c r="AF1945">
        <v>67900</v>
      </c>
      <c r="AG1945" t="s">
        <v>479</v>
      </c>
      <c r="AH1945" t="s">
        <v>479</v>
      </c>
      <c r="AI1945" t="s">
        <v>479</v>
      </c>
      <c r="AJ1945" t="s">
        <v>479</v>
      </c>
      <c r="AK1945" t="s">
        <v>479</v>
      </c>
      <c r="AL1945" t="s">
        <v>481</v>
      </c>
      <c r="AM1945" t="s">
        <v>481</v>
      </c>
    </row>
    <row r="1946" spans="1:39" x14ac:dyDescent="0.25">
      <c r="A1946" t="s">
        <v>472</v>
      </c>
      <c r="B1946" t="s">
        <v>598</v>
      </c>
      <c r="C1946">
        <v>1</v>
      </c>
      <c r="D1946" t="s">
        <v>405</v>
      </c>
      <c r="E1946" t="s">
        <v>405</v>
      </c>
      <c r="F1946">
        <v>10007790</v>
      </c>
      <c r="G1946" t="s">
        <v>56</v>
      </c>
      <c r="H1946" t="s">
        <v>482</v>
      </c>
      <c r="I1946" t="s">
        <v>529</v>
      </c>
      <c r="J1946" t="s">
        <v>53</v>
      </c>
      <c r="K1946" t="s">
        <v>530</v>
      </c>
      <c r="L1946" t="s">
        <v>405</v>
      </c>
      <c r="M1946" t="s">
        <v>405</v>
      </c>
      <c r="N1946" t="s">
        <v>405</v>
      </c>
      <c r="O1946" t="s">
        <v>485</v>
      </c>
      <c r="P1946" t="s">
        <v>47</v>
      </c>
      <c r="Q1946">
        <v>190</v>
      </c>
      <c r="R1946">
        <v>180</v>
      </c>
      <c r="S1946">
        <v>180</v>
      </c>
      <c r="T1946">
        <v>2.1</v>
      </c>
      <c r="U1946">
        <v>8.6999999999999993</v>
      </c>
      <c r="V1946">
        <v>33.6</v>
      </c>
      <c r="W1946">
        <v>64.099999999999994</v>
      </c>
      <c r="X1946">
        <v>89.3</v>
      </c>
      <c r="Y1946">
        <v>55.7</v>
      </c>
      <c r="Z1946">
        <v>25.1</v>
      </c>
      <c r="AA1946">
        <v>60</v>
      </c>
      <c r="AB1946">
        <v>3600</v>
      </c>
      <c r="AC1946">
        <v>20800</v>
      </c>
      <c r="AD1946">
        <v>25200</v>
      </c>
      <c r="AE1946">
        <v>30300</v>
      </c>
      <c r="AF1946">
        <v>77700</v>
      </c>
      <c r="AG1946" t="s">
        <v>479</v>
      </c>
      <c r="AH1946" t="s">
        <v>479</v>
      </c>
      <c r="AI1946" t="s">
        <v>479</v>
      </c>
      <c r="AJ1946" t="s">
        <v>479</v>
      </c>
      <c r="AK1946" t="s">
        <v>479</v>
      </c>
      <c r="AL1946" t="s">
        <v>481</v>
      </c>
      <c r="AM1946" t="s">
        <v>481</v>
      </c>
    </row>
    <row r="1947" spans="1:39" x14ac:dyDescent="0.25">
      <c r="A1947" t="s">
        <v>472</v>
      </c>
      <c r="B1947" t="s">
        <v>598</v>
      </c>
      <c r="C1947">
        <v>1</v>
      </c>
      <c r="D1947" t="s">
        <v>405</v>
      </c>
      <c r="E1947" t="s">
        <v>405</v>
      </c>
      <c r="F1947">
        <v>10007790</v>
      </c>
      <c r="G1947" t="s">
        <v>56</v>
      </c>
      <c r="H1947" t="s">
        <v>482</v>
      </c>
      <c r="I1947" t="s">
        <v>529</v>
      </c>
      <c r="J1947" t="s">
        <v>53</v>
      </c>
      <c r="K1947" t="s">
        <v>530</v>
      </c>
      <c r="L1947" t="s">
        <v>405</v>
      </c>
      <c r="M1947" t="s">
        <v>405</v>
      </c>
      <c r="N1947" t="s">
        <v>405</v>
      </c>
      <c r="O1947" t="s">
        <v>489</v>
      </c>
      <c r="P1947" t="s">
        <v>50</v>
      </c>
      <c r="Q1947">
        <v>195</v>
      </c>
      <c r="R1947">
        <v>190</v>
      </c>
      <c r="S1947">
        <v>190</v>
      </c>
      <c r="T1947">
        <v>3.2</v>
      </c>
      <c r="U1947">
        <v>12.1</v>
      </c>
      <c r="V1947">
        <v>70.5</v>
      </c>
      <c r="W1947">
        <v>80.5</v>
      </c>
      <c r="X1947">
        <v>84.7</v>
      </c>
      <c r="Y1947">
        <v>14.2</v>
      </c>
      <c r="Z1947">
        <v>4.2</v>
      </c>
      <c r="AA1947">
        <v>125</v>
      </c>
      <c r="AB1947">
        <v>800</v>
      </c>
      <c r="AC1947">
        <v>12800</v>
      </c>
      <c r="AD1947">
        <v>18600</v>
      </c>
      <c r="AE1947">
        <v>23000</v>
      </c>
      <c r="AF1947">
        <v>65500</v>
      </c>
      <c r="AG1947" t="s">
        <v>479</v>
      </c>
      <c r="AH1947" t="s">
        <v>479</v>
      </c>
      <c r="AI1947" t="s">
        <v>479</v>
      </c>
      <c r="AJ1947" t="s">
        <v>479</v>
      </c>
      <c r="AK1947" t="s">
        <v>479</v>
      </c>
      <c r="AL1947" t="s">
        <v>481</v>
      </c>
      <c r="AM1947" t="s">
        <v>481</v>
      </c>
    </row>
    <row r="1948" spans="1:39" x14ac:dyDescent="0.25">
      <c r="A1948" t="s">
        <v>472</v>
      </c>
      <c r="B1948" t="s">
        <v>598</v>
      </c>
      <c r="C1948">
        <v>1</v>
      </c>
      <c r="D1948" t="s">
        <v>405</v>
      </c>
      <c r="E1948" t="s">
        <v>405</v>
      </c>
      <c r="F1948">
        <v>10007791</v>
      </c>
      <c r="G1948" t="s">
        <v>136</v>
      </c>
      <c r="H1948" t="s">
        <v>482</v>
      </c>
      <c r="I1948" t="s">
        <v>476</v>
      </c>
      <c r="J1948" t="s">
        <v>385</v>
      </c>
      <c r="K1948" t="s">
        <v>483</v>
      </c>
      <c r="L1948" t="s">
        <v>484</v>
      </c>
      <c r="M1948" t="s">
        <v>405</v>
      </c>
      <c r="N1948" t="s">
        <v>405</v>
      </c>
      <c r="O1948" t="s">
        <v>485</v>
      </c>
      <c r="P1948" t="s">
        <v>47</v>
      </c>
      <c r="Q1948">
        <v>150</v>
      </c>
      <c r="R1948">
        <v>150</v>
      </c>
      <c r="S1948">
        <v>150</v>
      </c>
      <c r="T1948">
        <v>1.9</v>
      </c>
      <c r="U1948">
        <v>10.199999999999999</v>
      </c>
      <c r="V1948">
        <v>49.7</v>
      </c>
      <c r="W1948">
        <v>72.8</v>
      </c>
      <c r="X1948">
        <v>87.8</v>
      </c>
      <c r="Y1948">
        <v>38.200000000000003</v>
      </c>
      <c r="Z1948">
        <v>15</v>
      </c>
      <c r="AA1948">
        <v>75</v>
      </c>
      <c r="AB1948">
        <v>400</v>
      </c>
      <c r="AC1948">
        <v>17900</v>
      </c>
      <c r="AD1948">
        <v>24100</v>
      </c>
      <c r="AE1948">
        <v>27400</v>
      </c>
      <c r="AF1948">
        <v>61700</v>
      </c>
      <c r="AG1948" t="s">
        <v>479</v>
      </c>
      <c r="AH1948" t="s">
        <v>479</v>
      </c>
      <c r="AI1948" t="s">
        <v>479</v>
      </c>
      <c r="AJ1948" t="s">
        <v>479</v>
      </c>
      <c r="AK1948" t="s">
        <v>479</v>
      </c>
      <c r="AL1948" t="s">
        <v>481</v>
      </c>
      <c r="AM1948" t="s">
        <v>481</v>
      </c>
    </row>
    <row r="1949" spans="1:39" x14ac:dyDescent="0.25">
      <c r="A1949" t="s">
        <v>472</v>
      </c>
      <c r="B1949" t="s">
        <v>598</v>
      </c>
      <c r="C1949">
        <v>1</v>
      </c>
      <c r="D1949" t="s">
        <v>405</v>
      </c>
      <c r="E1949" t="s">
        <v>405</v>
      </c>
      <c r="F1949">
        <v>10007791</v>
      </c>
      <c r="G1949" t="s">
        <v>136</v>
      </c>
      <c r="H1949" t="s">
        <v>482</v>
      </c>
      <c r="I1949" t="s">
        <v>476</v>
      </c>
      <c r="J1949" t="s">
        <v>385</v>
      </c>
      <c r="K1949" t="s">
        <v>483</v>
      </c>
      <c r="L1949" t="s">
        <v>484</v>
      </c>
      <c r="M1949" t="s">
        <v>405</v>
      </c>
      <c r="N1949" t="s">
        <v>405</v>
      </c>
      <c r="O1949" t="s">
        <v>489</v>
      </c>
      <c r="P1949" t="s">
        <v>50</v>
      </c>
      <c r="Q1949">
        <v>10</v>
      </c>
      <c r="R1949">
        <v>10</v>
      </c>
      <c r="S1949">
        <v>10</v>
      </c>
      <c r="T1949" t="s">
        <v>487</v>
      </c>
      <c r="U1949">
        <v>16.5</v>
      </c>
      <c r="V1949">
        <v>67</v>
      </c>
      <c r="W1949">
        <v>77.7</v>
      </c>
      <c r="X1949">
        <v>83.5</v>
      </c>
      <c r="Y1949">
        <v>16.5</v>
      </c>
      <c r="Z1949">
        <v>5.8</v>
      </c>
      <c r="AA1949">
        <v>10</v>
      </c>
      <c r="AB1949" t="s">
        <v>479</v>
      </c>
      <c r="AC1949" t="s">
        <v>479</v>
      </c>
      <c r="AD1949" t="s">
        <v>479</v>
      </c>
      <c r="AE1949" t="s">
        <v>479</v>
      </c>
      <c r="AF1949" t="s">
        <v>479</v>
      </c>
      <c r="AG1949" t="s">
        <v>479</v>
      </c>
      <c r="AH1949" t="s">
        <v>479</v>
      </c>
      <c r="AI1949" t="s">
        <v>479</v>
      </c>
      <c r="AJ1949" t="s">
        <v>479</v>
      </c>
      <c r="AK1949" t="s">
        <v>479</v>
      </c>
      <c r="AL1949" t="s">
        <v>481</v>
      </c>
      <c r="AM1949" t="s">
        <v>481</v>
      </c>
    </row>
    <row r="1950" spans="1:39" x14ac:dyDescent="0.25">
      <c r="A1950" t="s">
        <v>472</v>
      </c>
      <c r="B1950" t="s">
        <v>598</v>
      </c>
      <c r="C1950">
        <v>1</v>
      </c>
      <c r="D1950" t="s">
        <v>405</v>
      </c>
      <c r="E1950" t="s">
        <v>405</v>
      </c>
      <c r="F1950">
        <v>10007792</v>
      </c>
      <c r="G1950" t="s">
        <v>98</v>
      </c>
      <c r="H1950" t="s">
        <v>482</v>
      </c>
      <c r="I1950" t="s">
        <v>476</v>
      </c>
      <c r="J1950" t="s">
        <v>385</v>
      </c>
      <c r="K1950" t="s">
        <v>491</v>
      </c>
      <c r="L1950" t="s">
        <v>61</v>
      </c>
      <c r="M1950" t="s">
        <v>405</v>
      </c>
      <c r="N1950" t="s">
        <v>405</v>
      </c>
      <c r="O1950" t="s">
        <v>485</v>
      </c>
      <c r="P1950" t="s">
        <v>47</v>
      </c>
      <c r="Q1950">
        <v>330</v>
      </c>
      <c r="R1950">
        <v>320</v>
      </c>
      <c r="S1950">
        <v>320</v>
      </c>
      <c r="T1950">
        <v>3.4</v>
      </c>
      <c r="U1950">
        <v>7.8</v>
      </c>
      <c r="V1950">
        <v>46</v>
      </c>
      <c r="W1950">
        <v>76.599999999999994</v>
      </c>
      <c r="X1950">
        <v>88.8</v>
      </c>
      <c r="Y1950">
        <v>42.8</v>
      </c>
      <c r="Z1950">
        <v>12.1</v>
      </c>
      <c r="AA1950">
        <v>145</v>
      </c>
      <c r="AB1950">
        <v>700</v>
      </c>
      <c r="AC1950">
        <v>16100</v>
      </c>
      <c r="AD1950">
        <v>21500</v>
      </c>
      <c r="AE1950">
        <v>27700</v>
      </c>
      <c r="AF1950">
        <v>75900</v>
      </c>
      <c r="AG1950" t="s">
        <v>479</v>
      </c>
      <c r="AH1950" t="s">
        <v>479</v>
      </c>
      <c r="AI1950" t="s">
        <v>479</v>
      </c>
      <c r="AJ1950" t="s">
        <v>479</v>
      </c>
      <c r="AK1950" t="s">
        <v>479</v>
      </c>
      <c r="AL1950" t="s">
        <v>481</v>
      </c>
      <c r="AM1950" t="s">
        <v>481</v>
      </c>
    </row>
    <row r="1951" spans="1:39" x14ac:dyDescent="0.25">
      <c r="A1951" t="s">
        <v>472</v>
      </c>
      <c r="B1951" t="s">
        <v>598</v>
      </c>
      <c r="C1951">
        <v>1</v>
      </c>
      <c r="D1951" t="s">
        <v>405</v>
      </c>
      <c r="E1951" t="s">
        <v>405</v>
      </c>
      <c r="F1951">
        <v>10007792</v>
      </c>
      <c r="G1951" t="s">
        <v>98</v>
      </c>
      <c r="H1951" t="s">
        <v>482</v>
      </c>
      <c r="I1951" t="s">
        <v>476</v>
      </c>
      <c r="J1951" t="s">
        <v>385</v>
      </c>
      <c r="K1951" t="s">
        <v>491</v>
      </c>
      <c r="L1951" t="s">
        <v>61</v>
      </c>
      <c r="M1951" t="s">
        <v>405</v>
      </c>
      <c r="N1951" t="s">
        <v>405</v>
      </c>
      <c r="O1951" t="s">
        <v>489</v>
      </c>
      <c r="P1951" t="s">
        <v>50</v>
      </c>
      <c r="Q1951" t="s">
        <v>480</v>
      </c>
      <c r="R1951" t="s">
        <v>480</v>
      </c>
      <c r="S1951" t="s">
        <v>480</v>
      </c>
      <c r="T1951" t="s">
        <v>479</v>
      </c>
      <c r="U1951" t="s">
        <v>479</v>
      </c>
      <c r="V1951" t="s">
        <v>479</v>
      </c>
      <c r="W1951" t="s">
        <v>479</v>
      </c>
      <c r="X1951" t="s">
        <v>479</v>
      </c>
      <c r="Y1951" t="s">
        <v>479</v>
      </c>
      <c r="Z1951" t="s">
        <v>479</v>
      </c>
      <c r="AA1951" t="s">
        <v>487</v>
      </c>
      <c r="AB1951" t="s">
        <v>479</v>
      </c>
      <c r="AC1951" t="s">
        <v>479</v>
      </c>
      <c r="AD1951" t="s">
        <v>479</v>
      </c>
      <c r="AE1951" t="s">
        <v>479</v>
      </c>
      <c r="AF1951" t="s">
        <v>479</v>
      </c>
      <c r="AG1951" t="s">
        <v>479</v>
      </c>
      <c r="AH1951" t="s">
        <v>479</v>
      </c>
      <c r="AI1951" t="s">
        <v>479</v>
      </c>
      <c r="AJ1951" t="s">
        <v>479</v>
      </c>
      <c r="AK1951" t="s">
        <v>479</v>
      </c>
      <c r="AL1951" t="s">
        <v>481</v>
      </c>
      <c r="AM1951" t="s">
        <v>481</v>
      </c>
    </row>
    <row r="1952" spans="1:39" x14ac:dyDescent="0.25">
      <c r="A1952" t="s">
        <v>472</v>
      </c>
      <c r="B1952" t="s">
        <v>598</v>
      </c>
      <c r="C1952">
        <v>1</v>
      </c>
      <c r="D1952" t="s">
        <v>405</v>
      </c>
      <c r="E1952" t="s">
        <v>405</v>
      </c>
      <c r="F1952">
        <v>10007793</v>
      </c>
      <c r="G1952" t="s">
        <v>69</v>
      </c>
      <c r="H1952" t="s">
        <v>482</v>
      </c>
      <c r="I1952" t="s">
        <v>601</v>
      </c>
      <c r="J1952" t="s">
        <v>63</v>
      </c>
      <c r="K1952" t="s">
        <v>602</v>
      </c>
      <c r="L1952" t="s">
        <v>405</v>
      </c>
      <c r="M1952" t="s">
        <v>405</v>
      </c>
      <c r="N1952" t="s">
        <v>405</v>
      </c>
      <c r="O1952" t="s">
        <v>485</v>
      </c>
      <c r="P1952" t="s">
        <v>47</v>
      </c>
      <c r="Q1952">
        <v>55</v>
      </c>
      <c r="R1952">
        <v>50</v>
      </c>
      <c r="S1952">
        <v>50</v>
      </c>
      <c r="T1952">
        <v>3.8</v>
      </c>
      <c r="U1952">
        <v>10</v>
      </c>
      <c r="V1952">
        <v>63.5</v>
      </c>
      <c r="W1952">
        <v>82.3</v>
      </c>
      <c r="X1952">
        <v>86.2</v>
      </c>
      <c r="Y1952">
        <v>22.7</v>
      </c>
      <c r="Z1952">
        <v>3.8</v>
      </c>
      <c r="AA1952">
        <v>35</v>
      </c>
      <c r="AB1952">
        <v>2000</v>
      </c>
      <c r="AC1952">
        <v>13100</v>
      </c>
      <c r="AD1952">
        <v>20100</v>
      </c>
      <c r="AE1952">
        <v>23000</v>
      </c>
      <c r="AF1952">
        <v>48200</v>
      </c>
      <c r="AG1952" t="s">
        <v>479</v>
      </c>
      <c r="AH1952" t="s">
        <v>479</v>
      </c>
      <c r="AI1952" t="s">
        <v>479</v>
      </c>
      <c r="AJ1952" t="s">
        <v>479</v>
      </c>
      <c r="AK1952" t="s">
        <v>479</v>
      </c>
      <c r="AL1952" t="s">
        <v>481</v>
      </c>
      <c r="AM1952" t="s">
        <v>481</v>
      </c>
    </row>
    <row r="1953" spans="1:39" x14ac:dyDescent="0.25">
      <c r="A1953" t="s">
        <v>472</v>
      </c>
      <c r="B1953" t="s">
        <v>598</v>
      </c>
      <c r="C1953">
        <v>1</v>
      </c>
      <c r="D1953" t="s">
        <v>405</v>
      </c>
      <c r="E1953" t="s">
        <v>405</v>
      </c>
      <c r="F1953">
        <v>10007793</v>
      </c>
      <c r="G1953" t="s">
        <v>69</v>
      </c>
      <c r="H1953" t="s">
        <v>482</v>
      </c>
      <c r="I1953" t="s">
        <v>601</v>
      </c>
      <c r="J1953" t="s">
        <v>63</v>
      </c>
      <c r="K1953" t="s">
        <v>602</v>
      </c>
      <c r="L1953" t="s">
        <v>405</v>
      </c>
      <c r="M1953" t="s">
        <v>405</v>
      </c>
      <c r="N1953" t="s">
        <v>405</v>
      </c>
      <c r="O1953" t="s">
        <v>486</v>
      </c>
      <c r="P1953" t="s">
        <v>44</v>
      </c>
      <c r="Q1953">
        <v>135</v>
      </c>
      <c r="R1953">
        <v>135</v>
      </c>
      <c r="S1953">
        <v>135</v>
      </c>
      <c r="T1953">
        <v>1.5</v>
      </c>
      <c r="U1953">
        <v>6.6</v>
      </c>
      <c r="V1953">
        <v>49.3</v>
      </c>
      <c r="W1953">
        <v>81.099999999999994</v>
      </c>
      <c r="X1953">
        <v>91.9</v>
      </c>
      <c r="Y1953">
        <v>42.6</v>
      </c>
      <c r="Z1953">
        <v>10.9</v>
      </c>
      <c r="AA1953">
        <v>65</v>
      </c>
      <c r="AB1953">
        <v>700</v>
      </c>
      <c r="AC1953">
        <v>16100</v>
      </c>
      <c r="AD1953">
        <v>19700</v>
      </c>
      <c r="AE1953">
        <v>22600</v>
      </c>
      <c r="AF1953">
        <v>37600</v>
      </c>
      <c r="AG1953" t="s">
        <v>479</v>
      </c>
      <c r="AH1953" t="s">
        <v>479</v>
      </c>
      <c r="AI1953" t="s">
        <v>479</v>
      </c>
      <c r="AJ1953" t="s">
        <v>479</v>
      </c>
      <c r="AK1953" t="s">
        <v>479</v>
      </c>
      <c r="AL1953" t="s">
        <v>481</v>
      </c>
      <c r="AM1953" t="s">
        <v>481</v>
      </c>
    </row>
    <row r="1954" spans="1:39" x14ac:dyDescent="0.25">
      <c r="A1954" t="s">
        <v>472</v>
      </c>
      <c r="B1954" t="s">
        <v>598</v>
      </c>
      <c r="C1954">
        <v>1</v>
      </c>
      <c r="D1954" t="s">
        <v>405</v>
      </c>
      <c r="E1954" t="s">
        <v>405</v>
      </c>
      <c r="F1954">
        <v>10007793</v>
      </c>
      <c r="G1954" t="s">
        <v>69</v>
      </c>
      <c r="H1954" t="s">
        <v>482</v>
      </c>
      <c r="I1954" t="s">
        <v>601</v>
      </c>
      <c r="J1954" t="s">
        <v>63</v>
      </c>
      <c r="K1954" t="s">
        <v>602</v>
      </c>
      <c r="L1954" t="s">
        <v>405</v>
      </c>
      <c r="M1954" t="s">
        <v>405</v>
      </c>
      <c r="N1954" t="s">
        <v>405</v>
      </c>
      <c r="O1954" t="s">
        <v>478</v>
      </c>
      <c r="P1954" t="s">
        <v>3</v>
      </c>
      <c r="Q1954">
        <v>230</v>
      </c>
      <c r="R1954">
        <v>230</v>
      </c>
      <c r="S1954">
        <v>230</v>
      </c>
      <c r="T1954">
        <v>5.3</v>
      </c>
      <c r="U1954">
        <v>8.3000000000000007</v>
      </c>
      <c r="V1954">
        <v>61</v>
      </c>
      <c r="W1954">
        <v>76.8</v>
      </c>
      <c r="X1954">
        <v>86.4</v>
      </c>
      <c r="Y1954">
        <v>25.4</v>
      </c>
      <c r="Z1954">
        <v>9.6</v>
      </c>
      <c r="AA1954">
        <v>135</v>
      </c>
      <c r="AB1954">
        <v>2900</v>
      </c>
      <c r="AC1954">
        <v>17900</v>
      </c>
      <c r="AD1954">
        <v>23200</v>
      </c>
      <c r="AE1954">
        <v>27900</v>
      </c>
      <c r="AF1954">
        <v>64100</v>
      </c>
      <c r="AG1954" t="s">
        <v>479</v>
      </c>
      <c r="AH1954" t="s">
        <v>479</v>
      </c>
      <c r="AI1954" t="s">
        <v>479</v>
      </c>
      <c r="AJ1954" t="s">
        <v>479</v>
      </c>
      <c r="AK1954" t="s">
        <v>479</v>
      </c>
      <c r="AL1954" t="s">
        <v>481</v>
      </c>
      <c r="AM1954" t="s">
        <v>481</v>
      </c>
    </row>
    <row r="1955" spans="1:39" x14ac:dyDescent="0.25">
      <c r="A1955" t="s">
        <v>472</v>
      </c>
      <c r="B1955" t="s">
        <v>598</v>
      </c>
      <c r="C1955">
        <v>1</v>
      </c>
      <c r="D1955" t="s">
        <v>405</v>
      </c>
      <c r="E1955" t="s">
        <v>405</v>
      </c>
      <c r="F1955">
        <v>10007793</v>
      </c>
      <c r="G1955" t="s">
        <v>69</v>
      </c>
      <c r="H1955" t="s">
        <v>482</v>
      </c>
      <c r="I1955" t="s">
        <v>601</v>
      </c>
      <c r="J1955" t="s">
        <v>63</v>
      </c>
      <c r="K1955" t="s">
        <v>602</v>
      </c>
      <c r="L1955" t="s">
        <v>405</v>
      </c>
      <c r="M1955" t="s">
        <v>405</v>
      </c>
      <c r="N1955" t="s">
        <v>405</v>
      </c>
      <c r="O1955" t="s">
        <v>488</v>
      </c>
      <c r="P1955" t="s">
        <v>34</v>
      </c>
      <c r="Q1955">
        <v>160</v>
      </c>
      <c r="R1955">
        <v>160</v>
      </c>
      <c r="S1955">
        <v>160</v>
      </c>
      <c r="T1955">
        <v>0.4</v>
      </c>
      <c r="U1955">
        <v>7.5</v>
      </c>
      <c r="V1955">
        <v>61.7</v>
      </c>
      <c r="W1955">
        <v>89.4</v>
      </c>
      <c r="X1955">
        <v>92.1</v>
      </c>
      <c r="Y1955">
        <v>30.4</v>
      </c>
      <c r="Z1955">
        <v>2.7</v>
      </c>
      <c r="AA1955">
        <v>100</v>
      </c>
      <c r="AB1955">
        <v>400</v>
      </c>
      <c r="AC1955">
        <v>19700</v>
      </c>
      <c r="AD1955">
        <v>22600</v>
      </c>
      <c r="AE1955">
        <v>24800</v>
      </c>
      <c r="AF1955">
        <v>41600</v>
      </c>
      <c r="AG1955" t="s">
        <v>479</v>
      </c>
      <c r="AH1955" t="s">
        <v>479</v>
      </c>
      <c r="AI1955" t="s">
        <v>479</v>
      </c>
      <c r="AJ1955" t="s">
        <v>479</v>
      </c>
      <c r="AK1955" t="s">
        <v>479</v>
      </c>
      <c r="AL1955" t="s">
        <v>481</v>
      </c>
      <c r="AM1955" t="s">
        <v>481</v>
      </c>
    </row>
    <row r="1956" spans="1:39" x14ac:dyDescent="0.25">
      <c r="A1956" t="s">
        <v>472</v>
      </c>
      <c r="B1956" t="s">
        <v>598</v>
      </c>
      <c r="C1956">
        <v>1</v>
      </c>
      <c r="D1956" t="s">
        <v>405</v>
      </c>
      <c r="E1956" t="s">
        <v>405</v>
      </c>
      <c r="F1956">
        <v>10007793</v>
      </c>
      <c r="G1956" t="s">
        <v>69</v>
      </c>
      <c r="H1956" t="s">
        <v>482</v>
      </c>
      <c r="I1956" t="s">
        <v>601</v>
      </c>
      <c r="J1956" t="s">
        <v>63</v>
      </c>
      <c r="K1956" t="s">
        <v>602</v>
      </c>
      <c r="L1956" t="s">
        <v>405</v>
      </c>
      <c r="M1956" t="s">
        <v>405</v>
      </c>
      <c r="N1956" t="s">
        <v>405</v>
      </c>
      <c r="O1956" t="s">
        <v>489</v>
      </c>
      <c r="P1956" t="s">
        <v>50</v>
      </c>
      <c r="Q1956">
        <v>340</v>
      </c>
      <c r="R1956">
        <v>335</v>
      </c>
      <c r="S1956">
        <v>335</v>
      </c>
      <c r="T1956">
        <v>3</v>
      </c>
      <c r="U1956">
        <v>15.8</v>
      </c>
      <c r="V1956">
        <v>64.599999999999994</v>
      </c>
      <c r="W1956">
        <v>74</v>
      </c>
      <c r="X1956">
        <v>81.2</v>
      </c>
      <c r="Y1956">
        <v>16.600000000000001</v>
      </c>
      <c r="Z1956">
        <v>7.2</v>
      </c>
      <c r="AA1956">
        <v>205</v>
      </c>
      <c r="AB1956">
        <v>400</v>
      </c>
      <c r="AC1956">
        <v>13900</v>
      </c>
      <c r="AD1956">
        <v>19700</v>
      </c>
      <c r="AE1956">
        <v>24100</v>
      </c>
      <c r="AF1956">
        <v>56900</v>
      </c>
      <c r="AG1956" t="s">
        <v>479</v>
      </c>
      <c r="AH1956" t="s">
        <v>479</v>
      </c>
      <c r="AI1956" t="s">
        <v>479</v>
      </c>
      <c r="AJ1956" t="s">
        <v>479</v>
      </c>
      <c r="AK1956" t="s">
        <v>479</v>
      </c>
      <c r="AL1956" t="s">
        <v>481</v>
      </c>
      <c r="AM1956" t="s">
        <v>481</v>
      </c>
    </row>
    <row r="1957" spans="1:39" x14ac:dyDescent="0.25">
      <c r="A1957" t="s">
        <v>472</v>
      </c>
      <c r="B1957" t="s">
        <v>598</v>
      </c>
      <c r="C1957">
        <v>1</v>
      </c>
      <c r="D1957" t="s">
        <v>405</v>
      </c>
      <c r="E1957" t="s">
        <v>405</v>
      </c>
      <c r="F1957">
        <v>10007794</v>
      </c>
      <c r="G1957" t="s">
        <v>52</v>
      </c>
      <c r="H1957" t="s">
        <v>482</v>
      </c>
      <c r="I1957" t="s">
        <v>529</v>
      </c>
      <c r="J1957" t="s">
        <v>53</v>
      </c>
      <c r="K1957" t="s">
        <v>530</v>
      </c>
      <c r="L1957" t="s">
        <v>405</v>
      </c>
      <c r="M1957" t="s">
        <v>405</v>
      </c>
      <c r="N1957" t="s">
        <v>405</v>
      </c>
      <c r="O1957" t="s">
        <v>485</v>
      </c>
      <c r="P1957" t="s">
        <v>47</v>
      </c>
      <c r="Q1957">
        <v>200</v>
      </c>
      <c r="R1957">
        <v>195</v>
      </c>
      <c r="S1957">
        <v>195</v>
      </c>
      <c r="T1957">
        <v>2.9</v>
      </c>
      <c r="U1957">
        <v>5.7</v>
      </c>
      <c r="V1957">
        <v>40.4</v>
      </c>
      <c r="W1957">
        <v>71.2</v>
      </c>
      <c r="X1957">
        <v>91.4</v>
      </c>
      <c r="Y1957">
        <v>50.9</v>
      </c>
      <c r="Z1957">
        <v>20.2</v>
      </c>
      <c r="AA1957">
        <v>80</v>
      </c>
      <c r="AB1957">
        <v>2600</v>
      </c>
      <c r="AC1957">
        <v>17500</v>
      </c>
      <c r="AD1957">
        <v>23000</v>
      </c>
      <c r="AE1957">
        <v>28100</v>
      </c>
      <c r="AF1957">
        <v>48900</v>
      </c>
      <c r="AG1957" t="s">
        <v>479</v>
      </c>
      <c r="AH1957" t="s">
        <v>479</v>
      </c>
      <c r="AI1957" t="s">
        <v>479</v>
      </c>
      <c r="AJ1957" t="s">
        <v>479</v>
      </c>
      <c r="AK1957" t="s">
        <v>479</v>
      </c>
      <c r="AL1957" t="s">
        <v>481</v>
      </c>
      <c r="AM1957" t="s">
        <v>481</v>
      </c>
    </row>
    <row r="1958" spans="1:39" x14ac:dyDescent="0.25">
      <c r="A1958" t="s">
        <v>472</v>
      </c>
      <c r="B1958" t="s">
        <v>598</v>
      </c>
      <c r="C1958">
        <v>1</v>
      </c>
      <c r="D1958" t="s">
        <v>405</v>
      </c>
      <c r="E1958" t="s">
        <v>405</v>
      </c>
      <c r="F1958">
        <v>10007794</v>
      </c>
      <c r="G1958" t="s">
        <v>52</v>
      </c>
      <c r="H1958" t="s">
        <v>482</v>
      </c>
      <c r="I1958" t="s">
        <v>529</v>
      </c>
      <c r="J1958" t="s">
        <v>53</v>
      </c>
      <c r="K1958" t="s">
        <v>530</v>
      </c>
      <c r="L1958" t="s">
        <v>405</v>
      </c>
      <c r="M1958" t="s">
        <v>405</v>
      </c>
      <c r="N1958" t="s">
        <v>405</v>
      </c>
      <c r="O1958" t="s">
        <v>486</v>
      </c>
      <c r="P1958" t="s">
        <v>44</v>
      </c>
      <c r="Q1958">
        <v>75</v>
      </c>
      <c r="R1958">
        <v>75</v>
      </c>
      <c r="S1958">
        <v>75</v>
      </c>
      <c r="T1958">
        <v>2.6</v>
      </c>
      <c r="U1958">
        <v>2.6</v>
      </c>
      <c r="V1958">
        <v>49.3</v>
      </c>
      <c r="W1958">
        <v>79.599999999999994</v>
      </c>
      <c r="X1958">
        <v>94.7</v>
      </c>
      <c r="Y1958">
        <v>45.4</v>
      </c>
      <c r="Z1958">
        <v>15.1</v>
      </c>
      <c r="AA1958">
        <v>40</v>
      </c>
      <c r="AB1958">
        <v>6600</v>
      </c>
      <c r="AC1958">
        <v>19000</v>
      </c>
      <c r="AD1958">
        <v>21500</v>
      </c>
      <c r="AE1958">
        <v>25900</v>
      </c>
      <c r="AF1958">
        <v>66800</v>
      </c>
      <c r="AG1958" t="s">
        <v>479</v>
      </c>
      <c r="AH1958" t="s">
        <v>479</v>
      </c>
      <c r="AI1958" t="s">
        <v>479</v>
      </c>
      <c r="AJ1958" t="s">
        <v>479</v>
      </c>
      <c r="AK1958" t="s">
        <v>479</v>
      </c>
      <c r="AL1958" t="s">
        <v>481</v>
      </c>
      <c r="AM1958" t="s">
        <v>481</v>
      </c>
    </row>
    <row r="1959" spans="1:39" x14ac:dyDescent="0.25">
      <c r="A1959" t="s">
        <v>472</v>
      </c>
      <c r="B1959" t="s">
        <v>598</v>
      </c>
      <c r="C1959">
        <v>1</v>
      </c>
      <c r="D1959" t="s">
        <v>405</v>
      </c>
      <c r="E1959" t="s">
        <v>405</v>
      </c>
      <c r="F1959">
        <v>10007794</v>
      </c>
      <c r="G1959" t="s">
        <v>52</v>
      </c>
      <c r="H1959" t="s">
        <v>482</v>
      </c>
      <c r="I1959" t="s">
        <v>529</v>
      </c>
      <c r="J1959" t="s">
        <v>53</v>
      </c>
      <c r="K1959" t="s">
        <v>530</v>
      </c>
      <c r="L1959" t="s">
        <v>405</v>
      </c>
      <c r="M1959" t="s">
        <v>405</v>
      </c>
      <c r="N1959" t="s">
        <v>405</v>
      </c>
      <c r="O1959" t="s">
        <v>478</v>
      </c>
      <c r="P1959" t="s">
        <v>3</v>
      </c>
      <c r="Q1959">
        <v>105</v>
      </c>
      <c r="R1959">
        <v>105</v>
      </c>
      <c r="S1959">
        <v>105</v>
      </c>
      <c r="T1959">
        <v>4.3</v>
      </c>
      <c r="U1959">
        <v>4.8</v>
      </c>
      <c r="V1959">
        <v>80.900000000000006</v>
      </c>
      <c r="W1959">
        <v>89</v>
      </c>
      <c r="X1959">
        <v>90.9</v>
      </c>
      <c r="Y1959">
        <v>10</v>
      </c>
      <c r="Z1959">
        <v>1.9</v>
      </c>
      <c r="AA1959">
        <v>85</v>
      </c>
      <c r="AB1959">
        <v>16400</v>
      </c>
      <c r="AC1959">
        <v>31400</v>
      </c>
      <c r="AD1959">
        <v>37200</v>
      </c>
      <c r="AE1959">
        <v>43400</v>
      </c>
      <c r="AF1959">
        <v>113200</v>
      </c>
      <c r="AG1959" t="s">
        <v>479</v>
      </c>
      <c r="AH1959" t="s">
        <v>479</v>
      </c>
      <c r="AI1959" t="s">
        <v>479</v>
      </c>
      <c r="AJ1959" t="s">
        <v>479</v>
      </c>
      <c r="AK1959" t="s">
        <v>479</v>
      </c>
      <c r="AL1959" t="s">
        <v>481</v>
      </c>
      <c r="AM1959" t="s">
        <v>481</v>
      </c>
    </row>
    <row r="1960" spans="1:39" x14ac:dyDescent="0.25">
      <c r="A1960" t="s">
        <v>472</v>
      </c>
      <c r="B1960" t="s">
        <v>598</v>
      </c>
      <c r="C1960">
        <v>1</v>
      </c>
      <c r="D1960" t="s">
        <v>405</v>
      </c>
      <c r="E1960" t="s">
        <v>405</v>
      </c>
      <c r="F1960">
        <v>10007794</v>
      </c>
      <c r="G1960" t="s">
        <v>52</v>
      </c>
      <c r="H1960" t="s">
        <v>482</v>
      </c>
      <c r="I1960" t="s">
        <v>529</v>
      </c>
      <c r="J1960" t="s">
        <v>53</v>
      </c>
      <c r="K1960" t="s">
        <v>530</v>
      </c>
      <c r="L1960" t="s">
        <v>405</v>
      </c>
      <c r="M1960" t="s">
        <v>405</v>
      </c>
      <c r="N1960" t="s">
        <v>405</v>
      </c>
      <c r="O1960" t="s">
        <v>488</v>
      </c>
      <c r="P1960" t="s">
        <v>34</v>
      </c>
      <c r="Q1960">
        <v>210</v>
      </c>
      <c r="R1960">
        <v>205</v>
      </c>
      <c r="S1960">
        <v>205</v>
      </c>
      <c r="T1960">
        <v>3</v>
      </c>
      <c r="U1960">
        <v>1.8</v>
      </c>
      <c r="V1960">
        <v>17.8</v>
      </c>
      <c r="W1960">
        <v>82.6</v>
      </c>
      <c r="X1960">
        <v>95.1</v>
      </c>
      <c r="Y1960">
        <v>77.400000000000006</v>
      </c>
      <c r="Z1960">
        <v>12.6</v>
      </c>
      <c r="AA1960">
        <v>35</v>
      </c>
      <c r="AB1960">
        <v>1500</v>
      </c>
      <c r="AC1960">
        <v>16400</v>
      </c>
      <c r="AD1960">
        <v>23000</v>
      </c>
      <c r="AE1960">
        <v>27700</v>
      </c>
      <c r="AF1960">
        <v>78800</v>
      </c>
      <c r="AG1960" t="s">
        <v>479</v>
      </c>
      <c r="AH1960" t="s">
        <v>479</v>
      </c>
      <c r="AI1960" t="s">
        <v>479</v>
      </c>
      <c r="AJ1960" t="s">
        <v>479</v>
      </c>
      <c r="AK1960" t="s">
        <v>479</v>
      </c>
      <c r="AL1960" t="s">
        <v>481</v>
      </c>
      <c r="AM1960" t="s">
        <v>481</v>
      </c>
    </row>
    <row r="1961" spans="1:39" x14ac:dyDescent="0.25">
      <c r="A1961" t="s">
        <v>472</v>
      </c>
      <c r="B1961" t="s">
        <v>598</v>
      </c>
      <c r="C1961">
        <v>1</v>
      </c>
      <c r="D1961" t="s">
        <v>405</v>
      </c>
      <c r="E1961" t="s">
        <v>405</v>
      </c>
      <c r="F1961">
        <v>10007794</v>
      </c>
      <c r="G1961" t="s">
        <v>52</v>
      </c>
      <c r="H1961" t="s">
        <v>482</v>
      </c>
      <c r="I1961" t="s">
        <v>529</v>
      </c>
      <c r="J1961" t="s">
        <v>53</v>
      </c>
      <c r="K1961" t="s">
        <v>530</v>
      </c>
      <c r="L1961" t="s">
        <v>405</v>
      </c>
      <c r="M1961" t="s">
        <v>405</v>
      </c>
      <c r="N1961" t="s">
        <v>405</v>
      </c>
      <c r="O1961" t="s">
        <v>489</v>
      </c>
      <c r="P1961" t="s">
        <v>50</v>
      </c>
      <c r="Q1961">
        <v>40</v>
      </c>
      <c r="R1961">
        <v>40</v>
      </c>
      <c r="S1961">
        <v>40</v>
      </c>
      <c r="T1961">
        <v>2.6</v>
      </c>
      <c r="U1961">
        <v>7.8</v>
      </c>
      <c r="V1961">
        <v>66.2</v>
      </c>
      <c r="W1961">
        <v>89.6</v>
      </c>
      <c r="X1961">
        <v>89.6</v>
      </c>
      <c r="Y1961">
        <v>23.4</v>
      </c>
      <c r="Z1961" t="s">
        <v>487</v>
      </c>
      <c r="AA1961">
        <v>25</v>
      </c>
      <c r="AB1961">
        <v>2200</v>
      </c>
      <c r="AC1961">
        <v>21500</v>
      </c>
      <c r="AD1961">
        <v>24800</v>
      </c>
      <c r="AE1961">
        <v>28500</v>
      </c>
      <c r="AF1961">
        <v>41600</v>
      </c>
      <c r="AG1961" t="s">
        <v>479</v>
      </c>
      <c r="AH1961" t="s">
        <v>479</v>
      </c>
      <c r="AI1961" t="s">
        <v>479</v>
      </c>
      <c r="AJ1961" t="s">
        <v>479</v>
      </c>
      <c r="AK1961" t="s">
        <v>479</v>
      </c>
      <c r="AL1961" t="s">
        <v>481</v>
      </c>
      <c r="AM1961" t="s">
        <v>481</v>
      </c>
    </row>
    <row r="1962" spans="1:39" x14ac:dyDescent="0.25">
      <c r="A1962" t="s">
        <v>472</v>
      </c>
      <c r="B1962" t="s">
        <v>598</v>
      </c>
      <c r="C1962">
        <v>1</v>
      </c>
      <c r="D1962" t="s">
        <v>405</v>
      </c>
      <c r="E1962" t="s">
        <v>405</v>
      </c>
      <c r="F1962">
        <v>10007795</v>
      </c>
      <c r="G1962" t="s">
        <v>157</v>
      </c>
      <c r="H1962" t="s">
        <v>482</v>
      </c>
      <c r="I1962" t="s">
        <v>476</v>
      </c>
      <c r="J1962" t="s">
        <v>385</v>
      </c>
      <c r="K1962" t="s">
        <v>493</v>
      </c>
      <c r="L1962" t="s">
        <v>55</v>
      </c>
      <c r="M1962" t="s">
        <v>405</v>
      </c>
      <c r="N1962" t="s">
        <v>405</v>
      </c>
      <c r="O1962" t="s">
        <v>485</v>
      </c>
      <c r="P1962" t="s">
        <v>47</v>
      </c>
      <c r="Q1962">
        <v>270</v>
      </c>
      <c r="R1962">
        <v>265</v>
      </c>
      <c r="S1962">
        <v>265</v>
      </c>
      <c r="T1962">
        <v>1.1000000000000001</v>
      </c>
      <c r="U1962">
        <v>8.6</v>
      </c>
      <c r="V1962">
        <v>48.7</v>
      </c>
      <c r="W1962">
        <v>78.099999999999994</v>
      </c>
      <c r="X1962">
        <v>90.3</v>
      </c>
      <c r="Y1962">
        <v>41.6</v>
      </c>
      <c r="Z1962">
        <v>12.2</v>
      </c>
      <c r="AA1962">
        <v>125</v>
      </c>
      <c r="AB1962">
        <v>3600</v>
      </c>
      <c r="AC1962">
        <v>20400</v>
      </c>
      <c r="AD1962">
        <v>23700</v>
      </c>
      <c r="AE1962">
        <v>28800</v>
      </c>
      <c r="AF1962">
        <v>42000</v>
      </c>
      <c r="AG1962" t="s">
        <v>479</v>
      </c>
      <c r="AH1962" t="s">
        <v>479</v>
      </c>
      <c r="AI1962" t="s">
        <v>479</v>
      </c>
      <c r="AJ1962" t="s">
        <v>479</v>
      </c>
      <c r="AK1962" t="s">
        <v>479</v>
      </c>
      <c r="AL1962" t="s">
        <v>481</v>
      </c>
      <c r="AM1962" t="s">
        <v>481</v>
      </c>
    </row>
    <row r="1963" spans="1:39" x14ac:dyDescent="0.25">
      <c r="A1963" t="s">
        <v>472</v>
      </c>
      <c r="B1963" t="s">
        <v>598</v>
      </c>
      <c r="C1963">
        <v>1</v>
      </c>
      <c r="D1963" t="s">
        <v>405</v>
      </c>
      <c r="E1963" t="s">
        <v>405</v>
      </c>
      <c r="F1963">
        <v>10007795</v>
      </c>
      <c r="G1963" t="s">
        <v>157</v>
      </c>
      <c r="H1963" t="s">
        <v>482</v>
      </c>
      <c r="I1963" t="s">
        <v>476</v>
      </c>
      <c r="J1963" t="s">
        <v>385</v>
      </c>
      <c r="K1963" t="s">
        <v>493</v>
      </c>
      <c r="L1963" t="s">
        <v>55</v>
      </c>
      <c r="M1963" t="s">
        <v>405</v>
      </c>
      <c r="N1963" t="s">
        <v>405</v>
      </c>
      <c r="O1963" t="s">
        <v>486</v>
      </c>
      <c r="P1963" t="s">
        <v>44</v>
      </c>
      <c r="Q1963">
        <v>220</v>
      </c>
      <c r="R1963">
        <v>210</v>
      </c>
      <c r="S1963">
        <v>205</v>
      </c>
      <c r="T1963">
        <v>1.5</v>
      </c>
      <c r="U1963">
        <v>5.5</v>
      </c>
      <c r="V1963">
        <v>64.7</v>
      </c>
      <c r="W1963">
        <v>87.8</v>
      </c>
      <c r="X1963">
        <v>93</v>
      </c>
      <c r="Y1963">
        <v>28.4</v>
      </c>
      <c r="Z1963">
        <v>5.2</v>
      </c>
      <c r="AA1963">
        <v>130</v>
      </c>
      <c r="AB1963">
        <v>2200</v>
      </c>
      <c r="AC1963">
        <v>17500</v>
      </c>
      <c r="AD1963">
        <v>22600</v>
      </c>
      <c r="AE1963">
        <v>28500</v>
      </c>
      <c r="AF1963">
        <v>72300</v>
      </c>
      <c r="AG1963" t="s">
        <v>479</v>
      </c>
      <c r="AH1963" t="s">
        <v>479</v>
      </c>
      <c r="AI1963" t="s">
        <v>479</v>
      </c>
      <c r="AJ1963" t="s">
        <v>479</v>
      </c>
      <c r="AK1963" t="s">
        <v>479</v>
      </c>
      <c r="AL1963" t="s">
        <v>481</v>
      </c>
      <c r="AM1963" t="s">
        <v>481</v>
      </c>
    </row>
    <row r="1964" spans="1:39" x14ac:dyDescent="0.25">
      <c r="A1964" t="s">
        <v>472</v>
      </c>
      <c r="B1964" t="s">
        <v>598</v>
      </c>
      <c r="C1964">
        <v>1</v>
      </c>
      <c r="D1964" t="s">
        <v>405</v>
      </c>
      <c r="E1964" t="s">
        <v>405</v>
      </c>
      <c r="F1964">
        <v>10007795</v>
      </c>
      <c r="G1964" t="s">
        <v>157</v>
      </c>
      <c r="H1964" t="s">
        <v>482</v>
      </c>
      <c r="I1964" t="s">
        <v>476</v>
      </c>
      <c r="J1964" t="s">
        <v>385</v>
      </c>
      <c r="K1964" t="s">
        <v>493</v>
      </c>
      <c r="L1964" t="s">
        <v>55</v>
      </c>
      <c r="M1964" t="s">
        <v>405</v>
      </c>
      <c r="N1964" t="s">
        <v>405</v>
      </c>
      <c r="O1964" t="s">
        <v>478</v>
      </c>
      <c r="P1964" t="s">
        <v>3</v>
      </c>
      <c r="Q1964">
        <v>70</v>
      </c>
      <c r="R1964">
        <v>70</v>
      </c>
      <c r="S1964">
        <v>65</v>
      </c>
      <c r="T1964">
        <v>1.5</v>
      </c>
      <c r="U1964">
        <v>3.1</v>
      </c>
      <c r="V1964">
        <v>78.599999999999994</v>
      </c>
      <c r="W1964">
        <v>87.8</v>
      </c>
      <c r="X1964">
        <v>95.4</v>
      </c>
      <c r="Y1964">
        <v>16.8</v>
      </c>
      <c r="Z1964">
        <v>7.6</v>
      </c>
      <c r="AA1964">
        <v>50</v>
      </c>
      <c r="AB1964">
        <v>3300</v>
      </c>
      <c r="AC1964">
        <v>28100</v>
      </c>
      <c r="AD1964">
        <v>33900</v>
      </c>
      <c r="AE1964">
        <v>48900</v>
      </c>
      <c r="AF1964">
        <v>78500</v>
      </c>
      <c r="AG1964" t="s">
        <v>479</v>
      </c>
      <c r="AH1964" t="s">
        <v>479</v>
      </c>
      <c r="AI1964" t="s">
        <v>479</v>
      </c>
      <c r="AJ1964" t="s">
        <v>479</v>
      </c>
      <c r="AK1964" t="s">
        <v>479</v>
      </c>
      <c r="AL1964" t="s">
        <v>481</v>
      </c>
      <c r="AM1964" t="s">
        <v>481</v>
      </c>
    </row>
    <row r="1965" spans="1:39" x14ac:dyDescent="0.25">
      <c r="A1965" t="s">
        <v>472</v>
      </c>
      <c r="B1965" t="s">
        <v>598</v>
      </c>
      <c r="C1965">
        <v>1</v>
      </c>
      <c r="D1965" t="s">
        <v>405</v>
      </c>
      <c r="E1965" t="s">
        <v>405</v>
      </c>
      <c r="F1965">
        <v>10007795</v>
      </c>
      <c r="G1965" t="s">
        <v>157</v>
      </c>
      <c r="H1965" t="s">
        <v>482</v>
      </c>
      <c r="I1965" t="s">
        <v>476</v>
      </c>
      <c r="J1965" t="s">
        <v>385</v>
      </c>
      <c r="K1965" t="s">
        <v>493</v>
      </c>
      <c r="L1965" t="s">
        <v>55</v>
      </c>
      <c r="M1965" t="s">
        <v>405</v>
      </c>
      <c r="N1965" t="s">
        <v>405</v>
      </c>
      <c r="O1965" t="s">
        <v>488</v>
      </c>
      <c r="P1965" t="s">
        <v>34</v>
      </c>
      <c r="Q1965">
        <v>210</v>
      </c>
      <c r="R1965">
        <v>205</v>
      </c>
      <c r="S1965">
        <v>205</v>
      </c>
      <c r="T1965">
        <v>1</v>
      </c>
      <c r="U1965">
        <v>4.8</v>
      </c>
      <c r="V1965">
        <v>35.700000000000003</v>
      </c>
      <c r="W1965">
        <v>83.4</v>
      </c>
      <c r="X1965">
        <v>94.2</v>
      </c>
      <c r="Y1965">
        <v>58.6</v>
      </c>
      <c r="Z1965">
        <v>10.9</v>
      </c>
      <c r="AA1965">
        <v>70</v>
      </c>
      <c r="AB1965">
        <v>5100</v>
      </c>
      <c r="AC1965">
        <v>20800</v>
      </c>
      <c r="AD1965">
        <v>24500</v>
      </c>
      <c r="AE1965">
        <v>28500</v>
      </c>
      <c r="AF1965">
        <v>53300</v>
      </c>
      <c r="AG1965" t="s">
        <v>479</v>
      </c>
      <c r="AH1965" t="s">
        <v>479</v>
      </c>
      <c r="AI1965" t="s">
        <v>479</v>
      </c>
      <c r="AJ1965" t="s">
        <v>479</v>
      </c>
      <c r="AK1965" t="s">
        <v>479</v>
      </c>
      <c r="AL1965" t="s">
        <v>481</v>
      </c>
      <c r="AM1965" t="s">
        <v>481</v>
      </c>
    </row>
    <row r="1966" spans="1:39" x14ac:dyDescent="0.25">
      <c r="A1966" t="s">
        <v>472</v>
      </c>
      <c r="B1966" t="s">
        <v>598</v>
      </c>
      <c r="C1966">
        <v>1</v>
      </c>
      <c r="D1966" t="s">
        <v>405</v>
      </c>
      <c r="E1966" t="s">
        <v>405</v>
      </c>
      <c r="F1966">
        <v>10007795</v>
      </c>
      <c r="G1966" t="s">
        <v>157</v>
      </c>
      <c r="H1966" t="s">
        <v>482</v>
      </c>
      <c r="I1966" t="s">
        <v>476</v>
      </c>
      <c r="J1966" t="s">
        <v>385</v>
      </c>
      <c r="K1966" t="s">
        <v>493</v>
      </c>
      <c r="L1966" t="s">
        <v>55</v>
      </c>
      <c r="M1966" t="s">
        <v>405</v>
      </c>
      <c r="N1966" t="s">
        <v>405</v>
      </c>
      <c r="O1966" t="s">
        <v>489</v>
      </c>
      <c r="P1966" t="s">
        <v>50</v>
      </c>
      <c r="Q1966">
        <v>270</v>
      </c>
      <c r="R1966">
        <v>265</v>
      </c>
      <c r="S1966">
        <v>260</v>
      </c>
      <c r="T1966">
        <v>2</v>
      </c>
      <c r="U1966">
        <v>10.6</v>
      </c>
      <c r="V1966">
        <v>72.7</v>
      </c>
      <c r="W1966">
        <v>81.400000000000006</v>
      </c>
      <c r="X1966">
        <v>87.4</v>
      </c>
      <c r="Y1966">
        <v>14.7</v>
      </c>
      <c r="Z1966">
        <v>6</v>
      </c>
      <c r="AA1966">
        <v>185</v>
      </c>
      <c r="AB1966">
        <v>1500</v>
      </c>
      <c r="AC1966">
        <v>19300</v>
      </c>
      <c r="AD1966">
        <v>23700</v>
      </c>
      <c r="AE1966">
        <v>27000</v>
      </c>
      <c r="AF1966">
        <v>70900</v>
      </c>
      <c r="AG1966" t="s">
        <v>479</v>
      </c>
      <c r="AH1966" t="s">
        <v>479</v>
      </c>
      <c r="AI1966" t="s">
        <v>479</v>
      </c>
      <c r="AJ1966" t="s">
        <v>479</v>
      </c>
      <c r="AK1966" t="s">
        <v>479</v>
      </c>
      <c r="AL1966" t="s">
        <v>481</v>
      </c>
      <c r="AM1966" t="s">
        <v>481</v>
      </c>
    </row>
    <row r="1967" spans="1:39" x14ac:dyDescent="0.25">
      <c r="A1967" t="s">
        <v>472</v>
      </c>
      <c r="B1967" t="s">
        <v>598</v>
      </c>
      <c r="C1967">
        <v>1</v>
      </c>
      <c r="D1967" t="s">
        <v>405</v>
      </c>
      <c r="E1967" t="s">
        <v>405</v>
      </c>
      <c r="F1967">
        <v>10007796</v>
      </c>
      <c r="G1967" t="s">
        <v>603</v>
      </c>
      <c r="H1967" t="s">
        <v>482</v>
      </c>
      <c r="I1967" t="s">
        <v>476</v>
      </c>
      <c r="J1967" t="s">
        <v>385</v>
      </c>
      <c r="K1967" t="s">
        <v>508</v>
      </c>
      <c r="L1967" t="s">
        <v>75</v>
      </c>
      <c r="M1967" t="s">
        <v>405</v>
      </c>
      <c r="N1967" t="s">
        <v>405</v>
      </c>
      <c r="O1967" t="s">
        <v>485</v>
      </c>
      <c r="P1967" t="s">
        <v>47</v>
      </c>
      <c r="Q1967">
        <v>190</v>
      </c>
      <c r="R1967">
        <v>190</v>
      </c>
      <c r="S1967">
        <v>185</v>
      </c>
      <c r="T1967">
        <v>2.7</v>
      </c>
      <c r="U1967">
        <v>4.8</v>
      </c>
      <c r="V1967">
        <v>39.9</v>
      </c>
      <c r="W1967">
        <v>72.3</v>
      </c>
      <c r="X1967">
        <v>92.5</v>
      </c>
      <c r="Y1967">
        <v>52.7</v>
      </c>
      <c r="Z1967">
        <v>20.2</v>
      </c>
      <c r="AA1967">
        <v>75</v>
      </c>
      <c r="AB1967">
        <v>2900</v>
      </c>
      <c r="AC1967">
        <v>20100</v>
      </c>
      <c r="AD1967">
        <v>24500</v>
      </c>
      <c r="AE1967">
        <v>28100</v>
      </c>
      <c r="AF1967">
        <v>47100</v>
      </c>
      <c r="AG1967" t="s">
        <v>479</v>
      </c>
      <c r="AH1967" t="s">
        <v>479</v>
      </c>
      <c r="AI1967" t="s">
        <v>479</v>
      </c>
      <c r="AJ1967" t="s">
        <v>479</v>
      </c>
      <c r="AK1967" t="s">
        <v>479</v>
      </c>
      <c r="AL1967" t="s">
        <v>481</v>
      </c>
      <c r="AM1967" t="s">
        <v>481</v>
      </c>
    </row>
    <row r="1968" spans="1:39" x14ac:dyDescent="0.25">
      <c r="A1968" t="s">
        <v>472</v>
      </c>
      <c r="B1968" t="s">
        <v>598</v>
      </c>
      <c r="C1968">
        <v>1</v>
      </c>
      <c r="D1968" t="s">
        <v>405</v>
      </c>
      <c r="E1968" t="s">
        <v>405</v>
      </c>
      <c r="F1968">
        <v>10007796</v>
      </c>
      <c r="G1968" t="s">
        <v>603</v>
      </c>
      <c r="H1968" t="s">
        <v>482</v>
      </c>
      <c r="I1968" t="s">
        <v>476</v>
      </c>
      <c r="J1968" t="s">
        <v>385</v>
      </c>
      <c r="K1968" t="s">
        <v>508</v>
      </c>
      <c r="L1968" t="s">
        <v>75</v>
      </c>
      <c r="M1968" t="s">
        <v>405</v>
      </c>
      <c r="N1968" t="s">
        <v>405</v>
      </c>
      <c r="O1968" t="s">
        <v>486</v>
      </c>
      <c r="P1968" t="s">
        <v>44</v>
      </c>
      <c r="Q1968">
        <v>210</v>
      </c>
      <c r="R1968">
        <v>210</v>
      </c>
      <c r="S1968">
        <v>210</v>
      </c>
      <c r="T1968">
        <v>2.9</v>
      </c>
      <c r="U1968">
        <v>3.5</v>
      </c>
      <c r="V1968">
        <v>46.8</v>
      </c>
      <c r="W1968">
        <v>84.4</v>
      </c>
      <c r="X1968">
        <v>93.6</v>
      </c>
      <c r="Y1968">
        <v>46.9</v>
      </c>
      <c r="Z1968">
        <v>9.3000000000000007</v>
      </c>
      <c r="AA1968">
        <v>95</v>
      </c>
      <c r="AB1968">
        <v>1100</v>
      </c>
      <c r="AC1968">
        <v>16800</v>
      </c>
      <c r="AD1968">
        <v>20800</v>
      </c>
      <c r="AE1968">
        <v>24800</v>
      </c>
      <c r="AF1968">
        <v>37600</v>
      </c>
      <c r="AG1968" t="s">
        <v>479</v>
      </c>
      <c r="AH1968" t="s">
        <v>479</v>
      </c>
      <c r="AI1968" t="s">
        <v>479</v>
      </c>
      <c r="AJ1968" t="s">
        <v>479</v>
      </c>
      <c r="AK1968" t="s">
        <v>479</v>
      </c>
      <c r="AL1968" t="s">
        <v>481</v>
      </c>
      <c r="AM1968" t="s">
        <v>481</v>
      </c>
    </row>
    <row r="1969" spans="1:39" x14ac:dyDescent="0.25">
      <c r="A1969" t="s">
        <v>472</v>
      </c>
      <c r="B1969" t="s">
        <v>598</v>
      </c>
      <c r="C1969">
        <v>1</v>
      </c>
      <c r="D1969" t="s">
        <v>405</v>
      </c>
      <c r="E1969" t="s">
        <v>405</v>
      </c>
      <c r="F1969">
        <v>10007796</v>
      </c>
      <c r="G1969" t="s">
        <v>603</v>
      </c>
      <c r="H1969" t="s">
        <v>482</v>
      </c>
      <c r="I1969" t="s">
        <v>476</v>
      </c>
      <c r="J1969" t="s">
        <v>385</v>
      </c>
      <c r="K1969" t="s">
        <v>508</v>
      </c>
      <c r="L1969" t="s">
        <v>75</v>
      </c>
      <c r="M1969" t="s">
        <v>405</v>
      </c>
      <c r="N1969" t="s">
        <v>405</v>
      </c>
      <c r="O1969" t="s">
        <v>478</v>
      </c>
      <c r="P1969" t="s">
        <v>3</v>
      </c>
      <c r="Q1969">
        <v>80</v>
      </c>
      <c r="R1969">
        <v>80</v>
      </c>
      <c r="S1969">
        <v>80</v>
      </c>
      <c r="T1969">
        <v>3.4</v>
      </c>
      <c r="U1969">
        <v>2.1</v>
      </c>
      <c r="V1969">
        <v>78.5</v>
      </c>
      <c r="W1969">
        <v>85.9</v>
      </c>
      <c r="X1969">
        <v>94.5</v>
      </c>
      <c r="Y1969">
        <v>16</v>
      </c>
      <c r="Z1969">
        <v>8.6</v>
      </c>
      <c r="AA1969">
        <v>65</v>
      </c>
      <c r="AB1969">
        <v>2600</v>
      </c>
      <c r="AC1969">
        <v>26600</v>
      </c>
      <c r="AD1969">
        <v>29900</v>
      </c>
      <c r="AE1969">
        <v>35500</v>
      </c>
      <c r="AF1969">
        <v>56600</v>
      </c>
      <c r="AG1969" t="s">
        <v>479</v>
      </c>
      <c r="AH1969" t="s">
        <v>479</v>
      </c>
      <c r="AI1969" t="s">
        <v>479</v>
      </c>
      <c r="AJ1969" t="s">
        <v>479</v>
      </c>
      <c r="AK1969" t="s">
        <v>479</v>
      </c>
      <c r="AL1969" t="s">
        <v>481</v>
      </c>
      <c r="AM1969" t="s">
        <v>481</v>
      </c>
    </row>
    <row r="1970" spans="1:39" x14ac:dyDescent="0.25">
      <c r="A1970" t="s">
        <v>472</v>
      </c>
      <c r="B1970" t="s">
        <v>598</v>
      </c>
      <c r="C1970">
        <v>1</v>
      </c>
      <c r="D1970" t="s">
        <v>405</v>
      </c>
      <c r="E1970" t="s">
        <v>405</v>
      </c>
      <c r="F1970">
        <v>10007796</v>
      </c>
      <c r="G1970" t="s">
        <v>603</v>
      </c>
      <c r="H1970" t="s">
        <v>482</v>
      </c>
      <c r="I1970" t="s">
        <v>476</v>
      </c>
      <c r="J1970" t="s">
        <v>385</v>
      </c>
      <c r="K1970" t="s">
        <v>508</v>
      </c>
      <c r="L1970" t="s">
        <v>75</v>
      </c>
      <c r="M1970" t="s">
        <v>405</v>
      </c>
      <c r="N1970" t="s">
        <v>405</v>
      </c>
      <c r="O1970" t="s">
        <v>488</v>
      </c>
      <c r="P1970" t="s">
        <v>34</v>
      </c>
      <c r="Q1970">
        <v>240</v>
      </c>
      <c r="R1970">
        <v>240</v>
      </c>
      <c r="S1970">
        <v>235</v>
      </c>
      <c r="T1970">
        <v>2.1</v>
      </c>
      <c r="U1970">
        <v>4.7</v>
      </c>
      <c r="V1970">
        <v>36.200000000000003</v>
      </c>
      <c r="W1970">
        <v>82</v>
      </c>
      <c r="X1970">
        <v>93.2</v>
      </c>
      <c r="Y1970">
        <v>57</v>
      </c>
      <c r="Z1970">
        <v>11.3</v>
      </c>
      <c r="AA1970">
        <v>85</v>
      </c>
      <c r="AB1970">
        <v>4700</v>
      </c>
      <c r="AC1970">
        <v>19300</v>
      </c>
      <c r="AD1970">
        <v>23000</v>
      </c>
      <c r="AE1970">
        <v>27700</v>
      </c>
      <c r="AF1970">
        <v>69700</v>
      </c>
      <c r="AG1970" t="s">
        <v>479</v>
      </c>
      <c r="AH1970" t="s">
        <v>479</v>
      </c>
      <c r="AI1970" t="s">
        <v>479</v>
      </c>
      <c r="AJ1970" t="s">
        <v>479</v>
      </c>
      <c r="AK1970" t="s">
        <v>479</v>
      </c>
      <c r="AL1970" t="s">
        <v>481</v>
      </c>
      <c r="AM1970" t="s">
        <v>481</v>
      </c>
    </row>
    <row r="1971" spans="1:39" x14ac:dyDescent="0.25">
      <c r="A1971" t="s">
        <v>472</v>
      </c>
      <c r="B1971" t="s">
        <v>598</v>
      </c>
      <c r="C1971">
        <v>1</v>
      </c>
      <c r="D1971" t="s">
        <v>405</v>
      </c>
      <c r="E1971" t="s">
        <v>405</v>
      </c>
      <c r="F1971">
        <v>10007797</v>
      </c>
      <c r="G1971" t="s">
        <v>663</v>
      </c>
      <c r="H1971" t="s">
        <v>482</v>
      </c>
      <c r="I1971" t="s">
        <v>476</v>
      </c>
      <c r="J1971" t="s">
        <v>385</v>
      </c>
      <c r="K1971" t="s">
        <v>495</v>
      </c>
      <c r="L1971" t="s">
        <v>41</v>
      </c>
      <c r="M1971" t="s">
        <v>405</v>
      </c>
      <c r="N1971" t="s">
        <v>405</v>
      </c>
      <c r="O1971" t="s">
        <v>478</v>
      </c>
      <c r="P1971" t="s">
        <v>3</v>
      </c>
      <c r="Q1971">
        <v>5</v>
      </c>
      <c r="R1971">
        <v>5</v>
      </c>
      <c r="S1971">
        <v>5</v>
      </c>
      <c r="T1971" t="s">
        <v>479</v>
      </c>
      <c r="U1971" t="s">
        <v>479</v>
      </c>
      <c r="V1971" t="s">
        <v>479</v>
      </c>
      <c r="W1971" t="s">
        <v>479</v>
      </c>
      <c r="X1971" t="s">
        <v>479</v>
      </c>
      <c r="Y1971" t="s">
        <v>479</v>
      </c>
      <c r="Z1971" t="s">
        <v>479</v>
      </c>
      <c r="AA1971">
        <v>5</v>
      </c>
      <c r="AB1971" t="s">
        <v>479</v>
      </c>
      <c r="AC1971" t="s">
        <v>479</v>
      </c>
      <c r="AD1971" t="s">
        <v>479</v>
      </c>
      <c r="AE1971" t="s">
        <v>479</v>
      </c>
      <c r="AF1971" t="s">
        <v>479</v>
      </c>
      <c r="AG1971" t="s">
        <v>479</v>
      </c>
      <c r="AH1971" t="s">
        <v>479</v>
      </c>
      <c r="AI1971" t="s">
        <v>479</v>
      </c>
      <c r="AJ1971" t="s">
        <v>479</v>
      </c>
      <c r="AK1971" t="s">
        <v>479</v>
      </c>
      <c r="AL1971" t="s">
        <v>481</v>
      </c>
      <c r="AM1971" t="s">
        <v>481</v>
      </c>
    </row>
    <row r="1972" spans="1:39" x14ac:dyDescent="0.25">
      <c r="A1972" t="s">
        <v>472</v>
      </c>
      <c r="B1972" t="s">
        <v>598</v>
      </c>
      <c r="C1972">
        <v>1</v>
      </c>
      <c r="D1972" t="s">
        <v>405</v>
      </c>
      <c r="E1972" t="s">
        <v>405</v>
      </c>
      <c r="F1972">
        <v>10007797</v>
      </c>
      <c r="G1972" t="s">
        <v>663</v>
      </c>
      <c r="H1972" t="s">
        <v>482</v>
      </c>
      <c r="I1972" t="s">
        <v>476</v>
      </c>
      <c r="J1972" t="s">
        <v>385</v>
      </c>
      <c r="K1972" t="s">
        <v>495</v>
      </c>
      <c r="L1972" t="s">
        <v>41</v>
      </c>
      <c r="M1972" t="s">
        <v>405</v>
      </c>
      <c r="N1972" t="s">
        <v>405</v>
      </c>
      <c r="O1972" t="s">
        <v>488</v>
      </c>
      <c r="P1972" t="s">
        <v>34</v>
      </c>
      <c r="Q1972">
        <v>15</v>
      </c>
      <c r="R1972">
        <v>15</v>
      </c>
      <c r="S1972">
        <v>15</v>
      </c>
      <c r="T1972">
        <v>7.1</v>
      </c>
      <c r="U1972" t="s">
        <v>487</v>
      </c>
      <c r="V1972">
        <v>35.700000000000003</v>
      </c>
      <c r="W1972">
        <v>78.599999999999994</v>
      </c>
      <c r="X1972">
        <v>92.9</v>
      </c>
      <c r="Y1972">
        <v>57.1</v>
      </c>
      <c r="Z1972">
        <v>14.3</v>
      </c>
      <c r="AA1972">
        <v>5</v>
      </c>
      <c r="AB1972" t="s">
        <v>479</v>
      </c>
      <c r="AC1972" t="s">
        <v>479</v>
      </c>
      <c r="AD1972" t="s">
        <v>479</v>
      </c>
      <c r="AE1972" t="s">
        <v>479</v>
      </c>
      <c r="AF1972" t="s">
        <v>479</v>
      </c>
      <c r="AG1972" t="s">
        <v>479</v>
      </c>
      <c r="AH1972" t="s">
        <v>479</v>
      </c>
      <c r="AI1972" t="s">
        <v>479</v>
      </c>
      <c r="AJ1972" t="s">
        <v>479</v>
      </c>
      <c r="AK1972" t="s">
        <v>479</v>
      </c>
      <c r="AL1972" t="s">
        <v>481</v>
      </c>
      <c r="AM1972" t="s">
        <v>481</v>
      </c>
    </row>
    <row r="1973" spans="1:39" x14ac:dyDescent="0.25">
      <c r="A1973" t="s">
        <v>472</v>
      </c>
      <c r="B1973" t="s">
        <v>598</v>
      </c>
      <c r="C1973">
        <v>1</v>
      </c>
      <c r="D1973" t="s">
        <v>405</v>
      </c>
      <c r="E1973" t="s">
        <v>405</v>
      </c>
      <c r="F1973">
        <v>10007798</v>
      </c>
      <c r="G1973" t="s">
        <v>122</v>
      </c>
      <c r="H1973" t="s">
        <v>482</v>
      </c>
      <c r="I1973" t="s">
        <v>476</v>
      </c>
      <c r="J1973" t="s">
        <v>385</v>
      </c>
      <c r="K1973" t="s">
        <v>477</v>
      </c>
      <c r="L1973" t="s">
        <v>65</v>
      </c>
      <c r="M1973" t="s">
        <v>405</v>
      </c>
      <c r="N1973" t="s">
        <v>405</v>
      </c>
      <c r="O1973" t="s">
        <v>485</v>
      </c>
      <c r="P1973" t="s">
        <v>47</v>
      </c>
      <c r="Q1973">
        <v>165</v>
      </c>
      <c r="R1973">
        <v>160</v>
      </c>
      <c r="S1973">
        <v>160</v>
      </c>
      <c r="T1973">
        <v>2.5</v>
      </c>
      <c r="U1973">
        <v>8.8000000000000007</v>
      </c>
      <c r="V1973">
        <v>45.1</v>
      </c>
      <c r="W1973">
        <v>72.099999999999994</v>
      </c>
      <c r="X1973">
        <v>88.7</v>
      </c>
      <c r="Y1973">
        <v>43.6</v>
      </c>
      <c r="Z1973">
        <v>16.600000000000001</v>
      </c>
      <c r="AA1973">
        <v>70</v>
      </c>
      <c r="AB1973">
        <v>2600</v>
      </c>
      <c r="AC1973">
        <v>16400</v>
      </c>
      <c r="AD1973">
        <v>23400</v>
      </c>
      <c r="AE1973">
        <v>28800</v>
      </c>
      <c r="AF1973">
        <v>47100</v>
      </c>
      <c r="AG1973" t="s">
        <v>479</v>
      </c>
      <c r="AH1973" t="s">
        <v>479</v>
      </c>
      <c r="AI1973" t="s">
        <v>479</v>
      </c>
      <c r="AJ1973" t="s">
        <v>479</v>
      </c>
      <c r="AK1973" t="s">
        <v>479</v>
      </c>
      <c r="AL1973" t="s">
        <v>481</v>
      </c>
      <c r="AM1973" t="s">
        <v>481</v>
      </c>
    </row>
    <row r="1974" spans="1:39" x14ac:dyDescent="0.25">
      <c r="A1974" t="s">
        <v>472</v>
      </c>
      <c r="B1974" t="s">
        <v>598</v>
      </c>
      <c r="C1974">
        <v>1</v>
      </c>
      <c r="D1974" t="s">
        <v>405</v>
      </c>
      <c r="E1974" t="s">
        <v>405</v>
      </c>
      <c r="F1974">
        <v>10007798</v>
      </c>
      <c r="G1974" t="s">
        <v>122</v>
      </c>
      <c r="H1974" t="s">
        <v>482</v>
      </c>
      <c r="I1974" t="s">
        <v>476</v>
      </c>
      <c r="J1974" t="s">
        <v>385</v>
      </c>
      <c r="K1974" t="s">
        <v>477</v>
      </c>
      <c r="L1974" t="s">
        <v>65</v>
      </c>
      <c r="M1974" t="s">
        <v>405</v>
      </c>
      <c r="N1974" t="s">
        <v>405</v>
      </c>
      <c r="O1974" t="s">
        <v>486</v>
      </c>
      <c r="P1974" t="s">
        <v>44</v>
      </c>
      <c r="Q1974">
        <v>200</v>
      </c>
      <c r="R1974">
        <v>195</v>
      </c>
      <c r="S1974">
        <v>195</v>
      </c>
      <c r="T1974">
        <v>1</v>
      </c>
      <c r="U1974">
        <v>7.2</v>
      </c>
      <c r="V1974">
        <v>48.7</v>
      </c>
      <c r="W1974">
        <v>84.6</v>
      </c>
      <c r="X1974">
        <v>91.8</v>
      </c>
      <c r="Y1974">
        <v>43.1</v>
      </c>
      <c r="Z1974">
        <v>7.2</v>
      </c>
      <c r="AA1974">
        <v>95</v>
      </c>
      <c r="AB1974">
        <v>4000</v>
      </c>
      <c r="AC1974">
        <v>19700</v>
      </c>
      <c r="AD1974">
        <v>21500</v>
      </c>
      <c r="AE1974">
        <v>25600</v>
      </c>
      <c r="AF1974">
        <v>51800</v>
      </c>
      <c r="AG1974" t="s">
        <v>479</v>
      </c>
      <c r="AH1974" t="s">
        <v>479</v>
      </c>
      <c r="AI1974" t="s">
        <v>479</v>
      </c>
      <c r="AJ1974" t="s">
        <v>479</v>
      </c>
      <c r="AK1974" t="s">
        <v>479</v>
      </c>
      <c r="AL1974" t="s">
        <v>481</v>
      </c>
      <c r="AM1974" t="s">
        <v>481</v>
      </c>
    </row>
    <row r="1975" spans="1:39" x14ac:dyDescent="0.25">
      <c r="A1975" t="s">
        <v>472</v>
      </c>
      <c r="B1975" t="s">
        <v>598</v>
      </c>
      <c r="C1975">
        <v>1</v>
      </c>
      <c r="D1975" t="s">
        <v>405</v>
      </c>
      <c r="E1975" t="s">
        <v>405</v>
      </c>
      <c r="F1975">
        <v>10007798</v>
      </c>
      <c r="G1975" t="s">
        <v>122</v>
      </c>
      <c r="H1975" t="s">
        <v>482</v>
      </c>
      <c r="I1975" t="s">
        <v>476</v>
      </c>
      <c r="J1975" t="s">
        <v>385</v>
      </c>
      <c r="K1975" t="s">
        <v>477</v>
      </c>
      <c r="L1975" t="s">
        <v>65</v>
      </c>
      <c r="M1975" t="s">
        <v>405</v>
      </c>
      <c r="N1975" t="s">
        <v>405</v>
      </c>
      <c r="O1975" t="s">
        <v>478</v>
      </c>
      <c r="P1975" t="s">
        <v>3</v>
      </c>
      <c r="Q1975">
        <v>70</v>
      </c>
      <c r="R1975">
        <v>65</v>
      </c>
      <c r="S1975">
        <v>65</v>
      </c>
      <c r="T1975">
        <v>6.2</v>
      </c>
      <c r="U1975">
        <v>5.4</v>
      </c>
      <c r="V1975">
        <v>81.5</v>
      </c>
      <c r="W1975">
        <v>88.5</v>
      </c>
      <c r="X1975">
        <v>88.5</v>
      </c>
      <c r="Y1975">
        <v>6.9</v>
      </c>
      <c r="Z1975" t="s">
        <v>487</v>
      </c>
      <c r="AA1975">
        <v>55</v>
      </c>
      <c r="AB1975">
        <v>19300</v>
      </c>
      <c r="AC1975">
        <v>31000</v>
      </c>
      <c r="AD1975">
        <v>39200</v>
      </c>
      <c r="AE1975">
        <v>46700</v>
      </c>
      <c r="AF1975">
        <v>98200</v>
      </c>
      <c r="AG1975" t="s">
        <v>479</v>
      </c>
      <c r="AH1975" t="s">
        <v>479</v>
      </c>
      <c r="AI1975" t="s">
        <v>479</v>
      </c>
      <c r="AJ1975" t="s">
        <v>479</v>
      </c>
      <c r="AK1975" t="s">
        <v>479</v>
      </c>
      <c r="AL1975" t="s">
        <v>481</v>
      </c>
      <c r="AM1975" t="s">
        <v>481</v>
      </c>
    </row>
    <row r="1976" spans="1:39" x14ac:dyDescent="0.25">
      <c r="A1976" t="s">
        <v>472</v>
      </c>
      <c r="B1976" t="s">
        <v>598</v>
      </c>
      <c r="C1976">
        <v>1</v>
      </c>
      <c r="D1976" t="s">
        <v>405</v>
      </c>
      <c r="E1976" t="s">
        <v>405</v>
      </c>
      <c r="F1976">
        <v>10007798</v>
      </c>
      <c r="G1976" t="s">
        <v>122</v>
      </c>
      <c r="H1976" t="s">
        <v>482</v>
      </c>
      <c r="I1976" t="s">
        <v>476</v>
      </c>
      <c r="J1976" t="s">
        <v>385</v>
      </c>
      <c r="K1976" t="s">
        <v>477</v>
      </c>
      <c r="L1976" t="s">
        <v>65</v>
      </c>
      <c r="M1976" t="s">
        <v>405</v>
      </c>
      <c r="N1976" t="s">
        <v>405</v>
      </c>
      <c r="O1976" t="s">
        <v>488</v>
      </c>
      <c r="P1976" t="s">
        <v>34</v>
      </c>
      <c r="Q1976">
        <v>185</v>
      </c>
      <c r="R1976">
        <v>180</v>
      </c>
      <c r="S1976">
        <v>180</v>
      </c>
      <c r="T1976">
        <v>2.9</v>
      </c>
      <c r="U1976">
        <v>5.5</v>
      </c>
      <c r="V1976">
        <v>38.1</v>
      </c>
      <c r="W1976">
        <v>76</v>
      </c>
      <c r="X1976">
        <v>91.6</v>
      </c>
      <c r="Y1976">
        <v>53.5</v>
      </c>
      <c r="Z1976">
        <v>15.6</v>
      </c>
      <c r="AA1976">
        <v>70</v>
      </c>
      <c r="AB1976">
        <v>6200</v>
      </c>
      <c r="AC1976">
        <v>19000</v>
      </c>
      <c r="AD1976">
        <v>23400</v>
      </c>
      <c r="AE1976">
        <v>26600</v>
      </c>
      <c r="AF1976">
        <v>42700</v>
      </c>
      <c r="AG1976" t="s">
        <v>479</v>
      </c>
      <c r="AH1976" t="s">
        <v>479</v>
      </c>
      <c r="AI1976" t="s">
        <v>479</v>
      </c>
      <c r="AJ1976" t="s">
        <v>479</v>
      </c>
      <c r="AK1976" t="s">
        <v>479</v>
      </c>
      <c r="AL1976" t="s">
        <v>481</v>
      </c>
      <c r="AM1976" t="s">
        <v>481</v>
      </c>
    </row>
    <row r="1977" spans="1:39" x14ac:dyDescent="0.25">
      <c r="A1977" t="s">
        <v>472</v>
      </c>
      <c r="B1977" t="s">
        <v>598</v>
      </c>
      <c r="C1977">
        <v>1</v>
      </c>
      <c r="D1977" t="s">
        <v>405</v>
      </c>
      <c r="E1977" t="s">
        <v>405</v>
      </c>
      <c r="F1977">
        <v>10007798</v>
      </c>
      <c r="G1977" t="s">
        <v>122</v>
      </c>
      <c r="H1977" t="s">
        <v>482</v>
      </c>
      <c r="I1977" t="s">
        <v>476</v>
      </c>
      <c r="J1977" t="s">
        <v>385</v>
      </c>
      <c r="K1977" t="s">
        <v>477</v>
      </c>
      <c r="L1977" t="s">
        <v>65</v>
      </c>
      <c r="M1977" t="s">
        <v>405</v>
      </c>
      <c r="N1977" t="s">
        <v>405</v>
      </c>
      <c r="O1977" t="s">
        <v>489</v>
      </c>
      <c r="P1977" t="s">
        <v>50</v>
      </c>
      <c r="Q1977">
        <v>40</v>
      </c>
      <c r="R1977">
        <v>35</v>
      </c>
      <c r="S1977">
        <v>35</v>
      </c>
      <c r="T1977">
        <v>4</v>
      </c>
      <c r="U1977">
        <v>7.1</v>
      </c>
      <c r="V1977">
        <v>76.2</v>
      </c>
      <c r="W1977">
        <v>84.9</v>
      </c>
      <c r="X1977">
        <v>88.9</v>
      </c>
      <c r="Y1977">
        <v>12.7</v>
      </c>
      <c r="Z1977">
        <v>4</v>
      </c>
      <c r="AA1977">
        <v>30</v>
      </c>
      <c r="AB1977">
        <v>1100</v>
      </c>
      <c r="AC1977">
        <v>21200</v>
      </c>
      <c r="AD1977">
        <v>23500</v>
      </c>
      <c r="AE1977">
        <v>26300</v>
      </c>
      <c r="AF1977">
        <v>44500</v>
      </c>
      <c r="AG1977" t="s">
        <v>479</v>
      </c>
      <c r="AH1977" t="s">
        <v>479</v>
      </c>
      <c r="AI1977" t="s">
        <v>479</v>
      </c>
      <c r="AJ1977" t="s">
        <v>479</v>
      </c>
      <c r="AK1977" t="s">
        <v>479</v>
      </c>
      <c r="AL1977" t="s">
        <v>481</v>
      </c>
      <c r="AM1977" t="s">
        <v>481</v>
      </c>
    </row>
    <row r="1978" spans="1:39" x14ac:dyDescent="0.25">
      <c r="A1978" t="s">
        <v>472</v>
      </c>
      <c r="B1978" t="s">
        <v>598</v>
      </c>
      <c r="C1978">
        <v>1</v>
      </c>
      <c r="D1978" t="s">
        <v>405</v>
      </c>
      <c r="E1978" t="s">
        <v>405</v>
      </c>
      <c r="F1978">
        <v>10007799</v>
      </c>
      <c r="G1978" t="s">
        <v>144</v>
      </c>
      <c r="H1978" t="s">
        <v>482</v>
      </c>
      <c r="I1978" t="s">
        <v>476</v>
      </c>
      <c r="J1978" t="s">
        <v>385</v>
      </c>
      <c r="K1978" t="s">
        <v>513</v>
      </c>
      <c r="L1978" t="s">
        <v>49</v>
      </c>
      <c r="M1978" t="s">
        <v>405</v>
      </c>
      <c r="N1978" t="s">
        <v>405</v>
      </c>
      <c r="O1978" t="s">
        <v>485</v>
      </c>
      <c r="P1978" t="s">
        <v>47</v>
      </c>
      <c r="Q1978">
        <v>235</v>
      </c>
      <c r="R1978">
        <v>225</v>
      </c>
      <c r="S1978">
        <v>225</v>
      </c>
      <c r="T1978">
        <v>1.8</v>
      </c>
      <c r="U1978">
        <v>9.4</v>
      </c>
      <c r="V1978">
        <v>43.3</v>
      </c>
      <c r="W1978">
        <v>79.7</v>
      </c>
      <c r="X1978">
        <v>88.8</v>
      </c>
      <c r="Y1978">
        <v>45.5</v>
      </c>
      <c r="Z1978">
        <v>9.1999999999999993</v>
      </c>
      <c r="AA1978">
        <v>95</v>
      </c>
      <c r="AB1978">
        <v>1500</v>
      </c>
      <c r="AC1978">
        <v>18200</v>
      </c>
      <c r="AD1978">
        <v>21500</v>
      </c>
      <c r="AE1978">
        <v>25900</v>
      </c>
      <c r="AF1978">
        <v>53700</v>
      </c>
      <c r="AG1978" t="s">
        <v>479</v>
      </c>
      <c r="AH1978" t="s">
        <v>479</v>
      </c>
      <c r="AI1978" t="s">
        <v>479</v>
      </c>
      <c r="AJ1978" t="s">
        <v>479</v>
      </c>
      <c r="AK1978" t="s">
        <v>479</v>
      </c>
      <c r="AL1978" t="s">
        <v>481</v>
      </c>
      <c r="AM1978" t="s">
        <v>481</v>
      </c>
    </row>
    <row r="1979" spans="1:39" x14ac:dyDescent="0.25">
      <c r="A1979" t="s">
        <v>472</v>
      </c>
      <c r="B1979" t="s">
        <v>598</v>
      </c>
      <c r="C1979">
        <v>1</v>
      </c>
      <c r="D1979" t="s">
        <v>405</v>
      </c>
      <c r="E1979" t="s">
        <v>405</v>
      </c>
      <c r="F1979">
        <v>10007799</v>
      </c>
      <c r="G1979" t="s">
        <v>144</v>
      </c>
      <c r="H1979" t="s">
        <v>482</v>
      </c>
      <c r="I1979" t="s">
        <v>476</v>
      </c>
      <c r="J1979" t="s">
        <v>385</v>
      </c>
      <c r="K1979" t="s">
        <v>513</v>
      </c>
      <c r="L1979" t="s">
        <v>49</v>
      </c>
      <c r="M1979" t="s">
        <v>405</v>
      </c>
      <c r="N1979" t="s">
        <v>405</v>
      </c>
      <c r="O1979" t="s">
        <v>486</v>
      </c>
      <c r="P1979" t="s">
        <v>44</v>
      </c>
      <c r="Q1979">
        <v>180</v>
      </c>
      <c r="R1979">
        <v>180</v>
      </c>
      <c r="S1979">
        <v>180</v>
      </c>
      <c r="T1979">
        <v>0.6</v>
      </c>
      <c r="U1979">
        <v>7</v>
      </c>
      <c r="V1979">
        <v>45.8</v>
      </c>
      <c r="W1979">
        <v>80.599999999999994</v>
      </c>
      <c r="X1979">
        <v>92.4</v>
      </c>
      <c r="Y1979">
        <v>46.6</v>
      </c>
      <c r="Z1979">
        <v>11.8</v>
      </c>
      <c r="AA1979">
        <v>80</v>
      </c>
      <c r="AB1979">
        <v>1500</v>
      </c>
      <c r="AC1979">
        <v>18600</v>
      </c>
      <c r="AD1979">
        <v>21900</v>
      </c>
      <c r="AE1979">
        <v>25200</v>
      </c>
      <c r="AF1979">
        <v>64600</v>
      </c>
      <c r="AG1979" t="s">
        <v>479</v>
      </c>
      <c r="AH1979" t="s">
        <v>479</v>
      </c>
      <c r="AI1979" t="s">
        <v>479</v>
      </c>
      <c r="AJ1979" t="s">
        <v>479</v>
      </c>
      <c r="AK1979" t="s">
        <v>479</v>
      </c>
      <c r="AL1979" t="s">
        <v>481</v>
      </c>
      <c r="AM1979" t="s">
        <v>481</v>
      </c>
    </row>
    <row r="1980" spans="1:39" x14ac:dyDescent="0.25">
      <c r="A1980" t="s">
        <v>472</v>
      </c>
      <c r="B1980" t="s">
        <v>598</v>
      </c>
      <c r="C1980">
        <v>1</v>
      </c>
      <c r="D1980" t="s">
        <v>405</v>
      </c>
      <c r="E1980" t="s">
        <v>405</v>
      </c>
      <c r="F1980">
        <v>10007799</v>
      </c>
      <c r="G1980" t="s">
        <v>144</v>
      </c>
      <c r="H1980" t="s">
        <v>482</v>
      </c>
      <c r="I1980" t="s">
        <v>476</v>
      </c>
      <c r="J1980" t="s">
        <v>385</v>
      </c>
      <c r="K1980" t="s">
        <v>513</v>
      </c>
      <c r="L1980" t="s">
        <v>49</v>
      </c>
      <c r="M1980" t="s">
        <v>405</v>
      </c>
      <c r="N1980" t="s">
        <v>405</v>
      </c>
      <c r="O1980" t="s">
        <v>478</v>
      </c>
      <c r="P1980" t="s">
        <v>3</v>
      </c>
      <c r="Q1980">
        <v>195</v>
      </c>
      <c r="R1980">
        <v>195</v>
      </c>
      <c r="S1980">
        <v>195</v>
      </c>
      <c r="T1980">
        <v>3.1</v>
      </c>
      <c r="U1980">
        <v>3.6</v>
      </c>
      <c r="V1980">
        <v>76</v>
      </c>
      <c r="W1980">
        <v>88</v>
      </c>
      <c r="X1980">
        <v>93.4</v>
      </c>
      <c r="Y1980">
        <v>17.3</v>
      </c>
      <c r="Z1980">
        <v>5.4</v>
      </c>
      <c r="AA1980">
        <v>145</v>
      </c>
      <c r="AB1980">
        <v>400</v>
      </c>
      <c r="AC1980">
        <v>25900</v>
      </c>
      <c r="AD1980">
        <v>29700</v>
      </c>
      <c r="AE1980">
        <v>36900</v>
      </c>
      <c r="AF1980">
        <v>107700</v>
      </c>
      <c r="AG1980" t="s">
        <v>479</v>
      </c>
      <c r="AH1980" t="s">
        <v>479</v>
      </c>
      <c r="AI1980" t="s">
        <v>479</v>
      </c>
      <c r="AJ1980" t="s">
        <v>479</v>
      </c>
      <c r="AK1980" t="s">
        <v>479</v>
      </c>
      <c r="AL1980" t="s">
        <v>481</v>
      </c>
      <c r="AM1980" t="s">
        <v>481</v>
      </c>
    </row>
    <row r="1981" spans="1:39" x14ac:dyDescent="0.25">
      <c r="A1981" t="s">
        <v>472</v>
      </c>
      <c r="B1981" t="s">
        <v>598</v>
      </c>
      <c r="C1981">
        <v>1</v>
      </c>
      <c r="D1981" t="s">
        <v>405</v>
      </c>
      <c r="E1981" t="s">
        <v>405</v>
      </c>
      <c r="F1981">
        <v>10007799</v>
      </c>
      <c r="G1981" t="s">
        <v>144</v>
      </c>
      <c r="H1981" t="s">
        <v>482</v>
      </c>
      <c r="I1981" t="s">
        <v>476</v>
      </c>
      <c r="J1981" t="s">
        <v>385</v>
      </c>
      <c r="K1981" t="s">
        <v>513</v>
      </c>
      <c r="L1981" t="s">
        <v>49</v>
      </c>
      <c r="M1981" t="s">
        <v>405</v>
      </c>
      <c r="N1981" t="s">
        <v>405</v>
      </c>
      <c r="O1981" t="s">
        <v>488</v>
      </c>
      <c r="P1981" t="s">
        <v>34</v>
      </c>
      <c r="Q1981">
        <v>185</v>
      </c>
      <c r="R1981">
        <v>185</v>
      </c>
      <c r="S1981">
        <v>185</v>
      </c>
      <c r="T1981">
        <v>2.2000000000000002</v>
      </c>
      <c r="U1981">
        <v>3.3</v>
      </c>
      <c r="V1981">
        <v>37.200000000000003</v>
      </c>
      <c r="W1981">
        <v>83.1</v>
      </c>
      <c r="X1981">
        <v>94.5</v>
      </c>
      <c r="Y1981">
        <v>57.4</v>
      </c>
      <c r="Z1981">
        <v>11.5</v>
      </c>
      <c r="AA1981">
        <v>70</v>
      </c>
      <c r="AB1981">
        <v>700</v>
      </c>
      <c r="AC1981">
        <v>21200</v>
      </c>
      <c r="AD1981">
        <v>23700</v>
      </c>
      <c r="AE1981">
        <v>28800</v>
      </c>
      <c r="AF1981">
        <v>65000</v>
      </c>
      <c r="AG1981" t="s">
        <v>479</v>
      </c>
      <c r="AH1981" t="s">
        <v>479</v>
      </c>
      <c r="AI1981" t="s">
        <v>479</v>
      </c>
      <c r="AJ1981" t="s">
        <v>479</v>
      </c>
      <c r="AK1981" t="s">
        <v>479</v>
      </c>
      <c r="AL1981" t="s">
        <v>481</v>
      </c>
      <c r="AM1981" t="s">
        <v>481</v>
      </c>
    </row>
    <row r="1982" spans="1:39" x14ac:dyDescent="0.25">
      <c r="A1982" t="s">
        <v>472</v>
      </c>
      <c r="B1982" t="s">
        <v>598</v>
      </c>
      <c r="C1982">
        <v>1</v>
      </c>
      <c r="D1982" t="s">
        <v>405</v>
      </c>
      <c r="E1982" t="s">
        <v>405</v>
      </c>
      <c r="F1982">
        <v>10007799</v>
      </c>
      <c r="G1982" t="s">
        <v>144</v>
      </c>
      <c r="H1982" t="s">
        <v>482</v>
      </c>
      <c r="I1982" t="s">
        <v>476</v>
      </c>
      <c r="J1982" t="s">
        <v>385</v>
      </c>
      <c r="K1982" t="s">
        <v>513</v>
      </c>
      <c r="L1982" t="s">
        <v>49</v>
      </c>
      <c r="M1982" t="s">
        <v>405</v>
      </c>
      <c r="N1982" t="s">
        <v>405</v>
      </c>
      <c r="O1982" t="s">
        <v>489</v>
      </c>
      <c r="P1982" t="s">
        <v>50</v>
      </c>
      <c r="Q1982">
        <v>60</v>
      </c>
      <c r="R1982">
        <v>60</v>
      </c>
      <c r="S1982">
        <v>60</v>
      </c>
      <c r="T1982">
        <v>1.6</v>
      </c>
      <c r="U1982">
        <v>6.6</v>
      </c>
      <c r="V1982">
        <v>77</v>
      </c>
      <c r="W1982">
        <v>88.5</v>
      </c>
      <c r="X1982">
        <v>91.8</v>
      </c>
      <c r="Y1982">
        <v>14.8</v>
      </c>
      <c r="Z1982">
        <v>3.3</v>
      </c>
      <c r="AA1982">
        <v>45</v>
      </c>
      <c r="AB1982">
        <v>2900</v>
      </c>
      <c r="AC1982">
        <v>15300</v>
      </c>
      <c r="AD1982">
        <v>18600</v>
      </c>
      <c r="AE1982">
        <v>24500</v>
      </c>
      <c r="AF1982">
        <v>40000</v>
      </c>
      <c r="AG1982" t="s">
        <v>479</v>
      </c>
      <c r="AH1982" t="s">
        <v>479</v>
      </c>
      <c r="AI1982" t="s">
        <v>479</v>
      </c>
      <c r="AJ1982" t="s">
        <v>479</v>
      </c>
      <c r="AK1982" t="s">
        <v>479</v>
      </c>
      <c r="AL1982" t="s">
        <v>481</v>
      </c>
      <c r="AM1982" t="s">
        <v>481</v>
      </c>
    </row>
    <row r="1983" spans="1:39" x14ac:dyDescent="0.25">
      <c r="A1983" t="s">
        <v>472</v>
      </c>
      <c r="B1983" t="s">
        <v>598</v>
      </c>
      <c r="C1983">
        <v>1</v>
      </c>
      <c r="D1983" t="s">
        <v>405</v>
      </c>
      <c r="E1983" t="s">
        <v>405</v>
      </c>
      <c r="F1983">
        <v>10007800</v>
      </c>
      <c r="G1983" t="s">
        <v>90</v>
      </c>
      <c r="H1983" t="s">
        <v>482</v>
      </c>
      <c r="I1983" t="s">
        <v>529</v>
      </c>
      <c r="J1983" t="s">
        <v>53</v>
      </c>
      <c r="K1983" t="s">
        <v>530</v>
      </c>
      <c r="L1983" t="s">
        <v>405</v>
      </c>
      <c r="M1983" t="s">
        <v>405</v>
      </c>
      <c r="N1983" t="s">
        <v>405</v>
      </c>
      <c r="O1983" t="s">
        <v>485</v>
      </c>
      <c r="P1983" t="s">
        <v>47</v>
      </c>
      <c r="Q1983">
        <v>45</v>
      </c>
      <c r="R1983">
        <v>45</v>
      </c>
      <c r="S1983">
        <v>45</v>
      </c>
      <c r="T1983">
        <v>0.8</v>
      </c>
      <c r="U1983">
        <v>9.3000000000000007</v>
      </c>
      <c r="V1983">
        <v>67.400000000000006</v>
      </c>
      <c r="W1983">
        <v>80.599999999999994</v>
      </c>
      <c r="X1983">
        <v>89.9</v>
      </c>
      <c r="Y1983">
        <v>22.5</v>
      </c>
      <c r="Z1983">
        <v>9.3000000000000007</v>
      </c>
      <c r="AA1983">
        <v>30</v>
      </c>
      <c r="AB1983">
        <v>6100</v>
      </c>
      <c r="AC1983">
        <v>16800</v>
      </c>
      <c r="AD1983">
        <v>20800</v>
      </c>
      <c r="AE1983">
        <v>23700</v>
      </c>
      <c r="AF1983">
        <v>32100</v>
      </c>
      <c r="AG1983" t="s">
        <v>479</v>
      </c>
      <c r="AH1983" t="s">
        <v>479</v>
      </c>
      <c r="AI1983" t="s">
        <v>479</v>
      </c>
      <c r="AJ1983" t="s">
        <v>479</v>
      </c>
      <c r="AK1983" t="s">
        <v>479</v>
      </c>
      <c r="AL1983" t="s">
        <v>481</v>
      </c>
      <c r="AM1983" t="s">
        <v>481</v>
      </c>
    </row>
    <row r="1984" spans="1:39" x14ac:dyDescent="0.25">
      <c r="A1984" t="s">
        <v>472</v>
      </c>
      <c r="B1984" t="s">
        <v>598</v>
      </c>
      <c r="C1984">
        <v>1</v>
      </c>
      <c r="D1984" t="s">
        <v>405</v>
      </c>
      <c r="E1984" t="s">
        <v>405</v>
      </c>
      <c r="F1984">
        <v>10007800</v>
      </c>
      <c r="G1984" t="s">
        <v>90</v>
      </c>
      <c r="H1984" t="s">
        <v>482</v>
      </c>
      <c r="I1984" t="s">
        <v>529</v>
      </c>
      <c r="J1984" t="s">
        <v>53</v>
      </c>
      <c r="K1984" t="s">
        <v>530</v>
      </c>
      <c r="L1984" t="s">
        <v>405</v>
      </c>
      <c r="M1984" t="s">
        <v>405</v>
      </c>
      <c r="N1984" t="s">
        <v>405</v>
      </c>
      <c r="O1984" t="s">
        <v>486</v>
      </c>
      <c r="P1984" t="s">
        <v>44</v>
      </c>
      <c r="Q1984">
        <v>90</v>
      </c>
      <c r="R1984">
        <v>90</v>
      </c>
      <c r="S1984">
        <v>90</v>
      </c>
      <c r="T1984">
        <v>4.5</v>
      </c>
      <c r="U1984">
        <v>5.6</v>
      </c>
      <c r="V1984">
        <v>58.4</v>
      </c>
      <c r="W1984">
        <v>83.1</v>
      </c>
      <c r="X1984">
        <v>89.9</v>
      </c>
      <c r="Y1984">
        <v>31.5</v>
      </c>
      <c r="Z1984">
        <v>6.7</v>
      </c>
      <c r="AA1984">
        <v>50</v>
      </c>
      <c r="AB1984">
        <v>9900</v>
      </c>
      <c r="AC1984">
        <v>17100</v>
      </c>
      <c r="AD1984">
        <v>19900</v>
      </c>
      <c r="AE1984">
        <v>24400</v>
      </c>
      <c r="AF1984">
        <v>33600</v>
      </c>
      <c r="AG1984" t="s">
        <v>479</v>
      </c>
      <c r="AH1984" t="s">
        <v>479</v>
      </c>
      <c r="AI1984" t="s">
        <v>479</v>
      </c>
      <c r="AJ1984" t="s">
        <v>479</v>
      </c>
      <c r="AK1984" t="s">
        <v>479</v>
      </c>
      <c r="AL1984" t="s">
        <v>481</v>
      </c>
      <c r="AM1984" t="s">
        <v>481</v>
      </c>
    </row>
    <row r="1985" spans="1:39" x14ac:dyDescent="0.25">
      <c r="A1985" t="s">
        <v>472</v>
      </c>
      <c r="B1985" t="s">
        <v>598</v>
      </c>
      <c r="C1985">
        <v>1</v>
      </c>
      <c r="D1985" t="s">
        <v>405</v>
      </c>
      <c r="E1985" t="s">
        <v>405</v>
      </c>
      <c r="F1985">
        <v>10007800</v>
      </c>
      <c r="G1985" t="s">
        <v>90</v>
      </c>
      <c r="H1985" t="s">
        <v>482</v>
      </c>
      <c r="I1985" t="s">
        <v>529</v>
      </c>
      <c r="J1985" t="s">
        <v>53</v>
      </c>
      <c r="K1985" t="s">
        <v>530</v>
      </c>
      <c r="L1985" t="s">
        <v>405</v>
      </c>
      <c r="M1985" t="s">
        <v>405</v>
      </c>
      <c r="N1985" t="s">
        <v>405</v>
      </c>
      <c r="O1985" t="s">
        <v>478</v>
      </c>
      <c r="P1985" t="s">
        <v>3</v>
      </c>
      <c r="Q1985">
        <v>195</v>
      </c>
      <c r="R1985">
        <v>195</v>
      </c>
      <c r="S1985">
        <v>195</v>
      </c>
      <c r="T1985">
        <v>3.1</v>
      </c>
      <c r="U1985">
        <v>11.8</v>
      </c>
      <c r="V1985">
        <v>72.7</v>
      </c>
      <c r="W1985">
        <v>79.8</v>
      </c>
      <c r="X1985">
        <v>85.1</v>
      </c>
      <c r="Y1985">
        <v>12.5</v>
      </c>
      <c r="Z1985">
        <v>5.4</v>
      </c>
      <c r="AA1985">
        <v>135</v>
      </c>
      <c r="AB1985">
        <v>400</v>
      </c>
      <c r="AC1985">
        <v>17500</v>
      </c>
      <c r="AD1985">
        <v>24500</v>
      </c>
      <c r="AE1985">
        <v>28800</v>
      </c>
      <c r="AF1985">
        <v>53100</v>
      </c>
      <c r="AG1985" t="s">
        <v>479</v>
      </c>
      <c r="AH1985" t="s">
        <v>479</v>
      </c>
      <c r="AI1985" t="s">
        <v>479</v>
      </c>
      <c r="AJ1985" t="s">
        <v>479</v>
      </c>
      <c r="AK1985" t="s">
        <v>479</v>
      </c>
      <c r="AL1985" t="s">
        <v>481</v>
      </c>
      <c r="AM1985" t="s">
        <v>481</v>
      </c>
    </row>
    <row r="1986" spans="1:39" x14ac:dyDescent="0.25">
      <c r="A1986" t="s">
        <v>472</v>
      </c>
      <c r="B1986" t="s">
        <v>598</v>
      </c>
      <c r="C1986">
        <v>1</v>
      </c>
      <c r="D1986" t="s">
        <v>405</v>
      </c>
      <c r="E1986" t="s">
        <v>405</v>
      </c>
      <c r="F1986">
        <v>10007800</v>
      </c>
      <c r="G1986" t="s">
        <v>90</v>
      </c>
      <c r="H1986" t="s">
        <v>482</v>
      </c>
      <c r="I1986" t="s">
        <v>529</v>
      </c>
      <c r="J1986" t="s">
        <v>53</v>
      </c>
      <c r="K1986" t="s">
        <v>530</v>
      </c>
      <c r="L1986" t="s">
        <v>405</v>
      </c>
      <c r="M1986" t="s">
        <v>405</v>
      </c>
      <c r="N1986" t="s">
        <v>405</v>
      </c>
      <c r="O1986" t="s">
        <v>488</v>
      </c>
      <c r="P1986" t="s">
        <v>34</v>
      </c>
      <c r="Q1986">
        <v>45</v>
      </c>
      <c r="R1986">
        <v>45</v>
      </c>
      <c r="S1986">
        <v>45</v>
      </c>
      <c r="T1986">
        <v>2.2000000000000002</v>
      </c>
      <c r="U1986">
        <v>6.5</v>
      </c>
      <c r="V1986">
        <v>43.5</v>
      </c>
      <c r="W1986">
        <v>80.400000000000006</v>
      </c>
      <c r="X1986">
        <v>91.3</v>
      </c>
      <c r="Y1986">
        <v>47.8</v>
      </c>
      <c r="Z1986">
        <v>10.9</v>
      </c>
      <c r="AA1986">
        <v>20</v>
      </c>
      <c r="AB1986">
        <v>6600</v>
      </c>
      <c r="AC1986">
        <v>18100</v>
      </c>
      <c r="AD1986">
        <v>22400</v>
      </c>
      <c r="AE1986">
        <v>24000</v>
      </c>
      <c r="AF1986">
        <v>32500</v>
      </c>
      <c r="AG1986" t="s">
        <v>479</v>
      </c>
      <c r="AH1986" t="s">
        <v>479</v>
      </c>
      <c r="AI1986" t="s">
        <v>479</v>
      </c>
      <c r="AJ1986" t="s">
        <v>479</v>
      </c>
      <c r="AK1986" t="s">
        <v>479</v>
      </c>
      <c r="AL1986" t="s">
        <v>481</v>
      </c>
      <c r="AM1986" t="s">
        <v>481</v>
      </c>
    </row>
    <row r="1987" spans="1:39" x14ac:dyDescent="0.25">
      <c r="A1987" t="s">
        <v>472</v>
      </c>
      <c r="B1987" t="s">
        <v>598</v>
      </c>
      <c r="C1987">
        <v>1</v>
      </c>
      <c r="D1987" t="s">
        <v>405</v>
      </c>
      <c r="E1987" t="s">
        <v>405</v>
      </c>
      <c r="F1987">
        <v>10007800</v>
      </c>
      <c r="G1987" t="s">
        <v>90</v>
      </c>
      <c r="H1987" t="s">
        <v>482</v>
      </c>
      <c r="I1987" t="s">
        <v>529</v>
      </c>
      <c r="J1987" t="s">
        <v>53</v>
      </c>
      <c r="K1987" t="s">
        <v>530</v>
      </c>
      <c r="L1987" t="s">
        <v>405</v>
      </c>
      <c r="M1987" t="s">
        <v>405</v>
      </c>
      <c r="N1987" t="s">
        <v>405</v>
      </c>
      <c r="O1987" t="s">
        <v>489</v>
      </c>
      <c r="P1987" t="s">
        <v>50</v>
      </c>
      <c r="Q1987">
        <v>25</v>
      </c>
      <c r="R1987">
        <v>25</v>
      </c>
      <c r="S1987">
        <v>25</v>
      </c>
      <c r="T1987" t="s">
        <v>487</v>
      </c>
      <c r="U1987">
        <v>33.299999999999997</v>
      </c>
      <c r="V1987">
        <v>54.2</v>
      </c>
      <c r="W1987">
        <v>62.5</v>
      </c>
      <c r="X1987">
        <v>66.7</v>
      </c>
      <c r="Y1987">
        <v>12.5</v>
      </c>
      <c r="Z1987">
        <v>4.2</v>
      </c>
      <c r="AA1987">
        <v>15</v>
      </c>
      <c r="AB1987">
        <v>7300</v>
      </c>
      <c r="AC1987">
        <v>12400</v>
      </c>
      <c r="AD1987">
        <v>17900</v>
      </c>
      <c r="AE1987">
        <v>19000</v>
      </c>
      <c r="AF1987">
        <v>22600</v>
      </c>
      <c r="AG1987" t="s">
        <v>479</v>
      </c>
      <c r="AH1987" t="s">
        <v>479</v>
      </c>
      <c r="AI1987" t="s">
        <v>479</v>
      </c>
      <c r="AJ1987" t="s">
        <v>479</v>
      </c>
      <c r="AK1987" t="s">
        <v>479</v>
      </c>
      <c r="AL1987" t="s">
        <v>481</v>
      </c>
      <c r="AM1987" t="s">
        <v>481</v>
      </c>
    </row>
    <row r="1988" spans="1:39" x14ac:dyDescent="0.25">
      <c r="A1988" t="s">
        <v>472</v>
      </c>
      <c r="B1988" t="s">
        <v>598</v>
      </c>
      <c r="C1988">
        <v>1</v>
      </c>
      <c r="D1988" t="s">
        <v>405</v>
      </c>
      <c r="E1988" t="s">
        <v>405</v>
      </c>
      <c r="F1988">
        <v>10007801</v>
      </c>
      <c r="G1988" t="s">
        <v>130</v>
      </c>
      <c r="H1988" t="s">
        <v>482</v>
      </c>
      <c r="I1988" t="s">
        <v>476</v>
      </c>
      <c r="J1988" t="s">
        <v>385</v>
      </c>
      <c r="K1988" t="s">
        <v>491</v>
      </c>
      <c r="L1988" t="s">
        <v>61</v>
      </c>
      <c r="M1988" t="s">
        <v>405</v>
      </c>
      <c r="N1988" t="s">
        <v>405</v>
      </c>
      <c r="O1988" t="s">
        <v>485</v>
      </c>
      <c r="P1988" t="s">
        <v>47</v>
      </c>
      <c r="Q1988">
        <v>155</v>
      </c>
      <c r="R1988">
        <v>155</v>
      </c>
      <c r="S1988">
        <v>155</v>
      </c>
      <c r="T1988">
        <v>2.2000000000000002</v>
      </c>
      <c r="U1988">
        <v>5.3</v>
      </c>
      <c r="V1988">
        <v>50.7</v>
      </c>
      <c r="W1988">
        <v>81.8</v>
      </c>
      <c r="X1988">
        <v>92.5</v>
      </c>
      <c r="Y1988">
        <v>41.8</v>
      </c>
      <c r="Z1988">
        <v>10.7</v>
      </c>
      <c r="AA1988">
        <v>75</v>
      </c>
      <c r="AB1988">
        <v>4400</v>
      </c>
      <c r="AC1988">
        <v>14600</v>
      </c>
      <c r="AD1988">
        <v>18200</v>
      </c>
      <c r="AE1988">
        <v>23000</v>
      </c>
      <c r="AF1988">
        <v>54000</v>
      </c>
      <c r="AG1988" t="s">
        <v>479</v>
      </c>
      <c r="AH1988" t="s">
        <v>479</v>
      </c>
      <c r="AI1988" t="s">
        <v>479</v>
      </c>
      <c r="AJ1988" t="s">
        <v>479</v>
      </c>
      <c r="AK1988" t="s">
        <v>479</v>
      </c>
      <c r="AL1988" t="s">
        <v>481</v>
      </c>
      <c r="AM1988" t="s">
        <v>481</v>
      </c>
    </row>
    <row r="1989" spans="1:39" x14ac:dyDescent="0.25">
      <c r="A1989" t="s">
        <v>472</v>
      </c>
      <c r="B1989" t="s">
        <v>598</v>
      </c>
      <c r="C1989">
        <v>1</v>
      </c>
      <c r="D1989" t="s">
        <v>405</v>
      </c>
      <c r="E1989" t="s">
        <v>405</v>
      </c>
      <c r="F1989">
        <v>10007801</v>
      </c>
      <c r="G1989" t="s">
        <v>130</v>
      </c>
      <c r="H1989" t="s">
        <v>482</v>
      </c>
      <c r="I1989" t="s">
        <v>476</v>
      </c>
      <c r="J1989" t="s">
        <v>385</v>
      </c>
      <c r="K1989" t="s">
        <v>491</v>
      </c>
      <c r="L1989" t="s">
        <v>61</v>
      </c>
      <c r="M1989" t="s">
        <v>405</v>
      </c>
      <c r="N1989" t="s">
        <v>405</v>
      </c>
      <c r="O1989" t="s">
        <v>486</v>
      </c>
      <c r="P1989" t="s">
        <v>44</v>
      </c>
      <c r="Q1989">
        <v>205</v>
      </c>
      <c r="R1989">
        <v>200</v>
      </c>
      <c r="S1989">
        <v>200</v>
      </c>
      <c r="T1989">
        <v>2.1</v>
      </c>
      <c r="U1989">
        <v>6.1</v>
      </c>
      <c r="V1989">
        <v>50</v>
      </c>
      <c r="W1989">
        <v>84.9</v>
      </c>
      <c r="X1989">
        <v>91.7</v>
      </c>
      <c r="Y1989">
        <v>41.7</v>
      </c>
      <c r="Z1989">
        <v>6.8</v>
      </c>
      <c r="AA1989">
        <v>100</v>
      </c>
      <c r="AB1989">
        <v>4400</v>
      </c>
      <c r="AC1989">
        <v>16800</v>
      </c>
      <c r="AD1989">
        <v>20800</v>
      </c>
      <c r="AE1989">
        <v>24500</v>
      </c>
      <c r="AF1989">
        <v>33200</v>
      </c>
      <c r="AG1989" t="s">
        <v>479</v>
      </c>
      <c r="AH1989" t="s">
        <v>479</v>
      </c>
      <c r="AI1989" t="s">
        <v>479</v>
      </c>
      <c r="AJ1989" t="s">
        <v>479</v>
      </c>
      <c r="AK1989" t="s">
        <v>479</v>
      </c>
      <c r="AL1989" t="s">
        <v>481</v>
      </c>
      <c r="AM1989" t="s">
        <v>481</v>
      </c>
    </row>
    <row r="1990" spans="1:39" x14ac:dyDescent="0.25">
      <c r="A1990" t="s">
        <v>472</v>
      </c>
      <c r="B1990" t="s">
        <v>598</v>
      </c>
      <c r="C1990">
        <v>1</v>
      </c>
      <c r="D1990" t="s">
        <v>405</v>
      </c>
      <c r="E1990" t="s">
        <v>405</v>
      </c>
      <c r="F1990">
        <v>10007801</v>
      </c>
      <c r="G1990" t="s">
        <v>130</v>
      </c>
      <c r="H1990" t="s">
        <v>482</v>
      </c>
      <c r="I1990" t="s">
        <v>476</v>
      </c>
      <c r="J1990" t="s">
        <v>385</v>
      </c>
      <c r="K1990" t="s">
        <v>491</v>
      </c>
      <c r="L1990" t="s">
        <v>61</v>
      </c>
      <c r="M1990" t="s">
        <v>405</v>
      </c>
      <c r="N1990" t="s">
        <v>405</v>
      </c>
      <c r="O1990" t="s">
        <v>478</v>
      </c>
      <c r="P1990" t="s">
        <v>3</v>
      </c>
      <c r="Q1990">
        <v>170</v>
      </c>
      <c r="R1990">
        <v>170</v>
      </c>
      <c r="S1990">
        <v>170</v>
      </c>
      <c r="T1990">
        <v>5.9</v>
      </c>
      <c r="U1990">
        <v>7.5</v>
      </c>
      <c r="V1990">
        <v>73</v>
      </c>
      <c r="W1990">
        <v>84.3</v>
      </c>
      <c r="X1990">
        <v>86.7</v>
      </c>
      <c r="Y1990">
        <v>13.7</v>
      </c>
      <c r="Z1990">
        <v>2.2999999999999998</v>
      </c>
      <c r="AA1990">
        <v>120</v>
      </c>
      <c r="AB1990">
        <v>800</v>
      </c>
      <c r="AC1990">
        <v>21500</v>
      </c>
      <c r="AD1990">
        <v>27700</v>
      </c>
      <c r="AE1990">
        <v>33900</v>
      </c>
      <c r="AF1990">
        <v>53700</v>
      </c>
      <c r="AG1990" t="s">
        <v>479</v>
      </c>
      <c r="AH1990" t="s">
        <v>479</v>
      </c>
      <c r="AI1990" t="s">
        <v>479</v>
      </c>
      <c r="AJ1990" t="s">
        <v>479</v>
      </c>
      <c r="AK1990" t="s">
        <v>479</v>
      </c>
      <c r="AL1990" t="s">
        <v>481</v>
      </c>
      <c r="AM1990" t="s">
        <v>481</v>
      </c>
    </row>
    <row r="1991" spans="1:39" x14ac:dyDescent="0.25">
      <c r="A1991" t="s">
        <v>472</v>
      </c>
      <c r="B1991" t="s">
        <v>598</v>
      </c>
      <c r="C1991">
        <v>1</v>
      </c>
      <c r="D1991" t="s">
        <v>405</v>
      </c>
      <c r="E1991" t="s">
        <v>405</v>
      </c>
      <c r="F1991">
        <v>10007801</v>
      </c>
      <c r="G1991" t="s">
        <v>130</v>
      </c>
      <c r="H1991" t="s">
        <v>482</v>
      </c>
      <c r="I1991" t="s">
        <v>476</v>
      </c>
      <c r="J1991" t="s">
        <v>385</v>
      </c>
      <c r="K1991" t="s">
        <v>491</v>
      </c>
      <c r="L1991" t="s">
        <v>61</v>
      </c>
      <c r="M1991" t="s">
        <v>405</v>
      </c>
      <c r="N1991" t="s">
        <v>405</v>
      </c>
      <c r="O1991" t="s">
        <v>488</v>
      </c>
      <c r="P1991" t="s">
        <v>34</v>
      </c>
      <c r="Q1991">
        <v>100</v>
      </c>
      <c r="R1991">
        <v>100</v>
      </c>
      <c r="S1991">
        <v>100</v>
      </c>
      <c r="T1991">
        <v>1</v>
      </c>
      <c r="U1991">
        <v>2.1</v>
      </c>
      <c r="V1991">
        <v>51.1</v>
      </c>
      <c r="W1991">
        <v>92.8</v>
      </c>
      <c r="X1991">
        <v>96.8</v>
      </c>
      <c r="Y1991">
        <v>45.8</v>
      </c>
      <c r="Z1991">
        <v>4.0999999999999996</v>
      </c>
      <c r="AA1991">
        <v>50</v>
      </c>
      <c r="AB1991">
        <v>2200</v>
      </c>
      <c r="AC1991">
        <v>17200</v>
      </c>
      <c r="AD1991">
        <v>20800</v>
      </c>
      <c r="AE1991">
        <v>24100</v>
      </c>
      <c r="AF1991">
        <v>94200</v>
      </c>
      <c r="AG1991" t="s">
        <v>479</v>
      </c>
      <c r="AH1991" t="s">
        <v>479</v>
      </c>
      <c r="AI1991" t="s">
        <v>479</v>
      </c>
      <c r="AJ1991" t="s">
        <v>479</v>
      </c>
      <c r="AK1991" t="s">
        <v>479</v>
      </c>
      <c r="AL1991" t="s">
        <v>481</v>
      </c>
      <c r="AM1991" t="s">
        <v>481</v>
      </c>
    </row>
    <row r="1992" spans="1:39" x14ac:dyDescent="0.25">
      <c r="A1992" t="s">
        <v>472</v>
      </c>
      <c r="B1992" t="s">
        <v>598</v>
      </c>
      <c r="C1992">
        <v>1</v>
      </c>
      <c r="D1992" t="s">
        <v>405</v>
      </c>
      <c r="E1992" t="s">
        <v>405</v>
      </c>
      <c r="F1992">
        <v>10007801</v>
      </c>
      <c r="G1992" t="s">
        <v>130</v>
      </c>
      <c r="H1992" t="s">
        <v>482</v>
      </c>
      <c r="I1992" t="s">
        <v>476</v>
      </c>
      <c r="J1992" t="s">
        <v>385</v>
      </c>
      <c r="K1992" t="s">
        <v>491</v>
      </c>
      <c r="L1992" t="s">
        <v>61</v>
      </c>
      <c r="M1992" t="s">
        <v>405</v>
      </c>
      <c r="N1992" t="s">
        <v>405</v>
      </c>
      <c r="O1992" t="s">
        <v>489</v>
      </c>
      <c r="P1992" t="s">
        <v>50</v>
      </c>
      <c r="Q1992">
        <v>175</v>
      </c>
      <c r="R1992">
        <v>170</v>
      </c>
      <c r="S1992">
        <v>170</v>
      </c>
      <c r="T1992">
        <v>2.2999999999999998</v>
      </c>
      <c r="U1992">
        <v>12.2</v>
      </c>
      <c r="V1992">
        <v>67.7</v>
      </c>
      <c r="W1992">
        <v>82</v>
      </c>
      <c r="X1992">
        <v>85.5</v>
      </c>
      <c r="Y1992">
        <v>17.7</v>
      </c>
      <c r="Z1992">
        <v>3.5</v>
      </c>
      <c r="AA1992">
        <v>115</v>
      </c>
      <c r="AB1992">
        <v>3600</v>
      </c>
      <c r="AC1992">
        <v>13900</v>
      </c>
      <c r="AD1992">
        <v>19000</v>
      </c>
      <c r="AE1992">
        <v>23400</v>
      </c>
      <c r="AF1992">
        <v>37200</v>
      </c>
      <c r="AG1992" t="s">
        <v>479</v>
      </c>
      <c r="AH1992" t="s">
        <v>479</v>
      </c>
      <c r="AI1992" t="s">
        <v>479</v>
      </c>
      <c r="AJ1992" t="s">
        <v>479</v>
      </c>
      <c r="AK1992" t="s">
        <v>479</v>
      </c>
      <c r="AL1992" t="s">
        <v>481</v>
      </c>
      <c r="AM1992" t="s">
        <v>481</v>
      </c>
    </row>
    <row r="1993" spans="1:39" x14ac:dyDescent="0.25">
      <c r="A1993" t="s">
        <v>472</v>
      </c>
      <c r="B1993" t="s">
        <v>598</v>
      </c>
      <c r="C1993">
        <v>1</v>
      </c>
      <c r="D1993" t="s">
        <v>405</v>
      </c>
      <c r="E1993" t="s">
        <v>405</v>
      </c>
      <c r="F1993">
        <v>10007802</v>
      </c>
      <c r="G1993" t="s">
        <v>159</v>
      </c>
      <c r="H1993" t="s">
        <v>482</v>
      </c>
      <c r="I1993" t="s">
        <v>476</v>
      </c>
      <c r="J1993" t="s">
        <v>385</v>
      </c>
      <c r="K1993" t="s">
        <v>499</v>
      </c>
      <c r="L1993" t="s">
        <v>43</v>
      </c>
      <c r="M1993" t="s">
        <v>405</v>
      </c>
      <c r="N1993" t="s">
        <v>405</v>
      </c>
      <c r="O1993" t="s">
        <v>485</v>
      </c>
      <c r="P1993" t="s">
        <v>47</v>
      </c>
      <c r="Q1993">
        <v>150</v>
      </c>
      <c r="R1993">
        <v>150</v>
      </c>
      <c r="S1993">
        <v>145</v>
      </c>
      <c r="T1993">
        <v>2.1</v>
      </c>
      <c r="U1993">
        <v>6.8</v>
      </c>
      <c r="V1993">
        <v>57.5</v>
      </c>
      <c r="W1993">
        <v>80.099999999999994</v>
      </c>
      <c r="X1993">
        <v>91.1</v>
      </c>
      <c r="Y1993">
        <v>33.6</v>
      </c>
      <c r="Z1993">
        <v>11</v>
      </c>
      <c r="AA1993">
        <v>85</v>
      </c>
      <c r="AB1993">
        <v>700</v>
      </c>
      <c r="AC1993">
        <v>18200</v>
      </c>
      <c r="AD1993">
        <v>21500</v>
      </c>
      <c r="AE1993">
        <v>26600</v>
      </c>
      <c r="AF1993">
        <v>60600</v>
      </c>
      <c r="AG1993" t="s">
        <v>479</v>
      </c>
      <c r="AH1993" t="s">
        <v>479</v>
      </c>
      <c r="AI1993" t="s">
        <v>479</v>
      </c>
      <c r="AJ1993" t="s">
        <v>479</v>
      </c>
      <c r="AK1993" t="s">
        <v>479</v>
      </c>
      <c r="AL1993" t="s">
        <v>481</v>
      </c>
      <c r="AM1993" t="s">
        <v>481</v>
      </c>
    </row>
    <row r="1994" spans="1:39" x14ac:dyDescent="0.25">
      <c r="A1994" t="s">
        <v>472</v>
      </c>
      <c r="B1994" t="s">
        <v>598</v>
      </c>
      <c r="C1994">
        <v>1</v>
      </c>
      <c r="D1994" t="s">
        <v>405</v>
      </c>
      <c r="E1994" t="s">
        <v>405</v>
      </c>
      <c r="F1994">
        <v>10007802</v>
      </c>
      <c r="G1994" t="s">
        <v>159</v>
      </c>
      <c r="H1994" t="s">
        <v>482</v>
      </c>
      <c r="I1994" t="s">
        <v>476</v>
      </c>
      <c r="J1994" t="s">
        <v>385</v>
      </c>
      <c r="K1994" t="s">
        <v>499</v>
      </c>
      <c r="L1994" t="s">
        <v>43</v>
      </c>
      <c r="M1994" t="s">
        <v>405</v>
      </c>
      <c r="N1994" t="s">
        <v>405</v>
      </c>
      <c r="O1994" t="s">
        <v>486</v>
      </c>
      <c r="P1994" t="s">
        <v>44</v>
      </c>
      <c r="Q1994">
        <v>170</v>
      </c>
      <c r="R1994">
        <v>165</v>
      </c>
      <c r="S1994">
        <v>165</v>
      </c>
      <c r="T1994">
        <v>2.4</v>
      </c>
      <c r="U1994">
        <v>6.7</v>
      </c>
      <c r="V1994">
        <v>63.3</v>
      </c>
      <c r="W1994">
        <v>83.9</v>
      </c>
      <c r="X1994">
        <v>90.9</v>
      </c>
      <c r="Y1994">
        <v>27.6</v>
      </c>
      <c r="Z1994">
        <v>7</v>
      </c>
      <c r="AA1994">
        <v>100</v>
      </c>
      <c r="AB1994">
        <v>1500</v>
      </c>
      <c r="AC1994">
        <v>20100</v>
      </c>
      <c r="AD1994">
        <v>24500</v>
      </c>
      <c r="AE1994">
        <v>29200</v>
      </c>
      <c r="AF1994">
        <v>87600</v>
      </c>
      <c r="AG1994" t="s">
        <v>479</v>
      </c>
      <c r="AH1994" t="s">
        <v>479</v>
      </c>
      <c r="AI1994" t="s">
        <v>479</v>
      </c>
      <c r="AJ1994" t="s">
        <v>479</v>
      </c>
      <c r="AK1994" t="s">
        <v>479</v>
      </c>
      <c r="AL1994" t="s">
        <v>481</v>
      </c>
      <c r="AM1994" t="s">
        <v>481</v>
      </c>
    </row>
    <row r="1995" spans="1:39" x14ac:dyDescent="0.25">
      <c r="A1995" t="s">
        <v>472</v>
      </c>
      <c r="B1995" t="s">
        <v>598</v>
      </c>
      <c r="C1995">
        <v>1</v>
      </c>
      <c r="D1995" t="s">
        <v>405</v>
      </c>
      <c r="E1995" t="s">
        <v>405</v>
      </c>
      <c r="F1995">
        <v>10007802</v>
      </c>
      <c r="G1995" t="s">
        <v>159</v>
      </c>
      <c r="H1995" t="s">
        <v>482</v>
      </c>
      <c r="I1995" t="s">
        <v>476</v>
      </c>
      <c r="J1995" t="s">
        <v>385</v>
      </c>
      <c r="K1995" t="s">
        <v>499</v>
      </c>
      <c r="L1995" t="s">
        <v>43</v>
      </c>
      <c r="M1995" t="s">
        <v>405</v>
      </c>
      <c r="N1995" t="s">
        <v>405</v>
      </c>
      <c r="O1995" t="s">
        <v>478</v>
      </c>
      <c r="P1995" t="s">
        <v>3</v>
      </c>
      <c r="Q1995">
        <v>75</v>
      </c>
      <c r="R1995">
        <v>75</v>
      </c>
      <c r="S1995">
        <v>75</v>
      </c>
      <c r="T1995">
        <v>2.7</v>
      </c>
      <c r="U1995">
        <v>2.7</v>
      </c>
      <c r="V1995">
        <v>79.599999999999994</v>
      </c>
      <c r="W1995">
        <v>89.1</v>
      </c>
      <c r="X1995">
        <v>94.6</v>
      </c>
      <c r="Y1995">
        <v>15</v>
      </c>
      <c r="Z1995">
        <v>5.4</v>
      </c>
      <c r="AA1995">
        <v>55</v>
      </c>
      <c r="AB1995">
        <v>12500</v>
      </c>
      <c r="AC1995">
        <v>27400</v>
      </c>
      <c r="AD1995">
        <v>33200</v>
      </c>
      <c r="AE1995">
        <v>38300</v>
      </c>
      <c r="AF1995">
        <v>59100</v>
      </c>
      <c r="AG1995" t="s">
        <v>479</v>
      </c>
      <c r="AH1995" t="s">
        <v>479</v>
      </c>
      <c r="AI1995" t="s">
        <v>479</v>
      </c>
      <c r="AJ1995" t="s">
        <v>479</v>
      </c>
      <c r="AK1995" t="s">
        <v>479</v>
      </c>
      <c r="AL1995" t="s">
        <v>481</v>
      </c>
      <c r="AM1995" t="s">
        <v>481</v>
      </c>
    </row>
    <row r="1996" spans="1:39" x14ac:dyDescent="0.25">
      <c r="A1996" t="s">
        <v>472</v>
      </c>
      <c r="B1996" t="s">
        <v>598</v>
      </c>
      <c r="C1996">
        <v>1</v>
      </c>
      <c r="D1996" t="s">
        <v>405</v>
      </c>
      <c r="E1996" t="s">
        <v>405</v>
      </c>
      <c r="F1996">
        <v>10007802</v>
      </c>
      <c r="G1996" t="s">
        <v>159</v>
      </c>
      <c r="H1996" t="s">
        <v>482</v>
      </c>
      <c r="I1996" t="s">
        <v>476</v>
      </c>
      <c r="J1996" t="s">
        <v>385</v>
      </c>
      <c r="K1996" t="s">
        <v>499</v>
      </c>
      <c r="L1996" t="s">
        <v>43</v>
      </c>
      <c r="M1996" t="s">
        <v>405</v>
      </c>
      <c r="N1996" t="s">
        <v>405</v>
      </c>
      <c r="O1996" t="s">
        <v>488</v>
      </c>
      <c r="P1996" t="s">
        <v>34</v>
      </c>
      <c r="Q1996">
        <v>140</v>
      </c>
      <c r="R1996">
        <v>135</v>
      </c>
      <c r="S1996">
        <v>135</v>
      </c>
      <c r="T1996">
        <v>2.2000000000000002</v>
      </c>
      <c r="U1996">
        <v>4.4000000000000004</v>
      </c>
      <c r="V1996">
        <v>31.9</v>
      </c>
      <c r="W1996">
        <v>81.5</v>
      </c>
      <c r="X1996">
        <v>93.3</v>
      </c>
      <c r="Y1996">
        <v>61.5</v>
      </c>
      <c r="Z1996">
        <v>11.9</v>
      </c>
      <c r="AA1996">
        <v>40</v>
      </c>
      <c r="AB1996">
        <v>3600</v>
      </c>
      <c r="AC1996">
        <v>21200</v>
      </c>
      <c r="AD1996">
        <v>25600</v>
      </c>
      <c r="AE1996">
        <v>27700</v>
      </c>
      <c r="AF1996">
        <v>50400</v>
      </c>
      <c r="AG1996" t="s">
        <v>479</v>
      </c>
      <c r="AH1996" t="s">
        <v>479</v>
      </c>
      <c r="AI1996" t="s">
        <v>479</v>
      </c>
      <c r="AJ1996" t="s">
        <v>479</v>
      </c>
      <c r="AK1996" t="s">
        <v>479</v>
      </c>
      <c r="AL1996" t="s">
        <v>481</v>
      </c>
      <c r="AM1996" t="s">
        <v>481</v>
      </c>
    </row>
    <row r="1997" spans="1:39" x14ac:dyDescent="0.25">
      <c r="A1997" t="s">
        <v>472</v>
      </c>
      <c r="B1997" t="s">
        <v>598</v>
      </c>
      <c r="C1997">
        <v>1</v>
      </c>
      <c r="D1997" t="s">
        <v>405</v>
      </c>
      <c r="E1997" t="s">
        <v>405</v>
      </c>
      <c r="F1997">
        <v>10007802</v>
      </c>
      <c r="G1997" t="s">
        <v>159</v>
      </c>
      <c r="H1997" t="s">
        <v>482</v>
      </c>
      <c r="I1997" t="s">
        <v>476</v>
      </c>
      <c r="J1997" t="s">
        <v>385</v>
      </c>
      <c r="K1997" t="s">
        <v>499</v>
      </c>
      <c r="L1997" t="s">
        <v>43</v>
      </c>
      <c r="M1997" t="s">
        <v>405</v>
      </c>
      <c r="N1997" t="s">
        <v>405</v>
      </c>
      <c r="O1997" t="s">
        <v>489</v>
      </c>
      <c r="P1997" t="s">
        <v>50</v>
      </c>
      <c r="Q1997">
        <v>110</v>
      </c>
      <c r="R1997">
        <v>105</v>
      </c>
      <c r="S1997">
        <v>105</v>
      </c>
      <c r="T1997">
        <v>1.4</v>
      </c>
      <c r="U1997">
        <v>5.0999999999999996</v>
      </c>
      <c r="V1997">
        <v>75.3</v>
      </c>
      <c r="W1997">
        <v>86</v>
      </c>
      <c r="X1997">
        <v>93.5</v>
      </c>
      <c r="Y1997">
        <v>18.2</v>
      </c>
      <c r="Z1997">
        <v>7.5</v>
      </c>
      <c r="AA1997">
        <v>80</v>
      </c>
      <c r="AB1997">
        <v>1100</v>
      </c>
      <c r="AC1997">
        <v>17900</v>
      </c>
      <c r="AD1997">
        <v>23400</v>
      </c>
      <c r="AE1997">
        <v>26600</v>
      </c>
      <c r="AF1997">
        <v>43400</v>
      </c>
      <c r="AG1997" t="s">
        <v>479</v>
      </c>
      <c r="AH1997" t="s">
        <v>479</v>
      </c>
      <c r="AI1997" t="s">
        <v>479</v>
      </c>
      <c r="AJ1997" t="s">
        <v>479</v>
      </c>
      <c r="AK1997" t="s">
        <v>479</v>
      </c>
      <c r="AL1997" t="s">
        <v>481</v>
      </c>
      <c r="AM1997" t="s">
        <v>481</v>
      </c>
    </row>
    <row r="1998" spans="1:39" x14ac:dyDescent="0.25">
      <c r="A1998" t="s">
        <v>472</v>
      </c>
      <c r="B1998" t="s">
        <v>598</v>
      </c>
      <c r="C1998">
        <v>1</v>
      </c>
      <c r="D1998" t="s">
        <v>405</v>
      </c>
      <c r="E1998" t="s">
        <v>405</v>
      </c>
      <c r="F1998">
        <v>10007803</v>
      </c>
      <c r="G1998" t="s">
        <v>580</v>
      </c>
      <c r="H1998" t="s">
        <v>482</v>
      </c>
      <c r="I1998" t="s">
        <v>529</v>
      </c>
      <c r="J1998" t="s">
        <v>53</v>
      </c>
      <c r="K1998" t="s">
        <v>530</v>
      </c>
      <c r="L1998" t="s">
        <v>405</v>
      </c>
      <c r="M1998" t="s">
        <v>405</v>
      </c>
      <c r="N1998" t="s">
        <v>405</v>
      </c>
      <c r="O1998" t="s">
        <v>485</v>
      </c>
      <c r="P1998" t="s">
        <v>47</v>
      </c>
      <c r="Q1998">
        <v>60</v>
      </c>
      <c r="R1998">
        <v>55</v>
      </c>
      <c r="S1998">
        <v>55</v>
      </c>
      <c r="T1998" t="s">
        <v>487</v>
      </c>
      <c r="U1998">
        <v>2.7</v>
      </c>
      <c r="V1998">
        <v>38</v>
      </c>
      <c r="W1998">
        <v>70.400000000000006</v>
      </c>
      <c r="X1998">
        <v>97.3</v>
      </c>
      <c r="Y1998">
        <v>59.3</v>
      </c>
      <c r="Z1998">
        <v>26.9</v>
      </c>
      <c r="AA1998">
        <v>20</v>
      </c>
      <c r="AB1998">
        <v>4400</v>
      </c>
      <c r="AC1998">
        <v>19700</v>
      </c>
      <c r="AD1998">
        <v>23000</v>
      </c>
      <c r="AE1998">
        <v>30700</v>
      </c>
      <c r="AF1998">
        <v>43100</v>
      </c>
      <c r="AG1998" t="s">
        <v>479</v>
      </c>
      <c r="AH1998" t="s">
        <v>479</v>
      </c>
      <c r="AI1998" t="s">
        <v>479</v>
      </c>
      <c r="AJ1998" t="s">
        <v>479</v>
      </c>
      <c r="AK1998" t="s">
        <v>479</v>
      </c>
      <c r="AL1998" t="s">
        <v>481</v>
      </c>
      <c r="AM1998" t="s">
        <v>481</v>
      </c>
    </row>
    <row r="1999" spans="1:39" x14ac:dyDescent="0.25">
      <c r="A1999" t="s">
        <v>472</v>
      </c>
      <c r="B1999" t="s">
        <v>598</v>
      </c>
      <c r="C1999">
        <v>1</v>
      </c>
      <c r="D1999" t="s">
        <v>405</v>
      </c>
      <c r="E1999" t="s">
        <v>405</v>
      </c>
      <c r="F1999">
        <v>10007804</v>
      </c>
      <c r="G1999" t="s">
        <v>124</v>
      </c>
      <c r="H1999" t="s">
        <v>482</v>
      </c>
      <c r="I1999" t="s">
        <v>529</v>
      </c>
      <c r="J1999" t="s">
        <v>53</v>
      </c>
      <c r="K1999" t="s">
        <v>530</v>
      </c>
      <c r="L1999" t="s">
        <v>405</v>
      </c>
      <c r="M1999" t="s">
        <v>405</v>
      </c>
      <c r="N1999" t="s">
        <v>405</v>
      </c>
      <c r="O1999" t="s">
        <v>485</v>
      </c>
      <c r="P1999" t="s">
        <v>47</v>
      </c>
      <c r="Q1999">
        <v>75</v>
      </c>
      <c r="R1999">
        <v>75</v>
      </c>
      <c r="S1999">
        <v>70</v>
      </c>
      <c r="T1999">
        <v>4.0999999999999996</v>
      </c>
      <c r="U1999">
        <v>5.5</v>
      </c>
      <c r="V1999">
        <v>51.7</v>
      </c>
      <c r="W1999">
        <v>79.3</v>
      </c>
      <c r="X1999">
        <v>90.3</v>
      </c>
      <c r="Y1999">
        <v>38.6</v>
      </c>
      <c r="Z1999">
        <v>11</v>
      </c>
      <c r="AA1999">
        <v>40</v>
      </c>
      <c r="AB1999">
        <v>5100</v>
      </c>
      <c r="AC1999">
        <v>18200</v>
      </c>
      <c r="AD1999">
        <v>23000</v>
      </c>
      <c r="AE1999">
        <v>26600</v>
      </c>
      <c r="AF1999">
        <v>39100</v>
      </c>
      <c r="AG1999" t="s">
        <v>479</v>
      </c>
      <c r="AH1999" t="s">
        <v>479</v>
      </c>
      <c r="AI1999" t="s">
        <v>479</v>
      </c>
      <c r="AJ1999" t="s">
        <v>479</v>
      </c>
      <c r="AK1999" t="s">
        <v>479</v>
      </c>
      <c r="AL1999" t="s">
        <v>481</v>
      </c>
      <c r="AM1999" t="s">
        <v>481</v>
      </c>
    </row>
    <row r="2000" spans="1:39" x14ac:dyDescent="0.25">
      <c r="A2000" t="s">
        <v>472</v>
      </c>
      <c r="B2000" t="s">
        <v>598</v>
      </c>
      <c r="C2000">
        <v>1</v>
      </c>
      <c r="D2000" t="s">
        <v>405</v>
      </c>
      <c r="E2000" t="s">
        <v>405</v>
      </c>
      <c r="F2000">
        <v>10007804</v>
      </c>
      <c r="G2000" t="s">
        <v>124</v>
      </c>
      <c r="H2000" t="s">
        <v>482</v>
      </c>
      <c r="I2000" t="s">
        <v>529</v>
      </c>
      <c r="J2000" t="s">
        <v>53</v>
      </c>
      <c r="K2000" t="s">
        <v>530</v>
      </c>
      <c r="L2000" t="s">
        <v>405</v>
      </c>
      <c r="M2000" t="s">
        <v>405</v>
      </c>
      <c r="N2000" t="s">
        <v>405</v>
      </c>
      <c r="O2000" t="s">
        <v>486</v>
      </c>
      <c r="P2000" t="s">
        <v>44</v>
      </c>
      <c r="Q2000">
        <v>120</v>
      </c>
      <c r="R2000">
        <v>115</v>
      </c>
      <c r="S2000">
        <v>115</v>
      </c>
      <c r="T2000">
        <v>2.6</v>
      </c>
      <c r="U2000">
        <v>4.7</v>
      </c>
      <c r="V2000">
        <v>52.9</v>
      </c>
      <c r="W2000">
        <v>86.2</v>
      </c>
      <c r="X2000">
        <v>92.7</v>
      </c>
      <c r="Y2000">
        <v>39.700000000000003</v>
      </c>
      <c r="Z2000">
        <v>6.5</v>
      </c>
      <c r="AA2000">
        <v>60</v>
      </c>
      <c r="AB2000">
        <v>8000</v>
      </c>
      <c r="AC2000">
        <v>18300</v>
      </c>
      <c r="AD2000">
        <v>22600</v>
      </c>
      <c r="AE2000">
        <v>25600</v>
      </c>
      <c r="AF2000">
        <v>37200</v>
      </c>
      <c r="AG2000" t="s">
        <v>479</v>
      </c>
      <c r="AH2000" t="s">
        <v>479</v>
      </c>
      <c r="AI2000" t="s">
        <v>479</v>
      </c>
      <c r="AJ2000" t="s">
        <v>479</v>
      </c>
      <c r="AK2000" t="s">
        <v>479</v>
      </c>
      <c r="AL2000" t="s">
        <v>481</v>
      </c>
      <c r="AM2000" t="s">
        <v>481</v>
      </c>
    </row>
    <row r="2001" spans="1:39" x14ac:dyDescent="0.25">
      <c r="A2001" t="s">
        <v>472</v>
      </c>
      <c r="B2001" t="s">
        <v>598</v>
      </c>
      <c r="C2001">
        <v>1</v>
      </c>
      <c r="D2001" t="s">
        <v>405</v>
      </c>
      <c r="E2001" t="s">
        <v>405</v>
      </c>
      <c r="F2001">
        <v>10007804</v>
      </c>
      <c r="G2001" t="s">
        <v>124</v>
      </c>
      <c r="H2001" t="s">
        <v>482</v>
      </c>
      <c r="I2001" t="s">
        <v>529</v>
      </c>
      <c r="J2001" t="s">
        <v>53</v>
      </c>
      <c r="K2001" t="s">
        <v>530</v>
      </c>
      <c r="L2001" t="s">
        <v>405</v>
      </c>
      <c r="M2001" t="s">
        <v>405</v>
      </c>
      <c r="N2001" t="s">
        <v>405</v>
      </c>
      <c r="O2001" t="s">
        <v>478</v>
      </c>
      <c r="P2001" t="s">
        <v>3</v>
      </c>
      <c r="Q2001">
        <v>55</v>
      </c>
      <c r="R2001">
        <v>55</v>
      </c>
      <c r="S2001">
        <v>55</v>
      </c>
      <c r="T2001">
        <v>1.8</v>
      </c>
      <c r="U2001">
        <v>14.3</v>
      </c>
      <c r="V2001">
        <v>64.3</v>
      </c>
      <c r="W2001">
        <v>78.599999999999994</v>
      </c>
      <c r="X2001">
        <v>83.9</v>
      </c>
      <c r="Y2001">
        <v>19.600000000000001</v>
      </c>
      <c r="Z2001">
        <v>5.4</v>
      </c>
      <c r="AA2001">
        <v>35</v>
      </c>
      <c r="AB2001">
        <v>14600</v>
      </c>
      <c r="AC2001">
        <v>22300</v>
      </c>
      <c r="AD2001">
        <v>24800</v>
      </c>
      <c r="AE2001">
        <v>29900</v>
      </c>
      <c r="AF2001">
        <v>43800</v>
      </c>
      <c r="AG2001" t="s">
        <v>479</v>
      </c>
      <c r="AH2001" t="s">
        <v>479</v>
      </c>
      <c r="AI2001" t="s">
        <v>479</v>
      </c>
      <c r="AJ2001" t="s">
        <v>479</v>
      </c>
      <c r="AK2001" t="s">
        <v>479</v>
      </c>
      <c r="AL2001" t="s">
        <v>481</v>
      </c>
      <c r="AM2001" t="s">
        <v>481</v>
      </c>
    </row>
    <row r="2002" spans="1:39" x14ac:dyDescent="0.25">
      <c r="A2002" t="s">
        <v>472</v>
      </c>
      <c r="B2002" t="s">
        <v>598</v>
      </c>
      <c r="C2002">
        <v>1</v>
      </c>
      <c r="D2002" t="s">
        <v>405</v>
      </c>
      <c r="E2002" t="s">
        <v>405</v>
      </c>
      <c r="F2002">
        <v>10007804</v>
      </c>
      <c r="G2002" t="s">
        <v>124</v>
      </c>
      <c r="H2002" t="s">
        <v>482</v>
      </c>
      <c r="I2002" t="s">
        <v>529</v>
      </c>
      <c r="J2002" t="s">
        <v>53</v>
      </c>
      <c r="K2002" t="s">
        <v>530</v>
      </c>
      <c r="L2002" t="s">
        <v>405</v>
      </c>
      <c r="M2002" t="s">
        <v>405</v>
      </c>
      <c r="N2002" t="s">
        <v>405</v>
      </c>
      <c r="O2002" t="s">
        <v>488</v>
      </c>
      <c r="P2002" t="s">
        <v>34</v>
      </c>
      <c r="Q2002">
        <v>95</v>
      </c>
      <c r="R2002">
        <v>95</v>
      </c>
      <c r="S2002">
        <v>95</v>
      </c>
      <c r="T2002">
        <v>2.7</v>
      </c>
      <c r="U2002">
        <v>4.3</v>
      </c>
      <c r="V2002">
        <v>39</v>
      </c>
      <c r="W2002">
        <v>81.3</v>
      </c>
      <c r="X2002">
        <v>93</v>
      </c>
      <c r="Y2002">
        <v>54</v>
      </c>
      <c r="Z2002">
        <v>11.8</v>
      </c>
      <c r="AA2002">
        <v>35</v>
      </c>
      <c r="AB2002">
        <v>700</v>
      </c>
      <c r="AC2002">
        <v>19000</v>
      </c>
      <c r="AD2002">
        <v>23000</v>
      </c>
      <c r="AE2002">
        <v>26400</v>
      </c>
      <c r="AF2002">
        <v>37600</v>
      </c>
      <c r="AG2002" t="s">
        <v>479</v>
      </c>
      <c r="AH2002" t="s">
        <v>479</v>
      </c>
      <c r="AI2002" t="s">
        <v>479</v>
      </c>
      <c r="AJ2002" t="s">
        <v>479</v>
      </c>
      <c r="AK2002" t="s">
        <v>479</v>
      </c>
      <c r="AL2002" t="s">
        <v>481</v>
      </c>
      <c r="AM2002" t="s">
        <v>481</v>
      </c>
    </row>
    <row r="2003" spans="1:39" x14ac:dyDescent="0.25">
      <c r="A2003" t="s">
        <v>472</v>
      </c>
      <c r="B2003" t="s">
        <v>598</v>
      </c>
      <c r="C2003">
        <v>1</v>
      </c>
      <c r="D2003" t="s">
        <v>405</v>
      </c>
      <c r="E2003" t="s">
        <v>405</v>
      </c>
      <c r="F2003">
        <v>10007805</v>
      </c>
      <c r="G2003" t="s">
        <v>581</v>
      </c>
      <c r="H2003" t="s">
        <v>482</v>
      </c>
      <c r="I2003" t="s">
        <v>529</v>
      </c>
      <c r="J2003" t="s">
        <v>53</v>
      </c>
      <c r="K2003" t="s">
        <v>530</v>
      </c>
      <c r="L2003" t="s">
        <v>405</v>
      </c>
      <c r="M2003" t="s">
        <v>405</v>
      </c>
      <c r="N2003" t="s">
        <v>405</v>
      </c>
      <c r="O2003" t="s">
        <v>485</v>
      </c>
      <c r="P2003" t="s">
        <v>47</v>
      </c>
      <c r="Q2003">
        <v>50</v>
      </c>
      <c r="R2003">
        <v>50</v>
      </c>
      <c r="S2003">
        <v>50</v>
      </c>
      <c r="T2003">
        <v>1</v>
      </c>
      <c r="U2003">
        <v>4.0999999999999996</v>
      </c>
      <c r="V2003">
        <v>53.6</v>
      </c>
      <c r="W2003">
        <v>78.400000000000006</v>
      </c>
      <c r="X2003">
        <v>94.8</v>
      </c>
      <c r="Y2003">
        <v>41.2</v>
      </c>
      <c r="Z2003">
        <v>16.5</v>
      </c>
      <c r="AA2003">
        <v>25</v>
      </c>
      <c r="AB2003">
        <v>5500</v>
      </c>
      <c r="AC2003">
        <v>19700</v>
      </c>
      <c r="AD2003">
        <v>24600</v>
      </c>
      <c r="AE2003">
        <v>27500</v>
      </c>
      <c r="AF2003">
        <v>40900</v>
      </c>
      <c r="AG2003" t="s">
        <v>479</v>
      </c>
      <c r="AH2003" t="s">
        <v>479</v>
      </c>
      <c r="AI2003" t="s">
        <v>479</v>
      </c>
      <c r="AJ2003" t="s">
        <v>479</v>
      </c>
      <c r="AK2003" t="s">
        <v>479</v>
      </c>
      <c r="AL2003" t="s">
        <v>481</v>
      </c>
      <c r="AM2003" t="s">
        <v>481</v>
      </c>
    </row>
    <row r="2004" spans="1:39" x14ac:dyDescent="0.25">
      <c r="A2004" t="s">
        <v>472</v>
      </c>
      <c r="B2004" t="s">
        <v>598</v>
      </c>
      <c r="C2004">
        <v>1</v>
      </c>
      <c r="D2004" t="s">
        <v>405</v>
      </c>
      <c r="E2004" t="s">
        <v>405</v>
      </c>
      <c r="F2004">
        <v>10007805</v>
      </c>
      <c r="G2004" t="s">
        <v>581</v>
      </c>
      <c r="H2004" t="s">
        <v>482</v>
      </c>
      <c r="I2004" t="s">
        <v>529</v>
      </c>
      <c r="J2004" t="s">
        <v>53</v>
      </c>
      <c r="K2004" t="s">
        <v>530</v>
      </c>
      <c r="L2004" t="s">
        <v>405</v>
      </c>
      <c r="M2004" t="s">
        <v>405</v>
      </c>
      <c r="N2004" t="s">
        <v>405</v>
      </c>
      <c r="O2004" t="s">
        <v>489</v>
      </c>
      <c r="P2004" t="s">
        <v>50</v>
      </c>
      <c r="Q2004">
        <v>25</v>
      </c>
      <c r="R2004">
        <v>25</v>
      </c>
      <c r="S2004">
        <v>25</v>
      </c>
      <c r="T2004">
        <v>4</v>
      </c>
      <c r="U2004">
        <v>16</v>
      </c>
      <c r="V2004">
        <v>72</v>
      </c>
      <c r="W2004">
        <v>76</v>
      </c>
      <c r="X2004">
        <v>80</v>
      </c>
      <c r="Y2004">
        <v>8</v>
      </c>
      <c r="Z2004">
        <v>4</v>
      </c>
      <c r="AA2004">
        <v>20</v>
      </c>
      <c r="AB2004">
        <v>12000</v>
      </c>
      <c r="AC2004">
        <v>19700</v>
      </c>
      <c r="AD2004">
        <v>26600</v>
      </c>
      <c r="AE2004">
        <v>30700</v>
      </c>
      <c r="AF2004">
        <v>44200</v>
      </c>
      <c r="AG2004" t="s">
        <v>479</v>
      </c>
      <c r="AH2004" t="s">
        <v>479</v>
      </c>
      <c r="AI2004" t="s">
        <v>479</v>
      </c>
      <c r="AJ2004" t="s">
        <v>479</v>
      </c>
      <c r="AK2004" t="s">
        <v>479</v>
      </c>
      <c r="AL2004" t="s">
        <v>481</v>
      </c>
      <c r="AM2004" t="s">
        <v>481</v>
      </c>
    </row>
    <row r="2005" spans="1:39" x14ac:dyDescent="0.25">
      <c r="A2005" t="s">
        <v>472</v>
      </c>
      <c r="B2005" t="s">
        <v>598</v>
      </c>
      <c r="C2005">
        <v>1</v>
      </c>
      <c r="D2005" t="s">
        <v>405</v>
      </c>
      <c r="E2005" t="s">
        <v>405</v>
      </c>
      <c r="F2005">
        <v>10007806</v>
      </c>
      <c r="G2005" t="s">
        <v>604</v>
      </c>
      <c r="H2005" t="s">
        <v>482</v>
      </c>
      <c r="I2005" t="s">
        <v>476</v>
      </c>
      <c r="J2005" t="s">
        <v>385</v>
      </c>
      <c r="K2005" t="s">
        <v>499</v>
      </c>
      <c r="L2005" t="s">
        <v>43</v>
      </c>
      <c r="M2005" t="s">
        <v>405</v>
      </c>
      <c r="N2005" t="s">
        <v>405</v>
      </c>
      <c r="O2005" t="s">
        <v>485</v>
      </c>
      <c r="P2005" t="s">
        <v>47</v>
      </c>
      <c r="Q2005">
        <v>115</v>
      </c>
      <c r="R2005">
        <v>110</v>
      </c>
      <c r="S2005">
        <v>110</v>
      </c>
      <c r="T2005">
        <v>3.6</v>
      </c>
      <c r="U2005">
        <v>9.1</v>
      </c>
      <c r="V2005">
        <v>50.9</v>
      </c>
      <c r="W2005">
        <v>74.5</v>
      </c>
      <c r="X2005">
        <v>87.3</v>
      </c>
      <c r="Y2005">
        <v>36.4</v>
      </c>
      <c r="Z2005">
        <v>12.7</v>
      </c>
      <c r="AA2005">
        <v>55</v>
      </c>
      <c r="AB2005">
        <v>2200</v>
      </c>
      <c r="AC2005">
        <v>16400</v>
      </c>
      <c r="AD2005">
        <v>21500</v>
      </c>
      <c r="AE2005">
        <v>27000</v>
      </c>
      <c r="AF2005">
        <v>39100</v>
      </c>
      <c r="AG2005" t="s">
        <v>479</v>
      </c>
      <c r="AH2005" t="s">
        <v>479</v>
      </c>
      <c r="AI2005" t="s">
        <v>479</v>
      </c>
      <c r="AJ2005" t="s">
        <v>479</v>
      </c>
      <c r="AK2005" t="s">
        <v>479</v>
      </c>
      <c r="AL2005" t="s">
        <v>481</v>
      </c>
      <c r="AM2005" t="s">
        <v>481</v>
      </c>
    </row>
    <row r="2006" spans="1:39" x14ac:dyDescent="0.25">
      <c r="A2006" t="s">
        <v>472</v>
      </c>
      <c r="B2006" t="s">
        <v>598</v>
      </c>
      <c r="C2006">
        <v>1</v>
      </c>
      <c r="D2006" t="s">
        <v>405</v>
      </c>
      <c r="E2006" t="s">
        <v>405</v>
      </c>
      <c r="F2006">
        <v>10007806</v>
      </c>
      <c r="G2006" t="s">
        <v>604</v>
      </c>
      <c r="H2006" t="s">
        <v>482</v>
      </c>
      <c r="I2006" t="s">
        <v>476</v>
      </c>
      <c r="J2006" t="s">
        <v>385</v>
      </c>
      <c r="K2006" t="s">
        <v>499</v>
      </c>
      <c r="L2006" t="s">
        <v>43</v>
      </c>
      <c r="M2006" t="s">
        <v>405</v>
      </c>
      <c r="N2006" t="s">
        <v>405</v>
      </c>
      <c r="O2006" t="s">
        <v>486</v>
      </c>
      <c r="P2006" t="s">
        <v>44</v>
      </c>
      <c r="Q2006">
        <v>280</v>
      </c>
      <c r="R2006">
        <v>270</v>
      </c>
      <c r="S2006">
        <v>270</v>
      </c>
      <c r="T2006">
        <v>2.2000000000000002</v>
      </c>
      <c r="U2006">
        <v>9.1</v>
      </c>
      <c r="V2006">
        <v>50.4</v>
      </c>
      <c r="W2006">
        <v>81.5</v>
      </c>
      <c r="X2006">
        <v>88.7</v>
      </c>
      <c r="Y2006">
        <v>38.200000000000003</v>
      </c>
      <c r="Z2006">
        <v>7.2</v>
      </c>
      <c r="AA2006">
        <v>135</v>
      </c>
      <c r="AB2006">
        <v>3600</v>
      </c>
      <c r="AC2006">
        <v>17000</v>
      </c>
      <c r="AD2006">
        <v>22600</v>
      </c>
      <c r="AE2006">
        <v>27400</v>
      </c>
      <c r="AF2006">
        <v>92700</v>
      </c>
      <c r="AG2006" t="s">
        <v>479</v>
      </c>
      <c r="AH2006" t="s">
        <v>479</v>
      </c>
      <c r="AI2006" t="s">
        <v>479</v>
      </c>
      <c r="AJ2006" t="s">
        <v>479</v>
      </c>
      <c r="AK2006" t="s">
        <v>479</v>
      </c>
      <c r="AL2006" t="s">
        <v>481</v>
      </c>
      <c r="AM2006" t="s">
        <v>481</v>
      </c>
    </row>
    <row r="2007" spans="1:39" x14ac:dyDescent="0.25">
      <c r="A2007" t="s">
        <v>472</v>
      </c>
      <c r="B2007" t="s">
        <v>598</v>
      </c>
      <c r="C2007">
        <v>1</v>
      </c>
      <c r="D2007" t="s">
        <v>405</v>
      </c>
      <c r="E2007" t="s">
        <v>405</v>
      </c>
      <c r="F2007">
        <v>10007806</v>
      </c>
      <c r="G2007" t="s">
        <v>604</v>
      </c>
      <c r="H2007" t="s">
        <v>482</v>
      </c>
      <c r="I2007" t="s">
        <v>476</v>
      </c>
      <c r="J2007" t="s">
        <v>385</v>
      </c>
      <c r="K2007" t="s">
        <v>499</v>
      </c>
      <c r="L2007" t="s">
        <v>43</v>
      </c>
      <c r="M2007" t="s">
        <v>405</v>
      </c>
      <c r="N2007" t="s">
        <v>405</v>
      </c>
      <c r="O2007" t="s">
        <v>478</v>
      </c>
      <c r="P2007" t="s">
        <v>3</v>
      </c>
      <c r="Q2007">
        <v>95</v>
      </c>
      <c r="R2007">
        <v>95</v>
      </c>
      <c r="S2007">
        <v>95</v>
      </c>
      <c r="T2007">
        <v>3.1</v>
      </c>
      <c r="U2007">
        <v>3.4</v>
      </c>
      <c r="V2007">
        <v>70</v>
      </c>
      <c r="W2007">
        <v>84.1</v>
      </c>
      <c r="X2007">
        <v>93.5</v>
      </c>
      <c r="Y2007">
        <v>23.5</v>
      </c>
      <c r="Z2007">
        <v>9.4</v>
      </c>
      <c r="AA2007">
        <v>65</v>
      </c>
      <c r="AB2007">
        <v>1300</v>
      </c>
      <c r="AC2007">
        <v>24500</v>
      </c>
      <c r="AD2007">
        <v>30700</v>
      </c>
      <c r="AE2007">
        <v>35400</v>
      </c>
      <c r="AF2007">
        <v>73000</v>
      </c>
      <c r="AG2007" t="s">
        <v>479</v>
      </c>
      <c r="AH2007" t="s">
        <v>479</v>
      </c>
      <c r="AI2007" t="s">
        <v>479</v>
      </c>
      <c r="AJ2007" t="s">
        <v>479</v>
      </c>
      <c r="AK2007" t="s">
        <v>479</v>
      </c>
      <c r="AL2007" t="s">
        <v>481</v>
      </c>
      <c r="AM2007" t="s">
        <v>481</v>
      </c>
    </row>
    <row r="2008" spans="1:39" x14ac:dyDescent="0.25">
      <c r="A2008" t="s">
        <v>472</v>
      </c>
      <c r="B2008" t="s">
        <v>598</v>
      </c>
      <c r="C2008">
        <v>1</v>
      </c>
      <c r="D2008" t="s">
        <v>405</v>
      </c>
      <c r="E2008" t="s">
        <v>405</v>
      </c>
      <c r="F2008">
        <v>10007806</v>
      </c>
      <c r="G2008" t="s">
        <v>604</v>
      </c>
      <c r="H2008" t="s">
        <v>482</v>
      </c>
      <c r="I2008" t="s">
        <v>476</v>
      </c>
      <c r="J2008" t="s">
        <v>385</v>
      </c>
      <c r="K2008" t="s">
        <v>499</v>
      </c>
      <c r="L2008" t="s">
        <v>43</v>
      </c>
      <c r="M2008" t="s">
        <v>405</v>
      </c>
      <c r="N2008" t="s">
        <v>405</v>
      </c>
      <c r="O2008" t="s">
        <v>488</v>
      </c>
      <c r="P2008" t="s">
        <v>34</v>
      </c>
      <c r="Q2008">
        <v>165</v>
      </c>
      <c r="R2008">
        <v>160</v>
      </c>
      <c r="S2008">
        <v>155</v>
      </c>
      <c r="T2008">
        <v>2.1</v>
      </c>
      <c r="U2008">
        <v>5.9</v>
      </c>
      <c r="V2008">
        <v>40.9</v>
      </c>
      <c r="W2008">
        <v>79.8</v>
      </c>
      <c r="X2008">
        <v>92</v>
      </c>
      <c r="Y2008">
        <v>51.1</v>
      </c>
      <c r="Z2008">
        <v>12.3</v>
      </c>
      <c r="AA2008">
        <v>65</v>
      </c>
      <c r="AB2008">
        <v>4700</v>
      </c>
      <c r="AC2008">
        <v>20100</v>
      </c>
      <c r="AD2008">
        <v>24100</v>
      </c>
      <c r="AE2008">
        <v>31400</v>
      </c>
      <c r="AF2008">
        <v>90900</v>
      </c>
      <c r="AG2008" t="s">
        <v>479</v>
      </c>
      <c r="AH2008" t="s">
        <v>479</v>
      </c>
      <c r="AI2008" t="s">
        <v>479</v>
      </c>
      <c r="AJ2008" t="s">
        <v>479</v>
      </c>
      <c r="AK2008" t="s">
        <v>479</v>
      </c>
      <c r="AL2008" t="s">
        <v>481</v>
      </c>
      <c r="AM2008" t="s">
        <v>481</v>
      </c>
    </row>
    <row r="2009" spans="1:39" x14ac:dyDescent="0.25">
      <c r="A2009" t="s">
        <v>472</v>
      </c>
      <c r="B2009" t="s">
        <v>598</v>
      </c>
      <c r="C2009">
        <v>1</v>
      </c>
      <c r="D2009" t="s">
        <v>405</v>
      </c>
      <c r="E2009" t="s">
        <v>405</v>
      </c>
      <c r="F2009">
        <v>10007806</v>
      </c>
      <c r="G2009" t="s">
        <v>604</v>
      </c>
      <c r="H2009" t="s">
        <v>482</v>
      </c>
      <c r="I2009" t="s">
        <v>476</v>
      </c>
      <c r="J2009" t="s">
        <v>385</v>
      </c>
      <c r="K2009" t="s">
        <v>499</v>
      </c>
      <c r="L2009" t="s">
        <v>43</v>
      </c>
      <c r="M2009" t="s">
        <v>405</v>
      </c>
      <c r="N2009" t="s">
        <v>405</v>
      </c>
      <c r="O2009" t="s">
        <v>489</v>
      </c>
      <c r="P2009" t="s">
        <v>50</v>
      </c>
      <c r="Q2009">
        <v>25</v>
      </c>
      <c r="R2009">
        <v>25</v>
      </c>
      <c r="S2009">
        <v>25</v>
      </c>
      <c r="T2009">
        <v>7.7</v>
      </c>
      <c r="U2009">
        <v>11.5</v>
      </c>
      <c r="V2009">
        <v>69.2</v>
      </c>
      <c r="W2009">
        <v>73.099999999999994</v>
      </c>
      <c r="X2009">
        <v>80.8</v>
      </c>
      <c r="Y2009">
        <v>11.5</v>
      </c>
      <c r="Z2009">
        <v>7.7</v>
      </c>
      <c r="AA2009">
        <v>20</v>
      </c>
      <c r="AB2009">
        <v>2200</v>
      </c>
      <c r="AC2009">
        <v>15700</v>
      </c>
      <c r="AD2009">
        <v>21400</v>
      </c>
      <c r="AE2009">
        <v>24800</v>
      </c>
      <c r="AF2009">
        <v>32800</v>
      </c>
      <c r="AG2009" t="s">
        <v>479</v>
      </c>
      <c r="AH2009" t="s">
        <v>479</v>
      </c>
      <c r="AI2009" t="s">
        <v>479</v>
      </c>
      <c r="AJ2009" t="s">
        <v>479</v>
      </c>
      <c r="AK2009" t="s">
        <v>479</v>
      </c>
      <c r="AL2009" t="s">
        <v>481</v>
      </c>
      <c r="AM2009" t="s">
        <v>481</v>
      </c>
    </row>
    <row r="2010" spans="1:39" x14ac:dyDescent="0.25">
      <c r="A2010" t="s">
        <v>472</v>
      </c>
      <c r="B2010" t="s">
        <v>598</v>
      </c>
      <c r="C2010">
        <v>1</v>
      </c>
      <c r="D2010" t="s">
        <v>405</v>
      </c>
      <c r="E2010" t="s">
        <v>405</v>
      </c>
      <c r="F2010">
        <v>10007811</v>
      </c>
      <c r="G2010" t="s">
        <v>117</v>
      </c>
      <c r="H2010" t="s">
        <v>482</v>
      </c>
      <c r="I2010" t="s">
        <v>476</v>
      </c>
      <c r="J2010" t="s">
        <v>385</v>
      </c>
      <c r="K2010" t="s">
        <v>508</v>
      </c>
      <c r="L2010" t="s">
        <v>75</v>
      </c>
      <c r="M2010" t="s">
        <v>405</v>
      </c>
      <c r="N2010" t="s">
        <v>405</v>
      </c>
      <c r="O2010" t="s">
        <v>486</v>
      </c>
      <c r="P2010" t="s">
        <v>44</v>
      </c>
      <c r="Q2010">
        <v>30</v>
      </c>
      <c r="R2010">
        <v>30</v>
      </c>
      <c r="S2010">
        <v>30</v>
      </c>
      <c r="T2010">
        <v>2.7</v>
      </c>
      <c r="U2010">
        <v>1.8</v>
      </c>
      <c r="V2010">
        <v>48.2</v>
      </c>
      <c r="W2010">
        <v>83.6</v>
      </c>
      <c r="X2010">
        <v>95.5</v>
      </c>
      <c r="Y2010">
        <v>47.3</v>
      </c>
      <c r="Z2010">
        <v>11.8</v>
      </c>
      <c r="AA2010">
        <v>15</v>
      </c>
      <c r="AB2010">
        <v>2500</v>
      </c>
      <c r="AC2010">
        <v>16400</v>
      </c>
      <c r="AD2010">
        <v>17900</v>
      </c>
      <c r="AE2010">
        <v>20100</v>
      </c>
      <c r="AF2010">
        <v>25900</v>
      </c>
      <c r="AG2010" t="s">
        <v>479</v>
      </c>
      <c r="AH2010" t="s">
        <v>479</v>
      </c>
      <c r="AI2010" t="s">
        <v>479</v>
      </c>
      <c r="AJ2010" t="s">
        <v>479</v>
      </c>
      <c r="AK2010" t="s">
        <v>479</v>
      </c>
      <c r="AL2010" t="s">
        <v>481</v>
      </c>
      <c r="AM2010" t="s">
        <v>481</v>
      </c>
    </row>
    <row r="2011" spans="1:39" x14ac:dyDescent="0.25">
      <c r="A2011" t="s">
        <v>472</v>
      </c>
      <c r="B2011" t="s">
        <v>598</v>
      </c>
      <c r="C2011">
        <v>1</v>
      </c>
      <c r="D2011" t="s">
        <v>405</v>
      </c>
      <c r="E2011" t="s">
        <v>405</v>
      </c>
      <c r="F2011">
        <v>10007814</v>
      </c>
      <c r="G2011" t="s">
        <v>102</v>
      </c>
      <c r="H2011" t="s">
        <v>482</v>
      </c>
      <c r="I2011" t="s">
        <v>601</v>
      </c>
      <c r="J2011" t="s">
        <v>63</v>
      </c>
      <c r="K2011" t="s">
        <v>602</v>
      </c>
      <c r="L2011" t="s">
        <v>405</v>
      </c>
      <c r="M2011" t="s">
        <v>405</v>
      </c>
      <c r="N2011" t="s">
        <v>405</v>
      </c>
      <c r="O2011" t="s">
        <v>485</v>
      </c>
      <c r="P2011" t="s">
        <v>47</v>
      </c>
      <c r="Q2011">
        <v>390</v>
      </c>
      <c r="R2011">
        <v>380</v>
      </c>
      <c r="S2011">
        <v>375</v>
      </c>
      <c r="T2011">
        <v>0.8</v>
      </c>
      <c r="U2011">
        <v>3.7</v>
      </c>
      <c r="V2011">
        <v>41.1</v>
      </c>
      <c r="W2011">
        <v>78.7</v>
      </c>
      <c r="X2011">
        <v>95.5</v>
      </c>
      <c r="Y2011">
        <v>54.4</v>
      </c>
      <c r="Z2011">
        <v>16.8</v>
      </c>
      <c r="AA2011">
        <v>150</v>
      </c>
      <c r="AB2011">
        <v>700</v>
      </c>
      <c r="AC2011">
        <v>19300</v>
      </c>
      <c r="AD2011">
        <v>23000</v>
      </c>
      <c r="AE2011">
        <v>27700</v>
      </c>
      <c r="AF2011">
        <v>69000</v>
      </c>
      <c r="AG2011" t="s">
        <v>479</v>
      </c>
      <c r="AH2011" t="s">
        <v>479</v>
      </c>
      <c r="AI2011" t="s">
        <v>479</v>
      </c>
      <c r="AJ2011" t="s">
        <v>479</v>
      </c>
      <c r="AK2011" t="s">
        <v>479</v>
      </c>
      <c r="AL2011" t="s">
        <v>481</v>
      </c>
      <c r="AM2011" t="s">
        <v>481</v>
      </c>
    </row>
    <row r="2012" spans="1:39" x14ac:dyDescent="0.25">
      <c r="A2012" t="s">
        <v>472</v>
      </c>
      <c r="B2012" t="s">
        <v>598</v>
      </c>
      <c r="C2012">
        <v>1</v>
      </c>
      <c r="D2012" t="s">
        <v>405</v>
      </c>
      <c r="E2012" t="s">
        <v>405</v>
      </c>
      <c r="F2012">
        <v>10007814</v>
      </c>
      <c r="G2012" t="s">
        <v>102</v>
      </c>
      <c r="H2012" t="s">
        <v>482</v>
      </c>
      <c r="I2012" t="s">
        <v>601</v>
      </c>
      <c r="J2012" t="s">
        <v>63</v>
      </c>
      <c r="K2012" t="s">
        <v>602</v>
      </c>
      <c r="L2012" t="s">
        <v>405</v>
      </c>
      <c r="M2012" t="s">
        <v>405</v>
      </c>
      <c r="N2012" t="s">
        <v>405</v>
      </c>
      <c r="O2012" t="s">
        <v>486</v>
      </c>
      <c r="P2012" t="s">
        <v>44</v>
      </c>
      <c r="Q2012">
        <v>170</v>
      </c>
      <c r="R2012">
        <v>165</v>
      </c>
      <c r="S2012">
        <v>165</v>
      </c>
      <c r="T2012">
        <v>1.2</v>
      </c>
      <c r="U2012">
        <v>3.7</v>
      </c>
      <c r="V2012">
        <v>47.9</v>
      </c>
      <c r="W2012">
        <v>87.1</v>
      </c>
      <c r="X2012">
        <v>95.1</v>
      </c>
      <c r="Y2012">
        <v>47.2</v>
      </c>
      <c r="Z2012">
        <v>8</v>
      </c>
      <c r="AA2012">
        <v>80</v>
      </c>
      <c r="AB2012">
        <v>700</v>
      </c>
      <c r="AC2012">
        <v>19700</v>
      </c>
      <c r="AD2012">
        <v>23400</v>
      </c>
      <c r="AE2012">
        <v>27400</v>
      </c>
      <c r="AF2012">
        <v>45300</v>
      </c>
      <c r="AG2012" t="s">
        <v>479</v>
      </c>
      <c r="AH2012" t="s">
        <v>479</v>
      </c>
      <c r="AI2012" t="s">
        <v>479</v>
      </c>
      <c r="AJ2012" t="s">
        <v>479</v>
      </c>
      <c r="AK2012" t="s">
        <v>479</v>
      </c>
      <c r="AL2012" t="s">
        <v>481</v>
      </c>
      <c r="AM2012" t="s">
        <v>481</v>
      </c>
    </row>
    <row r="2013" spans="1:39" x14ac:dyDescent="0.25">
      <c r="A2013" t="s">
        <v>472</v>
      </c>
      <c r="B2013" t="s">
        <v>598</v>
      </c>
      <c r="C2013">
        <v>1</v>
      </c>
      <c r="D2013" t="s">
        <v>405</v>
      </c>
      <c r="E2013" t="s">
        <v>405</v>
      </c>
      <c r="F2013">
        <v>10007814</v>
      </c>
      <c r="G2013" t="s">
        <v>102</v>
      </c>
      <c r="H2013" t="s">
        <v>482</v>
      </c>
      <c r="I2013" t="s">
        <v>601</v>
      </c>
      <c r="J2013" t="s">
        <v>63</v>
      </c>
      <c r="K2013" t="s">
        <v>602</v>
      </c>
      <c r="L2013" t="s">
        <v>405</v>
      </c>
      <c r="M2013" t="s">
        <v>405</v>
      </c>
      <c r="N2013" t="s">
        <v>405</v>
      </c>
      <c r="O2013" t="s">
        <v>478</v>
      </c>
      <c r="P2013" t="s">
        <v>3</v>
      </c>
      <c r="Q2013">
        <v>155</v>
      </c>
      <c r="R2013">
        <v>150</v>
      </c>
      <c r="S2013">
        <v>150</v>
      </c>
      <c r="T2013">
        <v>7.3</v>
      </c>
      <c r="U2013">
        <v>5.3</v>
      </c>
      <c r="V2013">
        <v>68</v>
      </c>
      <c r="W2013">
        <v>81.3</v>
      </c>
      <c r="X2013">
        <v>87.3</v>
      </c>
      <c r="Y2013">
        <v>19.3</v>
      </c>
      <c r="Z2013">
        <v>6</v>
      </c>
      <c r="AA2013">
        <v>100</v>
      </c>
      <c r="AB2013">
        <v>6200</v>
      </c>
      <c r="AC2013">
        <v>24500</v>
      </c>
      <c r="AD2013">
        <v>29900</v>
      </c>
      <c r="AE2013">
        <v>35800</v>
      </c>
      <c r="AF2013">
        <v>88300</v>
      </c>
      <c r="AG2013" t="s">
        <v>479</v>
      </c>
      <c r="AH2013" t="s">
        <v>479</v>
      </c>
      <c r="AI2013" t="s">
        <v>479</v>
      </c>
      <c r="AJ2013" t="s">
        <v>479</v>
      </c>
      <c r="AK2013" t="s">
        <v>479</v>
      </c>
      <c r="AL2013" t="s">
        <v>481</v>
      </c>
      <c r="AM2013" t="s">
        <v>481</v>
      </c>
    </row>
    <row r="2014" spans="1:39" x14ac:dyDescent="0.25">
      <c r="A2014" t="s">
        <v>472</v>
      </c>
      <c r="B2014" t="s">
        <v>598</v>
      </c>
      <c r="C2014">
        <v>1</v>
      </c>
      <c r="D2014" t="s">
        <v>405</v>
      </c>
      <c r="E2014" t="s">
        <v>405</v>
      </c>
      <c r="F2014">
        <v>10007814</v>
      </c>
      <c r="G2014" t="s">
        <v>102</v>
      </c>
      <c r="H2014" t="s">
        <v>482</v>
      </c>
      <c r="I2014" t="s">
        <v>601</v>
      </c>
      <c r="J2014" t="s">
        <v>63</v>
      </c>
      <c r="K2014" t="s">
        <v>602</v>
      </c>
      <c r="L2014" t="s">
        <v>405</v>
      </c>
      <c r="M2014" t="s">
        <v>405</v>
      </c>
      <c r="N2014" t="s">
        <v>405</v>
      </c>
      <c r="O2014" t="s">
        <v>488</v>
      </c>
      <c r="P2014" t="s">
        <v>34</v>
      </c>
      <c r="Q2014">
        <v>250</v>
      </c>
      <c r="R2014">
        <v>245</v>
      </c>
      <c r="S2014">
        <v>245</v>
      </c>
      <c r="T2014">
        <v>2</v>
      </c>
      <c r="U2014">
        <v>1.8</v>
      </c>
      <c r="V2014">
        <v>36.799999999999997</v>
      </c>
      <c r="W2014">
        <v>82.9</v>
      </c>
      <c r="X2014">
        <v>96.1</v>
      </c>
      <c r="Y2014">
        <v>59.3</v>
      </c>
      <c r="Z2014">
        <v>13.2</v>
      </c>
      <c r="AA2014">
        <v>90</v>
      </c>
      <c r="AB2014">
        <v>2200</v>
      </c>
      <c r="AC2014">
        <v>19700</v>
      </c>
      <c r="AD2014">
        <v>22600</v>
      </c>
      <c r="AE2014">
        <v>25900</v>
      </c>
      <c r="AF2014">
        <v>40900</v>
      </c>
      <c r="AG2014" t="s">
        <v>479</v>
      </c>
      <c r="AH2014" t="s">
        <v>479</v>
      </c>
      <c r="AI2014" t="s">
        <v>479</v>
      </c>
      <c r="AJ2014" t="s">
        <v>479</v>
      </c>
      <c r="AK2014" t="s">
        <v>479</v>
      </c>
      <c r="AL2014" t="s">
        <v>481</v>
      </c>
      <c r="AM2014" t="s">
        <v>481</v>
      </c>
    </row>
    <row r="2015" spans="1:39" x14ac:dyDescent="0.25">
      <c r="A2015" t="s">
        <v>472</v>
      </c>
      <c r="B2015" t="s">
        <v>598</v>
      </c>
      <c r="C2015">
        <v>1</v>
      </c>
      <c r="D2015" t="s">
        <v>405</v>
      </c>
      <c r="E2015" t="s">
        <v>405</v>
      </c>
      <c r="F2015">
        <v>10007820</v>
      </c>
      <c r="G2015" t="s">
        <v>605</v>
      </c>
      <c r="H2015" t="s">
        <v>482</v>
      </c>
      <c r="I2015" t="s">
        <v>601</v>
      </c>
      <c r="J2015" t="s">
        <v>63</v>
      </c>
      <c r="K2015" t="s">
        <v>602</v>
      </c>
      <c r="L2015" t="s">
        <v>405</v>
      </c>
      <c r="M2015" t="s">
        <v>405</v>
      </c>
      <c r="N2015" t="s">
        <v>405</v>
      </c>
      <c r="O2015" t="s">
        <v>478</v>
      </c>
      <c r="P2015" t="s">
        <v>3</v>
      </c>
      <c r="Q2015">
        <v>5</v>
      </c>
      <c r="R2015">
        <v>5</v>
      </c>
      <c r="S2015">
        <v>5</v>
      </c>
      <c r="T2015" t="s">
        <v>479</v>
      </c>
      <c r="U2015" t="s">
        <v>479</v>
      </c>
      <c r="V2015" t="s">
        <v>479</v>
      </c>
      <c r="W2015" t="s">
        <v>479</v>
      </c>
      <c r="X2015" t="s">
        <v>479</v>
      </c>
      <c r="Y2015" t="s">
        <v>479</v>
      </c>
      <c r="Z2015" t="s">
        <v>479</v>
      </c>
      <c r="AA2015">
        <v>5</v>
      </c>
      <c r="AB2015" t="s">
        <v>479</v>
      </c>
      <c r="AC2015" t="s">
        <v>479</v>
      </c>
      <c r="AD2015" t="s">
        <v>479</v>
      </c>
      <c r="AE2015" t="s">
        <v>479</v>
      </c>
      <c r="AF2015" t="s">
        <v>479</v>
      </c>
      <c r="AG2015" t="s">
        <v>479</v>
      </c>
      <c r="AH2015" t="s">
        <v>479</v>
      </c>
      <c r="AI2015" t="s">
        <v>479</v>
      </c>
      <c r="AJ2015" t="s">
        <v>479</v>
      </c>
      <c r="AK2015" t="s">
        <v>479</v>
      </c>
      <c r="AL2015" t="s">
        <v>481</v>
      </c>
      <c r="AM2015" t="s">
        <v>481</v>
      </c>
    </row>
    <row r="2016" spans="1:39" x14ac:dyDescent="0.25">
      <c r="A2016" t="s">
        <v>472</v>
      </c>
      <c r="B2016" t="s">
        <v>598</v>
      </c>
      <c r="C2016">
        <v>1</v>
      </c>
      <c r="D2016" t="s">
        <v>405</v>
      </c>
      <c r="E2016" t="s">
        <v>405</v>
      </c>
      <c r="F2016">
        <v>10007820</v>
      </c>
      <c r="G2016" t="s">
        <v>605</v>
      </c>
      <c r="H2016" t="s">
        <v>482</v>
      </c>
      <c r="I2016" t="s">
        <v>601</v>
      </c>
      <c r="J2016" t="s">
        <v>63</v>
      </c>
      <c r="K2016" t="s">
        <v>602</v>
      </c>
      <c r="L2016" t="s">
        <v>405</v>
      </c>
      <c r="M2016" t="s">
        <v>405</v>
      </c>
      <c r="N2016" t="s">
        <v>405</v>
      </c>
      <c r="O2016" t="s">
        <v>488</v>
      </c>
      <c r="P2016" t="s">
        <v>34</v>
      </c>
      <c r="Q2016">
        <v>20</v>
      </c>
      <c r="R2016">
        <v>20</v>
      </c>
      <c r="S2016">
        <v>20</v>
      </c>
      <c r="T2016" t="s">
        <v>487</v>
      </c>
      <c r="U2016">
        <v>4.5</v>
      </c>
      <c r="V2016">
        <v>68.2</v>
      </c>
      <c r="W2016">
        <v>95.5</v>
      </c>
      <c r="X2016">
        <v>95.5</v>
      </c>
      <c r="Y2016">
        <v>27.3</v>
      </c>
      <c r="Z2016" t="s">
        <v>487</v>
      </c>
      <c r="AA2016">
        <v>15</v>
      </c>
      <c r="AB2016">
        <v>12000</v>
      </c>
      <c r="AC2016">
        <v>15300</v>
      </c>
      <c r="AD2016">
        <v>19000</v>
      </c>
      <c r="AE2016">
        <v>23000</v>
      </c>
      <c r="AF2016">
        <v>28100</v>
      </c>
      <c r="AG2016" t="s">
        <v>479</v>
      </c>
      <c r="AH2016" t="s">
        <v>479</v>
      </c>
      <c r="AI2016" t="s">
        <v>479</v>
      </c>
      <c r="AJ2016" t="s">
        <v>479</v>
      </c>
      <c r="AK2016" t="s">
        <v>479</v>
      </c>
      <c r="AL2016" t="s">
        <v>481</v>
      </c>
      <c r="AM2016" t="s">
        <v>481</v>
      </c>
    </row>
    <row r="2017" spans="1:39" x14ac:dyDescent="0.25">
      <c r="A2017" t="s">
        <v>472</v>
      </c>
      <c r="B2017" t="s">
        <v>598</v>
      </c>
      <c r="C2017">
        <v>1</v>
      </c>
      <c r="D2017" t="s">
        <v>405</v>
      </c>
      <c r="E2017" t="s">
        <v>405</v>
      </c>
      <c r="F2017">
        <v>10007820</v>
      </c>
      <c r="G2017" t="s">
        <v>605</v>
      </c>
      <c r="H2017" t="s">
        <v>482</v>
      </c>
      <c r="I2017" t="s">
        <v>601</v>
      </c>
      <c r="J2017" t="s">
        <v>63</v>
      </c>
      <c r="K2017" t="s">
        <v>602</v>
      </c>
      <c r="L2017" t="s">
        <v>405</v>
      </c>
      <c r="M2017" t="s">
        <v>405</v>
      </c>
      <c r="N2017" t="s">
        <v>405</v>
      </c>
      <c r="O2017" t="s">
        <v>489</v>
      </c>
      <c r="P2017" t="s">
        <v>50</v>
      </c>
      <c r="Q2017">
        <v>15</v>
      </c>
      <c r="R2017">
        <v>15</v>
      </c>
      <c r="S2017">
        <v>15</v>
      </c>
      <c r="T2017">
        <v>13.3</v>
      </c>
      <c r="U2017">
        <v>20</v>
      </c>
      <c r="V2017">
        <v>46.7</v>
      </c>
      <c r="W2017">
        <v>53.3</v>
      </c>
      <c r="X2017">
        <v>66.7</v>
      </c>
      <c r="Y2017">
        <v>20</v>
      </c>
      <c r="Z2017">
        <v>13.3</v>
      </c>
      <c r="AA2017">
        <v>5</v>
      </c>
      <c r="AB2017" t="s">
        <v>479</v>
      </c>
      <c r="AC2017" t="s">
        <v>479</v>
      </c>
      <c r="AD2017" t="s">
        <v>479</v>
      </c>
      <c r="AE2017" t="s">
        <v>479</v>
      </c>
      <c r="AF2017" t="s">
        <v>479</v>
      </c>
      <c r="AG2017" t="s">
        <v>479</v>
      </c>
      <c r="AH2017" t="s">
        <v>479</v>
      </c>
      <c r="AI2017" t="s">
        <v>479</v>
      </c>
      <c r="AJ2017" t="s">
        <v>479</v>
      </c>
      <c r="AK2017" t="s">
        <v>479</v>
      </c>
      <c r="AL2017" t="s">
        <v>481</v>
      </c>
      <c r="AM2017" t="s">
        <v>481</v>
      </c>
    </row>
    <row r="2018" spans="1:39" x14ac:dyDescent="0.25">
      <c r="A2018" t="s">
        <v>472</v>
      </c>
      <c r="B2018" t="s">
        <v>598</v>
      </c>
      <c r="C2018">
        <v>1</v>
      </c>
      <c r="D2018" t="s">
        <v>405</v>
      </c>
      <c r="E2018" t="s">
        <v>405</v>
      </c>
      <c r="F2018">
        <v>10007823</v>
      </c>
      <c r="G2018" t="s">
        <v>152</v>
      </c>
      <c r="H2018" t="s">
        <v>482</v>
      </c>
      <c r="I2018" t="s">
        <v>476</v>
      </c>
      <c r="J2018" t="s">
        <v>385</v>
      </c>
      <c r="K2018" t="s">
        <v>477</v>
      </c>
      <c r="L2018" t="s">
        <v>65</v>
      </c>
      <c r="M2018" t="s">
        <v>405</v>
      </c>
      <c r="N2018" t="s">
        <v>405</v>
      </c>
      <c r="O2018" t="s">
        <v>485</v>
      </c>
      <c r="P2018" t="s">
        <v>47</v>
      </c>
      <c r="Q2018">
        <v>70</v>
      </c>
      <c r="R2018">
        <v>65</v>
      </c>
      <c r="S2018">
        <v>65</v>
      </c>
      <c r="T2018">
        <v>1.5</v>
      </c>
      <c r="U2018">
        <v>2.2999999999999998</v>
      </c>
      <c r="V2018">
        <v>59.4</v>
      </c>
      <c r="W2018">
        <v>88.7</v>
      </c>
      <c r="X2018">
        <v>96.2</v>
      </c>
      <c r="Y2018">
        <v>36.799999999999997</v>
      </c>
      <c r="Z2018">
        <v>7.5</v>
      </c>
      <c r="AA2018">
        <v>40</v>
      </c>
      <c r="AB2018">
        <v>6200</v>
      </c>
      <c r="AC2018">
        <v>17900</v>
      </c>
      <c r="AD2018">
        <v>23000</v>
      </c>
      <c r="AE2018">
        <v>25900</v>
      </c>
      <c r="AF2018">
        <v>33600</v>
      </c>
      <c r="AG2018" t="s">
        <v>479</v>
      </c>
      <c r="AH2018" t="s">
        <v>479</v>
      </c>
      <c r="AI2018" t="s">
        <v>479</v>
      </c>
      <c r="AJ2018" t="s">
        <v>479</v>
      </c>
      <c r="AK2018" t="s">
        <v>479</v>
      </c>
      <c r="AL2018" t="s">
        <v>481</v>
      </c>
      <c r="AM2018" t="s">
        <v>481</v>
      </c>
    </row>
    <row r="2019" spans="1:39" x14ac:dyDescent="0.25">
      <c r="A2019" t="s">
        <v>472</v>
      </c>
      <c r="B2019" t="s">
        <v>598</v>
      </c>
      <c r="C2019">
        <v>1</v>
      </c>
      <c r="D2019" t="s">
        <v>405</v>
      </c>
      <c r="E2019" t="s">
        <v>405</v>
      </c>
      <c r="F2019">
        <v>10007823</v>
      </c>
      <c r="G2019" t="s">
        <v>152</v>
      </c>
      <c r="H2019" t="s">
        <v>482</v>
      </c>
      <c r="I2019" t="s">
        <v>476</v>
      </c>
      <c r="J2019" t="s">
        <v>385</v>
      </c>
      <c r="K2019" t="s">
        <v>477</v>
      </c>
      <c r="L2019" t="s">
        <v>65</v>
      </c>
      <c r="M2019" t="s">
        <v>405</v>
      </c>
      <c r="N2019" t="s">
        <v>405</v>
      </c>
      <c r="O2019" t="s">
        <v>486</v>
      </c>
      <c r="P2019" t="s">
        <v>44</v>
      </c>
      <c r="Q2019">
        <v>145</v>
      </c>
      <c r="R2019">
        <v>145</v>
      </c>
      <c r="S2019">
        <v>145</v>
      </c>
      <c r="T2019">
        <v>0.7</v>
      </c>
      <c r="U2019">
        <v>6.9</v>
      </c>
      <c r="V2019">
        <v>36</v>
      </c>
      <c r="W2019">
        <v>82.4</v>
      </c>
      <c r="X2019">
        <v>92.4</v>
      </c>
      <c r="Y2019">
        <v>56.4</v>
      </c>
      <c r="Z2019">
        <v>10</v>
      </c>
      <c r="AA2019">
        <v>50</v>
      </c>
      <c r="AB2019">
        <v>700</v>
      </c>
      <c r="AC2019">
        <v>16100</v>
      </c>
      <c r="AD2019">
        <v>19300</v>
      </c>
      <c r="AE2019">
        <v>23000</v>
      </c>
      <c r="AF2019">
        <v>26600</v>
      </c>
      <c r="AG2019" t="s">
        <v>479</v>
      </c>
      <c r="AH2019" t="s">
        <v>479</v>
      </c>
      <c r="AI2019" t="s">
        <v>479</v>
      </c>
      <c r="AJ2019" t="s">
        <v>479</v>
      </c>
      <c r="AK2019" t="s">
        <v>479</v>
      </c>
      <c r="AL2019" t="s">
        <v>481</v>
      </c>
      <c r="AM2019" t="s">
        <v>481</v>
      </c>
    </row>
    <row r="2020" spans="1:39" x14ac:dyDescent="0.25">
      <c r="A2020" t="s">
        <v>472</v>
      </c>
      <c r="B2020" t="s">
        <v>598</v>
      </c>
      <c r="C2020">
        <v>1</v>
      </c>
      <c r="D2020" t="s">
        <v>405</v>
      </c>
      <c r="E2020" t="s">
        <v>405</v>
      </c>
      <c r="F2020">
        <v>10007823</v>
      </c>
      <c r="G2020" t="s">
        <v>152</v>
      </c>
      <c r="H2020" t="s">
        <v>482</v>
      </c>
      <c r="I2020" t="s">
        <v>476</v>
      </c>
      <c r="J2020" t="s">
        <v>385</v>
      </c>
      <c r="K2020" t="s">
        <v>477</v>
      </c>
      <c r="L2020" t="s">
        <v>65</v>
      </c>
      <c r="M2020" t="s">
        <v>405</v>
      </c>
      <c r="N2020" t="s">
        <v>405</v>
      </c>
      <c r="O2020" t="s">
        <v>478</v>
      </c>
      <c r="P2020" t="s">
        <v>3</v>
      </c>
      <c r="Q2020">
        <v>90</v>
      </c>
      <c r="R2020">
        <v>90</v>
      </c>
      <c r="S2020">
        <v>90</v>
      </c>
      <c r="T2020">
        <v>3.3</v>
      </c>
      <c r="U2020">
        <v>13.3</v>
      </c>
      <c r="V2020">
        <v>63.9</v>
      </c>
      <c r="W2020">
        <v>77.2</v>
      </c>
      <c r="X2020">
        <v>83.3</v>
      </c>
      <c r="Y2020">
        <v>19.399999999999999</v>
      </c>
      <c r="Z2020">
        <v>6.1</v>
      </c>
      <c r="AA2020">
        <v>55</v>
      </c>
      <c r="AB2020">
        <v>6900</v>
      </c>
      <c r="AC2020">
        <v>20400</v>
      </c>
      <c r="AD2020">
        <v>23700</v>
      </c>
      <c r="AE2020">
        <v>28100</v>
      </c>
      <c r="AF2020">
        <v>61700</v>
      </c>
      <c r="AG2020" t="s">
        <v>479</v>
      </c>
      <c r="AH2020" t="s">
        <v>479</v>
      </c>
      <c r="AI2020" t="s">
        <v>479</v>
      </c>
      <c r="AJ2020" t="s">
        <v>479</v>
      </c>
      <c r="AK2020" t="s">
        <v>479</v>
      </c>
      <c r="AL2020" t="s">
        <v>481</v>
      </c>
      <c r="AM2020" t="s">
        <v>481</v>
      </c>
    </row>
    <row r="2021" spans="1:39" x14ac:dyDescent="0.25">
      <c r="A2021" t="s">
        <v>472</v>
      </c>
      <c r="B2021" t="s">
        <v>598</v>
      </c>
      <c r="C2021">
        <v>1</v>
      </c>
      <c r="D2021" t="s">
        <v>405</v>
      </c>
      <c r="E2021" t="s">
        <v>405</v>
      </c>
      <c r="F2021">
        <v>10007823</v>
      </c>
      <c r="G2021" t="s">
        <v>152</v>
      </c>
      <c r="H2021" t="s">
        <v>482</v>
      </c>
      <c r="I2021" t="s">
        <v>476</v>
      </c>
      <c r="J2021" t="s">
        <v>385</v>
      </c>
      <c r="K2021" t="s">
        <v>477</v>
      </c>
      <c r="L2021" t="s">
        <v>65</v>
      </c>
      <c r="M2021" t="s">
        <v>405</v>
      </c>
      <c r="N2021" t="s">
        <v>405</v>
      </c>
      <c r="O2021" t="s">
        <v>488</v>
      </c>
      <c r="P2021" t="s">
        <v>34</v>
      </c>
      <c r="Q2021">
        <v>90</v>
      </c>
      <c r="R2021">
        <v>90</v>
      </c>
      <c r="S2021">
        <v>85</v>
      </c>
      <c r="T2021">
        <v>1.7</v>
      </c>
      <c r="U2021">
        <v>2.6</v>
      </c>
      <c r="V2021">
        <v>59.8</v>
      </c>
      <c r="W2021">
        <v>91.3</v>
      </c>
      <c r="X2021">
        <v>95.7</v>
      </c>
      <c r="Y2021">
        <v>35.799999999999997</v>
      </c>
      <c r="Z2021">
        <v>4.3</v>
      </c>
      <c r="AA2021">
        <v>50</v>
      </c>
      <c r="AB2021">
        <v>11000</v>
      </c>
      <c r="AC2021">
        <v>18600</v>
      </c>
      <c r="AD2021">
        <v>19700</v>
      </c>
      <c r="AE2021">
        <v>22600</v>
      </c>
      <c r="AF2021">
        <v>28800</v>
      </c>
      <c r="AG2021" t="s">
        <v>479</v>
      </c>
      <c r="AH2021" t="s">
        <v>479</v>
      </c>
      <c r="AI2021" t="s">
        <v>479</v>
      </c>
      <c r="AJ2021" t="s">
        <v>479</v>
      </c>
      <c r="AK2021" t="s">
        <v>479</v>
      </c>
      <c r="AL2021" t="s">
        <v>481</v>
      </c>
      <c r="AM2021" t="s">
        <v>481</v>
      </c>
    </row>
    <row r="2022" spans="1:39" x14ac:dyDescent="0.25">
      <c r="A2022" t="s">
        <v>472</v>
      </c>
      <c r="B2022" t="s">
        <v>598</v>
      </c>
      <c r="C2022">
        <v>1</v>
      </c>
      <c r="D2022" t="s">
        <v>405</v>
      </c>
      <c r="E2022" t="s">
        <v>405</v>
      </c>
      <c r="F2022">
        <v>10007823</v>
      </c>
      <c r="G2022" t="s">
        <v>152</v>
      </c>
      <c r="H2022" t="s">
        <v>482</v>
      </c>
      <c r="I2022" t="s">
        <v>476</v>
      </c>
      <c r="J2022" t="s">
        <v>385</v>
      </c>
      <c r="K2022" t="s">
        <v>477</v>
      </c>
      <c r="L2022" t="s">
        <v>65</v>
      </c>
      <c r="M2022" t="s">
        <v>405</v>
      </c>
      <c r="N2022" t="s">
        <v>405</v>
      </c>
      <c r="O2022" t="s">
        <v>489</v>
      </c>
      <c r="P2022" t="s">
        <v>50</v>
      </c>
      <c r="Q2022">
        <v>55</v>
      </c>
      <c r="R2022">
        <v>55</v>
      </c>
      <c r="S2022">
        <v>55</v>
      </c>
      <c r="T2022">
        <v>2.7</v>
      </c>
      <c r="U2022">
        <v>9.1</v>
      </c>
      <c r="V2022">
        <v>73.599999999999994</v>
      </c>
      <c r="W2022">
        <v>80.900000000000006</v>
      </c>
      <c r="X2022">
        <v>88.2</v>
      </c>
      <c r="Y2022">
        <v>14.5</v>
      </c>
      <c r="Z2022">
        <v>7.3</v>
      </c>
      <c r="AA2022">
        <v>40</v>
      </c>
      <c r="AB2022">
        <v>5800</v>
      </c>
      <c r="AC2022">
        <v>14600</v>
      </c>
      <c r="AD2022">
        <v>18800</v>
      </c>
      <c r="AE2022">
        <v>22300</v>
      </c>
      <c r="AF2022">
        <v>35800</v>
      </c>
      <c r="AG2022" t="s">
        <v>479</v>
      </c>
      <c r="AH2022" t="s">
        <v>479</v>
      </c>
      <c r="AI2022" t="s">
        <v>479</v>
      </c>
      <c r="AJ2022" t="s">
        <v>479</v>
      </c>
      <c r="AK2022" t="s">
        <v>479</v>
      </c>
      <c r="AL2022" t="s">
        <v>481</v>
      </c>
      <c r="AM2022" t="s">
        <v>481</v>
      </c>
    </row>
    <row r="2023" spans="1:39" x14ac:dyDescent="0.25">
      <c r="A2023" t="s">
        <v>472</v>
      </c>
      <c r="B2023" t="s">
        <v>598</v>
      </c>
      <c r="C2023">
        <v>1</v>
      </c>
      <c r="D2023" t="s">
        <v>405</v>
      </c>
      <c r="E2023" t="s">
        <v>405</v>
      </c>
      <c r="F2023">
        <v>10007825</v>
      </c>
      <c r="G2023" t="s">
        <v>151</v>
      </c>
      <c r="H2023" t="s">
        <v>482</v>
      </c>
      <c r="I2023" t="s">
        <v>476</v>
      </c>
      <c r="J2023" t="s">
        <v>385</v>
      </c>
      <c r="K2023" t="s">
        <v>495</v>
      </c>
      <c r="L2023" t="s">
        <v>41</v>
      </c>
      <c r="M2023" t="s">
        <v>405</v>
      </c>
      <c r="N2023" t="s">
        <v>405</v>
      </c>
      <c r="O2023" t="s">
        <v>489</v>
      </c>
      <c r="P2023" t="s">
        <v>50</v>
      </c>
      <c r="Q2023" t="s">
        <v>480</v>
      </c>
      <c r="R2023" t="s">
        <v>480</v>
      </c>
      <c r="S2023" t="s">
        <v>480</v>
      </c>
      <c r="T2023" t="s">
        <v>479</v>
      </c>
      <c r="U2023" t="s">
        <v>479</v>
      </c>
      <c r="V2023" t="s">
        <v>479</v>
      </c>
      <c r="W2023" t="s">
        <v>479</v>
      </c>
      <c r="X2023" t="s">
        <v>479</v>
      </c>
      <c r="Y2023" t="s">
        <v>479</v>
      </c>
      <c r="Z2023" t="s">
        <v>479</v>
      </c>
      <c r="AA2023" t="s">
        <v>480</v>
      </c>
      <c r="AB2023" t="s">
        <v>479</v>
      </c>
      <c r="AC2023" t="s">
        <v>479</v>
      </c>
      <c r="AD2023" t="s">
        <v>479</v>
      </c>
      <c r="AE2023" t="s">
        <v>479</v>
      </c>
      <c r="AF2023" t="s">
        <v>479</v>
      </c>
      <c r="AG2023" t="s">
        <v>479</v>
      </c>
      <c r="AH2023" t="s">
        <v>479</v>
      </c>
      <c r="AI2023" t="s">
        <v>479</v>
      </c>
      <c r="AJ2023" t="s">
        <v>479</v>
      </c>
      <c r="AK2023" t="s">
        <v>479</v>
      </c>
      <c r="AL2023" t="s">
        <v>481</v>
      </c>
      <c r="AM2023" t="s">
        <v>481</v>
      </c>
    </row>
    <row r="2024" spans="1:39" x14ac:dyDescent="0.25">
      <c r="A2024" t="s">
        <v>472</v>
      </c>
      <c r="B2024" t="s">
        <v>598</v>
      </c>
      <c r="C2024">
        <v>1</v>
      </c>
      <c r="D2024" t="s">
        <v>405</v>
      </c>
      <c r="E2024" t="s">
        <v>405</v>
      </c>
      <c r="F2024">
        <v>10007832</v>
      </c>
      <c r="G2024" t="s">
        <v>114</v>
      </c>
      <c r="H2024" t="s">
        <v>482</v>
      </c>
      <c r="I2024" t="s">
        <v>476</v>
      </c>
      <c r="J2024" t="s">
        <v>385</v>
      </c>
      <c r="K2024" t="s">
        <v>521</v>
      </c>
      <c r="L2024" t="s">
        <v>58</v>
      </c>
      <c r="M2024" t="s">
        <v>405</v>
      </c>
      <c r="N2024" t="s">
        <v>405</v>
      </c>
      <c r="O2024" t="s">
        <v>486</v>
      </c>
      <c r="P2024" t="s">
        <v>44</v>
      </c>
      <c r="Q2024">
        <v>40</v>
      </c>
      <c r="R2024">
        <v>40</v>
      </c>
      <c r="S2024">
        <v>40</v>
      </c>
      <c r="T2024">
        <v>4.0999999999999996</v>
      </c>
      <c r="U2024">
        <v>9.8000000000000007</v>
      </c>
      <c r="V2024">
        <v>26.1</v>
      </c>
      <c r="W2024">
        <v>77.099999999999994</v>
      </c>
      <c r="X2024">
        <v>86.2</v>
      </c>
      <c r="Y2024">
        <v>60.1</v>
      </c>
      <c r="Z2024">
        <v>9</v>
      </c>
      <c r="AA2024">
        <v>10</v>
      </c>
      <c r="AB2024" t="s">
        <v>479</v>
      </c>
      <c r="AC2024" t="s">
        <v>479</v>
      </c>
      <c r="AD2024" t="s">
        <v>479</v>
      </c>
      <c r="AE2024" t="s">
        <v>479</v>
      </c>
      <c r="AF2024" t="s">
        <v>479</v>
      </c>
      <c r="AG2024" t="s">
        <v>479</v>
      </c>
      <c r="AH2024" t="s">
        <v>479</v>
      </c>
      <c r="AI2024" t="s">
        <v>479</v>
      </c>
      <c r="AJ2024" t="s">
        <v>479</v>
      </c>
      <c r="AK2024" t="s">
        <v>479</v>
      </c>
      <c r="AL2024" t="s">
        <v>481</v>
      </c>
      <c r="AM2024" t="s">
        <v>481</v>
      </c>
    </row>
    <row r="2025" spans="1:39" x14ac:dyDescent="0.25">
      <c r="A2025" t="s">
        <v>472</v>
      </c>
      <c r="B2025" t="s">
        <v>598</v>
      </c>
      <c r="C2025">
        <v>1</v>
      </c>
      <c r="D2025" t="s">
        <v>405</v>
      </c>
      <c r="E2025" t="s">
        <v>405</v>
      </c>
      <c r="F2025">
        <v>10007833</v>
      </c>
      <c r="G2025" t="s">
        <v>606</v>
      </c>
      <c r="H2025" t="s">
        <v>482</v>
      </c>
      <c r="I2025" t="s">
        <v>601</v>
      </c>
      <c r="J2025" t="s">
        <v>63</v>
      </c>
      <c r="K2025" t="s">
        <v>602</v>
      </c>
      <c r="L2025" t="s">
        <v>405</v>
      </c>
      <c r="M2025" t="s">
        <v>405</v>
      </c>
      <c r="N2025" t="s">
        <v>405</v>
      </c>
      <c r="O2025" t="s">
        <v>486</v>
      </c>
      <c r="P2025" t="s">
        <v>44</v>
      </c>
      <c r="Q2025">
        <v>10</v>
      </c>
      <c r="R2025">
        <v>10</v>
      </c>
      <c r="S2025">
        <v>10</v>
      </c>
      <c r="T2025" t="s">
        <v>479</v>
      </c>
      <c r="U2025" t="s">
        <v>479</v>
      </c>
      <c r="V2025" t="s">
        <v>479</v>
      </c>
      <c r="W2025" t="s">
        <v>479</v>
      </c>
      <c r="X2025" t="s">
        <v>479</v>
      </c>
      <c r="Y2025" t="s">
        <v>479</v>
      </c>
      <c r="Z2025" t="s">
        <v>479</v>
      </c>
      <c r="AA2025">
        <v>5</v>
      </c>
      <c r="AB2025" t="s">
        <v>479</v>
      </c>
      <c r="AC2025" t="s">
        <v>479</v>
      </c>
      <c r="AD2025" t="s">
        <v>479</v>
      </c>
      <c r="AE2025" t="s">
        <v>479</v>
      </c>
      <c r="AF2025" t="s">
        <v>479</v>
      </c>
      <c r="AG2025" t="s">
        <v>479</v>
      </c>
      <c r="AH2025" t="s">
        <v>479</v>
      </c>
      <c r="AI2025" t="s">
        <v>479</v>
      </c>
      <c r="AJ2025" t="s">
        <v>479</v>
      </c>
      <c r="AK2025" t="s">
        <v>479</v>
      </c>
      <c r="AL2025" t="s">
        <v>481</v>
      </c>
      <c r="AM2025" t="s">
        <v>481</v>
      </c>
    </row>
    <row r="2026" spans="1:39" x14ac:dyDescent="0.25">
      <c r="A2026" t="s">
        <v>472</v>
      </c>
      <c r="B2026" t="s">
        <v>598</v>
      </c>
      <c r="C2026">
        <v>1</v>
      </c>
      <c r="D2026" t="s">
        <v>405</v>
      </c>
      <c r="E2026" t="s">
        <v>405</v>
      </c>
      <c r="F2026">
        <v>10007833</v>
      </c>
      <c r="G2026" t="s">
        <v>606</v>
      </c>
      <c r="H2026" t="s">
        <v>482</v>
      </c>
      <c r="I2026" t="s">
        <v>601</v>
      </c>
      <c r="J2026" t="s">
        <v>63</v>
      </c>
      <c r="K2026" t="s">
        <v>602</v>
      </c>
      <c r="L2026" t="s">
        <v>405</v>
      </c>
      <c r="M2026" t="s">
        <v>405</v>
      </c>
      <c r="N2026" t="s">
        <v>405</v>
      </c>
      <c r="O2026" t="s">
        <v>478</v>
      </c>
      <c r="P2026" t="s">
        <v>3</v>
      </c>
      <c r="Q2026">
        <v>30</v>
      </c>
      <c r="R2026">
        <v>30</v>
      </c>
      <c r="S2026">
        <v>30</v>
      </c>
      <c r="T2026">
        <v>3.5</v>
      </c>
      <c r="U2026">
        <v>22.8</v>
      </c>
      <c r="V2026">
        <v>40.4</v>
      </c>
      <c r="W2026">
        <v>66.7</v>
      </c>
      <c r="X2026">
        <v>73.7</v>
      </c>
      <c r="Y2026">
        <v>33.299999999999997</v>
      </c>
      <c r="Z2026">
        <v>7</v>
      </c>
      <c r="AA2026">
        <v>10</v>
      </c>
      <c r="AB2026">
        <v>12000</v>
      </c>
      <c r="AC2026">
        <v>20400</v>
      </c>
      <c r="AD2026">
        <v>25600</v>
      </c>
      <c r="AE2026">
        <v>28500</v>
      </c>
      <c r="AF2026">
        <v>54800</v>
      </c>
      <c r="AG2026" t="s">
        <v>479</v>
      </c>
      <c r="AH2026" t="s">
        <v>479</v>
      </c>
      <c r="AI2026" t="s">
        <v>479</v>
      </c>
      <c r="AJ2026" t="s">
        <v>479</v>
      </c>
      <c r="AK2026" t="s">
        <v>479</v>
      </c>
      <c r="AL2026" t="s">
        <v>481</v>
      </c>
      <c r="AM2026" t="s">
        <v>481</v>
      </c>
    </row>
    <row r="2027" spans="1:39" x14ac:dyDescent="0.25">
      <c r="A2027" t="s">
        <v>472</v>
      </c>
      <c r="B2027" t="s">
        <v>598</v>
      </c>
      <c r="C2027">
        <v>1</v>
      </c>
      <c r="D2027" t="s">
        <v>405</v>
      </c>
      <c r="E2027" t="s">
        <v>405</v>
      </c>
      <c r="F2027">
        <v>10007833</v>
      </c>
      <c r="G2027" t="s">
        <v>606</v>
      </c>
      <c r="H2027" t="s">
        <v>482</v>
      </c>
      <c r="I2027" t="s">
        <v>601</v>
      </c>
      <c r="J2027" t="s">
        <v>63</v>
      </c>
      <c r="K2027" t="s">
        <v>602</v>
      </c>
      <c r="L2027" t="s">
        <v>405</v>
      </c>
      <c r="M2027" t="s">
        <v>405</v>
      </c>
      <c r="N2027" t="s">
        <v>405</v>
      </c>
      <c r="O2027" t="s">
        <v>489</v>
      </c>
      <c r="P2027" t="s">
        <v>50</v>
      </c>
      <c r="Q2027">
        <v>70</v>
      </c>
      <c r="R2027">
        <v>70</v>
      </c>
      <c r="S2027">
        <v>65</v>
      </c>
      <c r="T2027">
        <v>3.8</v>
      </c>
      <c r="U2027">
        <v>24.1</v>
      </c>
      <c r="V2027">
        <v>39.1</v>
      </c>
      <c r="W2027">
        <v>54.9</v>
      </c>
      <c r="X2027">
        <v>72.2</v>
      </c>
      <c r="Y2027">
        <v>33.1</v>
      </c>
      <c r="Z2027">
        <v>17.3</v>
      </c>
      <c r="AA2027">
        <v>25</v>
      </c>
      <c r="AB2027">
        <v>2200</v>
      </c>
      <c r="AC2027">
        <v>9100</v>
      </c>
      <c r="AD2027">
        <v>16100</v>
      </c>
      <c r="AE2027">
        <v>18700</v>
      </c>
      <c r="AF2027">
        <v>28100</v>
      </c>
      <c r="AG2027" t="s">
        <v>479</v>
      </c>
      <c r="AH2027" t="s">
        <v>479</v>
      </c>
      <c r="AI2027" t="s">
        <v>479</v>
      </c>
      <c r="AJ2027" t="s">
        <v>479</v>
      </c>
      <c r="AK2027" t="s">
        <v>479</v>
      </c>
      <c r="AL2027" t="s">
        <v>481</v>
      </c>
      <c r="AM2027" t="s">
        <v>481</v>
      </c>
    </row>
    <row r="2028" spans="1:39" x14ac:dyDescent="0.25">
      <c r="A2028" t="s">
        <v>472</v>
      </c>
      <c r="B2028" t="s">
        <v>598</v>
      </c>
      <c r="C2028">
        <v>1</v>
      </c>
      <c r="D2028" t="s">
        <v>405</v>
      </c>
      <c r="E2028" t="s">
        <v>405</v>
      </c>
      <c r="F2028">
        <v>10007839</v>
      </c>
      <c r="G2028" t="s">
        <v>607</v>
      </c>
      <c r="H2028" t="s">
        <v>506</v>
      </c>
      <c r="I2028" t="s">
        <v>476</v>
      </c>
      <c r="J2028" t="s">
        <v>385</v>
      </c>
      <c r="K2028" t="s">
        <v>499</v>
      </c>
      <c r="L2028" t="s">
        <v>43</v>
      </c>
      <c r="M2028" t="s">
        <v>405</v>
      </c>
      <c r="N2028" t="s">
        <v>405</v>
      </c>
      <c r="O2028" t="s">
        <v>478</v>
      </c>
      <c r="P2028" t="s">
        <v>3</v>
      </c>
      <c r="Q2028">
        <v>5</v>
      </c>
      <c r="R2028">
        <v>5</v>
      </c>
      <c r="S2028">
        <v>5</v>
      </c>
      <c r="T2028" t="s">
        <v>479</v>
      </c>
      <c r="U2028" t="s">
        <v>479</v>
      </c>
      <c r="V2028" t="s">
        <v>479</v>
      </c>
      <c r="W2028" t="s">
        <v>479</v>
      </c>
      <c r="X2028" t="s">
        <v>479</v>
      </c>
      <c r="Y2028" t="s">
        <v>479</v>
      </c>
      <c r="Z2028" t="s">
        <v>479</v>
      </c>
      <c r="AA2028">
        <v>5</v>
      </c>
      <c r="AB2028" t="s">
        <v>479</v>
      </c>
      <c r="AC2028" t="s">
        <v>479</v>
      </c>
      <c r="AD2028" t="s">
        <v>479</v>
      </c>
      <c r="AE2028" t="s">
        <v>479</v>
      </c>
      <c r="AF2028" t="s">
        <v>479</v>
      </c>
      <c r="AG2028" t="s">
        <v>479</v>
      </c>
      <c r="AH2028" t="s">
        <v>479</v>
      </c>
      <c r="AI2028" t="s">
        <v>479</v>
      </c>
      <c r="AJ2028" t="s">
        <v>479</v>
      </c>
      <c r="AK2028" t="s">
        <v>479</v>
      </c>
      <c r="AL2028" t="s">
        <v>481</v>
      </c>
      <c r="AM2028" t="s">
        <v>481</v>
      </c>
    </row>
    <row r="2029" spans="1:39" x14ac:dyDescent="0.25">
      <c r="A2029" t="s">
        <v>472</v>
      </c>
      <c r="B2029" t="s">
        <v>598</v>
      </c>
      <c r="C2029">
        <v>1</v>
      </c>
      <c r="D2029" t="s">
        <v>405</v>
      </c>
      <c r="E2029" t="s">
        <v>405</v>
      </c>
      <c r="F2029">
        <v>10007839</v>
      </c>
      <c r="G2029" t="s">
        <v>607</v>
      </c>
      <c r="H2029" t="s">
        <v>506</v>
      </c>
      <c r="I2029" t="s">
        <v>476</v>
      </c>
      <c r="J2029" t="s">
        <v>385</v>
      </c>
      <c r="K2029" t="s">
        <v>499</v>
      </c>
      <c r="L2029" t="s">
        <v>43</v>
      </c>
      <c r="M2029" t="s">
        <v>405</v>
      </c>
      <c r="N2029" t="s">
        <v>405</v>
      </c>
      <c r="O2029" t="s">
        <v>489</v>
      </c>
      <c r="P2029" t="s">
        <v>50</v>
      </c>
      <c r="Q2029">
        <v>85</v>
      </c>
      <c r="R2029">
        <v>85</v>
      </c>
      <c r="S2029">
        <v>80</v>
      </c>
      <c r="T2029">
        <v>4.9000000000000004</v>
      </c>
      <c r="U2029">
        <v>17.100000000000001</v>
      </c>
      <c r="V2029">
        <v>71.900000000000006</v>
      </c>
      <c r="W2029">
        <v>75.599999999999994</v>
      </c>
      <c r="X2029">
        <v>78</v>
      </c>
      <c r="Y2029">
        <v>6.1</v>
      </c>
      <c r="Z2029">
        <v>2.4</v>
      </c>
      <c r="AA2029">
        <v>50</v>
      </c>
      <c r="AB2029">
        <v>2600</v>
      </c>
      <c r="AC2029">
        <v>15000</v>
      </c>
      <c r="AD2029">
        <v>18600</v>
      </c>
      <c r="AE2029">
        <v>23500</v>
      </c>
      <c r="AF2029">
        <v>34700</v>
      </c>
      <c r="AG2029" t="s">
        <v>479</v>
      </c>
      <c r="AH2029" t="s">
        <v>479</v>
      </c>
      <c r="AI2029" t="s">
        <v>479</v>
      </c>
      <c r="AJ2029" t="s">
        <v>479</v>
      </c>
      <c r="AK2029" t="s">
        <v>479</v>
      </c>
      <c r="AL2029" t="s">
        <v>481</v>
      </c>
      <c r="AM2029" t="s">
        <v>481</v>
      </c>
    </row>
    <row r="2030" spans="1:39" x14ac:dyDescent="0.25">
      <c r="A2030" t="s">
        <v>472</v>
      </c>
      <c r="B2030" t="s">
        <v>598</v>
      </c>
      <c r="C2030">
        <v>1</v>
      </c>
      <c r="D2030" t="s">
        <v>405</v>
      </c>
      <c r="E2030" t="s">
        <v>405</v>
      </c>
      <c r="F2030">
        <v>10007842</v>
      </c>
      <c r="G2030" t="s">
        <v>64</v>
      </c>
      <c r="H2030" t="s">
        <v>482</v>
      </c>
      <c r="I2030" t="s">
        <v>476</v>
      </c>
      <c r="J2030" t="s">
        <v>385</v>
      </c>
      <c r="K2030" t="s">
        <v>477</v>
      </c>
      <c r="L2030" t="s">
        <v>65</v>
      </c>
      <c r="M2030" t="s">
        <v>405</v>
      </c>
      <c r="N2030" t="s">
        <v>405</v>
      </c>
      <c r="O2030" t="s">
        <v>485</v>
      </c>
      <c r="P2030" t="s">
        <v>47</v>
      </c>
      <c r="Q2030">
        <v>45</v>
      </c>
      <c r="R2030">
        <v>40</v>
      </c>
      <c r="S2030">
        <v>40</v>
      </c>
      <c r="T2030">
        <v>8.3000000000000007</v>
      </c>
      <c r="U2030">
        <v>19</v>
      </c>
      <c r="V2030">
        <v>41.3</v>
      </c>
      <c r="W2030">
        <v>52.7</v>
      </c>
      <c r="X2030">
        <v>72.7</v>
      </c>
      <c r="Y2030">
        <v>31.4</v>
      </c>
      <c r="Z2030">
        <v>20.100000000000001</v>
      </c>
      <c r="AA2030">
        <v>15</v>
      </c>
      <c r="AB2030">
        <v>600</v>
      </c>
      <c r="AC2030">
        <v>13900</v>
      </c>
      <c r="AD2030">
        <v>19700</v>
      </c>
      <c r="AE2030">
        <v>22300</v>
      </c>
      <c r="AF2030">
        <v>29600</v>
      </c>
      <c r="AG2030" t="s">
        <v>479</v>
      </c>
      <c r="AH2030" t="s">
        <v>479</v>
      </c>
      <c r="AI2030" t="s">
        <v>479</v>
      </c>
      <c r="AJ2030" t="s">
        <v>479</v>
      </c>
      <c r="AK2030" t="s">
        <v>479</v>
      </c>
      <c r="AL2030" t="s">
        <v>481</v>
      </c>
      <c r="AM2030" t="s">
        <v>481</v>
      </c>
    </row>
    <row r="2031" spans="1:39" x14ac:dyDescent="0.25">
      <c r="A2031" t="s">
        <v>472</v>
      </c>
      <c r="B2031" t="s">
        <v>598</v>
      </c>
      <c r="C2031">
        <v>1</v>
      </c>
      <c r="D2031" t="s">
        <v>405</v>
      </c>
      <c r="E2031" t="s">
        <v>405</v>
      </c>
      <c r="F2031">
        <v>10007842</v>
      </c>
      <c r="G2031" t="s">
        <v>64</v>
      </c>
      <c r="H2031" t="s">
        <v>482</v>
      </c>
      <c r="I2031" t="s">
        <v>476</v>
      </c>
      <c r="J2031" t="s">
        <v>385</v>
      </c>
      <c r="K2031" t="s">
        <v>477</v>
      </c>
      <c r="L2031" t="s">
        <v>65</v>
      </c>
      <c r="M2031" t="s">
        <v>405</v>
      </c>
      <c r="N2031" t="s">
        <v>405</v>
      </c>
      <c r="O2031" t="s">
        <v>486</v>
      </c>
      <c r="P2031" t="s">
        <v>44</v>
      </c>
      <c r="Q2031">
        <v>35</v>
      </c>
      <c r="R2031">
        <v>35</v>
      </c>
      <c r="S2031">
        <v>35</v>
      </c>
      <c r="T2031" t="s">
        <v>487</v>
      </c>
      <c r="U2031">
        <v>2.9</v>
      </c>
      <c r="V2031">
        <v>49.3</v>
      </c>
      <c r="W2031">
        <v>85.5</v>
      </c>
      <c r="X2031">
        <v>97.1</v>
      </c>
      <c r="Y2031">
        <v>47.8</v>
      </c>
      <c r="Z2031">
        <v>11.6</v>
      </c>
      <c r="AA2031">
        <v>15</v>
      </c>
      <c r="AB2031">
        <v>6800</v>
      </c>
      <c r="AC2031">
        <v>13900</v>
      </c>
      <c r="AD2031">
        <v>19700</v>
      </c>
      <c r="AE2031">
        <v>21900</v>
      </c>
      <c r="AF2031">
        <v>23700</v>
      </c>
      <c r="AG2031" t="s">
        <v>479</v>
      </c>
      <c r="AH2031" t="s">
        <v>479</v>
      </c>
      <c r="AI2031" t="s">
        <v>479</v>
      </c>
      <c r="AJ2031" t="s">
        <v>479</v>
      </c>
      <c r="AK2031" t="s">
        <v>479</v>
      </c>
      <c r="AL2031" t="s">
        <v>481</v>
      </c>
      <c r="AM2031" t="s">
        <v>481</v>
      </c>
    </row>
    <row r="2032" spans="1:39" x14ac:dyDescent="0.25">
      <c r="A2032" t="s">
        <v>472</v>
      </c>
      <c r="B2032" t="s">
        <v>598</v>
      </c>
      <c r="C2032">
        <v>1</v>
      </c>
      <c r="D2032" t="s">
        <v>405</v>
      </c>
      <c r="E2032" t="s">
        <v>405</v>
      </c>
      <c r="F2032">
        <v>10007842</v>
      </c>
      <c r="G2032" t="s">
        <v>64</v>
      </c>
      <c r="H2032" t="s">
        <v>482</v>
      </c>
      <c r="I2032" t="s">
        <v>476</v>
      </c>
      <c r="J2032" t="s">
        <v>385</v>
      </c>
      <c r="K2032" t="s">
        <v>477</v>
      </c>
      <c r="L2032" t="s">
        <v>65</v>
      </c>
      <c r="M2032" t="s">
        <v>405</v>
      </c>
      <c r="N2032" t="s">
        <v>405</v>
      </c>
      <c r="O2032" t="s">
        <v>488</v>
      </c>
      <c r="P2032" t="s">
        <v>34</v>
      </c>
      <c r="Q2032">
        <v>40</v>
      </c>
      <c r="R2032">
        <v>40</v>
      </c>
      <c r="S2032">
        <v>40</v>
      </c>
      <c r="T2032" t="s">
        <v>487</v>
      </c>
      <c r="U2032">
        <v>2.5</v>
      </c>
      <c r="V2032">
        <v>77.099999999999994</v>
      </c>
      <c r="W2032">
        <v>85.2</v>
      </c>
      <c r="X2032">
        <v>97.5</v>
      </c>
      <c r="Y2032">
        <v>20.5</v>
      </c>
      <c r="Z2032">
        <v>12.3</v>
      </c>
      <c r="AA2032">
        <v>30</v>
      </c>
      <c r="AB2032">
        <v>7700</v>
      </c>
      <c r="AC2032">
        <v>16100</v>
      </c>
      <c r="AD2032">
        <v>21500</v>
      </c>
      <c r="AE2032">
        <v>25200</v>
      </c>
      <c r="AF2032">
        <v>44500</v>
      </c>
      <c r="AG2032" t="s">
        <v>479</v>
      </c>
      <c r="AH2032" t="s">
        <v>479</v>
      </c>
      <c r="AI2032" t="s">
        <v>479</v>
      </c>
      <c r="AJ2032" t="s">
        <v>479</v>
      </c>
      <c r="AK2032" t="s">
        <v>479</v>
      </c>
      <c r="AL2032" t="s">
        <v>481</v>
      </c>
      <c r="AM2032" t="s">
        <v>481</v>
      </c>
    </row>
    <row r="2033" spans="1:39" x14ac:dyDescent="0.25">
      <c r="A2033" t="s">
        <v>472</v>
      </c>
      <c r="B2033" t="s">
        <v>598</v>
      </c>
      <c r="C2033">
        <v>1</v>
      </c>
      <c r="D2033" t="s">
        <v>405</v>
      </c>
      <c r="E2033" t="s">
        <v>405</v>
      </c>
      <c r="F2033">
        <v>10007842</v>
      </c>
      <c r="G2033" t="s">
        <v>64</v>
      </c>
      <c r="H2033" t="s">
        <v>482</v>
      </c>
      <c r="I2033" t="s">
        <v>476</v>
      </c>
      <c r="J2033" t="s">
        <v>385</v>
      </c>
      <c r="K2033" t="s">
        <v>477</v>
      </c>
      <c r="L2033" t="s">
        <v>65</v>
      </c>
      <c r="M2033" t="s">
        <v>405</v>
      </c>
      <c r="N2033" t="s">
        <v>405</v>
      </c>
      <c r="O2033" t="s">
        <v>489</v>
      </c>
      <c r="P2033" t="s">
        <v>50</v>
      </c>
      <c r="Q2033">
        <v>85</v>
      </c>
      <c r="R2033">
        <v>80</v>
      </c>
      <c r="S2033">
        <v>80</v>
      </c>
      <c r="T2033">
        <v>6.1</v>
      </c>
      <c r="U2033">
        <v>8.5</v>
      </c>
      <c r="V2033">
        <v>64.599999999999994</v>
      </c>
      <c r="W2033">
        <v>75.599999999999994</v>
      </c>
      <c r="X2033">
        <v>85.4</v>
      </c>
      <c r="Y2033">
        <v>20.7</v>
      </c>
      <c r="Z2033">
        <v>9.8000000000000007</v>
      </c>
      <c r="AA2033">
        <v>50</v>
      </c>
      <c r="AB2033">
        <v>2200</v>
      </c>
      <c r="AC2033">
        <v>11700</v>
      </c>
      <c r="AD2033">
        <v>16400</v>
      </c>
      <c r="AE2033">
        <v>20800</v>
      </c>
      <c r="AF2033">
        <v>46400</v>
      </c>
      <c r="AG2033" t="s">
        <v>479</v>
      </c>
      <c r="AH2033" t="s">
        <v>479</v>
      </c>
      <c r="AI2033" t="s">
        <v>479</v>
      </c>
      <c r="AJ2033" t="s">
        <v>479</v>
      </c>
      <c r="AK2033" t="s">
        <v>479</v>
      </c>
      <c r="AL2033" t="s">
        <v>481</v>
      </c>
      <c r="AM2033" t="s">
        <v>481</v>
      </c>
    </row>
    <row r="2034" spans="1:39" x14ac:dyDescent="0.25">
      <c r="A2034" t="s">
        <v>472</v>
      </c>
      <c r="B2034" t="s">
        <v>598</v>
      </c>
      <c r="C2034">
        <v>1</v>
      </c>
      <c r="D2034" t="s">
        <v>405</v>
      </c>
      <c r="E2034" t="s">
        <v>405</v>
      </c>
      <c r="F2034">
        <v>10007843</v>
      </c>
      <c r="G2034" t="s">
        <v>155</v>
      </c>
      <c r="H2034" t="s">
        <v>482</v>
      </c>
      <c r="I2034" t="s">
        <v>476</v>
      </c>
      <c r="J2034" t="s">
        <v>385</v>
      </c>
      <c r="K2034" t="s">
        <v>495</v>
      </c>
      <c r="L2034" t="s">
        <v>41</v>
      </c>
      <c r="M2034" t="s">
        <v>405</v>
      </c>
      <c r="N2034" t="s">
        <v>405</v>
      </c>
      <c r="O2034" t="s">
        <v>486</v>
      </c>
      <c r="P2034" t="s">
        <v>44</v>
      </c>
      <c r="Q2034">
        <v>55</v>
      </c>
      <c r="R2034">
        <v>55</v>
      </c>
      <c r="S2034">
        <v>55</v>
      </c>
      <c r="T2034">
        <v>6.8</v>
      </c>
      <c r="U2034">
        <v>3.8</v>
      </c>
      <c r="V2034">
        <v>49.7</v>
      </c>
      <c r="W2034">
        <v>80</v>
      </c>
      <c r="X2034">
        <v>89.4</v>
      </c>
      <c r="Y2034">
        <v>39.799999999999997</v>
      </c>
      <c r="Z2034">
        <v>9.4</v>
      </c>
      <c r="AA2034">
        <v>25</v>
      </c>
      <c r="AB2034">
        <v>8400</v>
      </c>
      <c r="AC2034">
        <v>19000</v>
      </c>
      <c r="AD2034">
        <v>22600</v>
      </c>
      <c r="AE2034">
        <v>29200</v>
      </c>
      <c r="AF2034">
        <v>44200</v>
      </c>
      <c r="AG2034" t="s">
        <v>479</v>
      </c>
      <c r="AH2034" t="s">
        <v>479</v>
      </c>
      <c r="AI2034" t="s">
        <v>479</v>
      </c>
      <c r="AJ2034" t="s">
        <v>479</v>
      </c>
      <c r="AK2034" t="s">
        <v>479</v>
      </c>
      <c r="AL2034" t="s">
        <v>481</v>
      </c>
      <c r="AM2034" t="s">
        <v>481</v>
      </c>
    </row>
    <row r="2035" spans="1:39" x14ac:dyDescent="0.25">
      <c r="A2035" t="s">
        <v>472</v>
      </c>
      <c r="B2035" t="s">
        <v>598</v>
      </c>
      <c r="C2035">
        <v>1</v>
      </c>
      <c r="D2035" t="s">
        <v>405</v>
      </c>
      <c r="E2035" t="s">
        <v>405</v>
      </c>
      <c r="F2035">
        <v>10007843</v>
      </c>
      <c r="G2035" t="s">
        <v>155</v>
      </c>
      <c r="H2035" t="s">
        <v>482</v>
      </c>
      <c r="I2035" t="s">
        <v>476</v>
      </c>
      <c r="J2035" t="s">
        <v>385</v>
      </c>
      <c r="K2035" t="s">
        <v>495</v>
      </c>
      <c r="L2035" t="s">
        <v>41</v>
      </c>
      <c r="M2035" t="s">
        <v>405</v>
      </c>
      <c r="N2035" t="s">
        <v>405</v>
      </c>
      <c r="O2035" t="s">
        <v>488</v>
      </c>
      <c r="P2035" t="s">
        <v>34</v>
      </c>
      <c r="Q2035">
        <v>35</v>
      </c>
      <c r="R2035">
        <v>35</v>
      </c>
      <c r="S2035">
        <v>35</v>
      </c>
      <c r="T2035">
        <v>2.9</v>
      </c>
      <c r="U2035">
        <v>11.8</v>
      </c>
      <c r="V2035">
        <v>39.700000000000003</v>
      </c>
      <c r="W2035">
        <v>73.5</v>
      </c>
      <c r="X2035">
        <v>85.3</v>
      </c>
      <c r="Y2035">
        <v>45.6</v>
      </c>
      <c r="Z2035">
        <v>11.8</v>
      </c>
      <c r="AA2035">
        <v>15</v>
      </c>
      <c r="AB2035">
        <v>700</v>
      </c>
      <c r="AC2035">
        <v>18600</v>
      </c>
      <c r="AD2035">
        <v>22300</v>
      </c>
      <c r="AE2035">
        <v>25600</v>
      </c>
      <c r="AF2035">
        <v>44900</v>
      </c>
      <c r="AG2035" t="s">
        <v>479</v>
      </c>
      <c r="AH2035" t="s">
        <v>479</v>
      </c>
      <c r="AI2035" t="s">
        <v>479</v>
      </c>
      <c r="AJ2035" t="s">
        <v>479</v>
      </c>
      <c r="AK2035" t="s">
        <v>479</v>
      </c>
      <c r="AL2035" t="s">
        <v>481</v>
      </c>
      <c r="AM2035" t="s">
        <v>481</v>
      </c>
    </row>
    <row r="2036" spans="1:39" x14ac:dyDescent="0.25">
      <c r="A2036" t="s">
        <v>472</v>
      </c>
      <c r="B2036" t="s">
        <v>598</v>
      </c>
      <c r="C2036">
        <v>1</v>
      </c>
      <c r="D2036" t="s">
        <v>405</v>
      </c>
      <c r="E2036" t="s">
        <v>405</v>
      </c>
      <c r="F2036">
        <v>10007848</v>
      </c>
      <c r="G2036" t="s">
        <v>141</v>
      </c>
      <c r="H2036" t="s">
        <v>482</v>
      </c>
      <c r="I2036" t="s">
        <v>476</v>
      </c>
      <c r="J2036" t="s">
        <v>385</v>
      </c>
      <c r="K2036" t="s">
        <v>477</v>
      </c>
      <c r="L2036" t="s">
        <v>65</v>
      </c>
      <c r="M2036" t="s">
        <v>405</v>
      </c>
      <c r="N2036" t="s">
        <v>405</v>
      </c>
      <c r="O2036" t="s">
        <v>485</v>
      </c>
      <c r="P2036" t="s">
        <v>47</v>
      </c>
      <c r="Q2036">
        <v>50</v>
      </c>
      <c r="R2036">
        <v>50</v>
      </c>
      <c r="S2036">
        <v>50</v>
      </c>
      <c r="T2036">
        <v>1</v>
      </c>
      <c r="U2036">
        <v>13.6</v>
      </c>
      <c r="V2036">
        <v>43.2</v>
      </c>
      <c r="W2036">
        <v>68.3</v>
      </c>
      <c r="X2036">
        <v>85.4</v>
      </c>
      <c r="Y2036">
        <v>42.2</v>
      </c>
      <c r="Z2036">
        <v>17.100000000000001</v>
      </c>
      <c r="AA2036">
        <v>20</v>
      </c>
      <c r="AB2036">
        <v>5800</v>
      </c>
      <c r="AC2036">
        <v>16400</v>
      </c>
      <c r="AD2036">
        <v>20800</v>
      </c>
      <c r="AE2036">
        <v>23000</v>
      </c>
      <c r="AF2036">
        <v>27000</v>
      </c>
      <c r="AG2036" t="s">
        <v>479</v>
      </c>
      <c r="AH2036" t="s">
        <v>479</v>
      </c>
      <c r="AI2036" t="s">
        <v>479</v>
      </c>
      <c r="AJ2036" t="s">
        <v>479</v>
      </c>
      <c r="AK2036" t="s">
        <v>479</v>
      </c>
      <c r="AL2036" t="s">
        <v>481</v>
      </c>
      <c r="AM2036" t="s">
        <v>481</v>
      </c>
    </row>
    <row r="2037" spans="1:39" x14ac:dyDescent="0.25">
      <c r="A2037" t="s">
        <v>472</v>
      </c>
      <c r="B2037" t="s">
        <v>598</v>
      </c>
      <c r="C2037">
        <v>1</v>
      </c>
      <c r="D2037" t="s">
        <v>405</v>
      </c>
      <c r="E2037" t="s">
        <v>405</v>
      </c>
      <c r="F2037">
        <v>10007848</v>
      </c>
      <c r="G2037" t="s">
        <v>141</v>
      </c>
      <c r="H2037" t="s">
        <v>482</v>
      </c>
      <c r="I2037" t="s">
        <v>476</v>
      </c>
      <c r="J2037" t="s">
        <v>385</v>
      </c>
      <c r="K2037" t="s">
        <v>477</v>
      </c>
      <c r="L2037" t="s">
        <v>65</v>
      </c>
      <c r="M2037" t="s">
        <v>405</v>
      </c>
      <c r="N2037" t="s">
        <v>405</v>
      </c>
      <c r="O2037" t="s">
        <v>486</v>
      </c>
      <c r="P2037" t="s">
        <v>44</v>
      </c>
      <c r="Q2037">
        <v>125</v>
      </c>
      <c r="R2037">
        <v>125</v>
      </c>
      <c r="S2037">
        <v>125</v>
      </c>
      <c r="T2037">
        <v>3.2</v>
      </c>
      <c r="U2037">
        <v>2.7</v>
      </c>
      <c r="V2037">
        <v>56</v>
      </c>
      <c r="W2037">
        <v>89.3</v>
      </c>
      <c r="X2037">
        <v>94.1</v>
      </c>
      <c r="Y2037">
        <v>38</v>
      </c>
      <c r="Z2037">
        <v>4.8</v>
      </c>
      <c r="AA2037">
        <v>65</v>
      </c>
      <c r="AB2037">
        <v>2600</v>
      </c>
      <c r="AC2037">
        <v>15700</v>
      </c>
      <c r="AD2037">
        <v>19000</v>
      </c>
      <c r="AE2037">
        <v>24500</v>
      </c>
      <c r="AF2037">
        <v>55500</v>
      </c>
      <c r="AG2037" t="s">
        <v>479</v>
      </c>
      <c r="AH2037" t="s">
        <v>479</v>
      </c>
      <c r="AI2037" t="s">
        <v>479</v>
      </c>
      <c r="AJ2037" t="s">
        <v>479</v>
      </c>
      <c r="AK2037" t="s">
        <v>479</v>
      </c>
      <c r="AL2037" t="s">
        <v>481</v>
      </c>
      <c r="AM2037" t="s">
        <v>481</v>
      </c>
    </row>
    <row r="2038" spans="1:39" x14ac:dyDescent="0.25">
      <c r="A2038" t="s">
        <v>472</v>
      </c>
      <c r="B2038" t="s">
        <v>598</v>
      </c>
      <c r="C2038">
        <v>1</v>
      </c>
      <c r="D2038" t="s">
        <v>405</v>
      </c>
      <c r="E2038" t="s">
        <v>405</v>
      </c>
      <c r="F2038">
        <v>10007848</v>
      </c>
      <c r="G2038" t="s">
        <v>141</v>
      </c>
      <c r="H2038" t="s">
        <v>482</v>
      </c>
      <c r="I2038" t="s">
        <v>476</v>
      </c>
      <c r="J2038" t="s">
        <v>385</v>
      </c>
      <c r="K2038" t="s">
        <v>477</v>
      </c>
      <c r="L2038" t="s">
        <v>65</v>
      </c>
      <c r="M2038" t="s">
        <v>405</v>
      </c>
      <c r="N2038" t="s">
        <v>405</v>
      </c>
      <c r="O2038" t="s">
        <v>478</v>
      </c>
      <c r="P2038" t="s">
        <v>3</v>
      </c>
      <c r="Q2038">
        <v>35</v>
      </c>
      <c r="R2038">
        <v>35</v>
      </c>
      <c r="S2038">
        <v>35</v>
      </c>
      <c r="T2038">
        <v>2.9</v>
      </c>
      <c r="U2038" t="s">
        <v>487</v>
      </c>
      <c r="V2038">
        <v>82.4</v>
      </c>
      <c r="W2038">
        <v>97.1</v>
      </c>
      <c r="X2038">
        <v>97.1</v>
      </c>
      <c r="Y2038">
        <v>14.7</v>
      </c>
      <c r="Z2038" t="s">
        <v>487</v>
      </c>
      <c r="AA2038">
        <v>30</v>
      </c>
      <c r="AB2038">
        <v>12000</v>
      </c>
      <c r="AC2038">
        <v>21400</v>
      </c>
      <c r="AD2038">
        <v>25700</v>
      </c>
      <c r="AE2038">
        <v>31800</v>
      </c>
      <c r="AF2038">
        <v>48500</v>
      </c>
      <c r="AG2038" t="s">
        <v>479</v>
      </c>
      <c r="AH2038" t="s">
        <v>479</v>
      </c>
      <c r="AI2038" t="s">
        <v>479</v>
      </c>
      <c r="AJ2038" t="s">
        <v>479</v>
      </c>
      <c r="AK2038" t="s">
        <v>479</v>
      </c>
      <c r="AL2038" t="s">
        <v>481</v>
      </c>
      <c r="AM2038" t="s">
        <v>481</v>
      </c>
    </row>
    <row r="2039" spans="1:39" x14ac:dyDescent="0.25">
      <c r="A2039" t="s">
        <v>472</v>
      </c>
      <c r="B2039" t="s">
        <v>598</v>
      </c>
      <c r="C2039">
        <v>1</v>
      </c>
      <c r="D2039" t="s">
        <v>405</v>
      </c>
      <c r="E2039" t="s">
        <v>405</v>
      </c>
      <c r="F2039">
        <v>10007848</v>
      </c>
      <c r="G2039" t="s">
        <v>141</v>
      </c>
      <c r="H2039" t="s">
        <v>482</v>
      </c>
      <c r="I2039" t="s">
        <v>476</v>
      </c>
      <c r="J2039" t="s">
        <v>385</v>
      </c>
      <c r="K2039" t="s">
        <v>477</v>
      </c>
      <c r="L2039" t="s">
        <v>65</v>
      </c>
      <c r="M2039" t="s">
        <v>405</v>
      </c>
      <c r="N2039" t="s">
        <v>405</v>
      </c>
      <c r="O2039" t="s">
        <v>488</v>
      </c>
      <c r="P2039" t="s">
        <v>34</v>
      </c>
      <c r="Q2039">
        <v>135</v>
      </c>
      <c r="R2039">
        <v>130</v>
      </c>
      <c r="S2039">
        <v>130</v>
      </c>
      <c r="T2039">
        <v>2.8</v>
      </c>
      <c r="U2039">
        <v>7.9</v>
      </c>
      <c r="V2039">
        <v>44.5</v>
      </c>
      <c r="W2039">
        <v>84.8</v>
      </c>
      <c r="X2039">
        <v>89.3</v>
      </c>
      <c r="Y2039">
        <v>44.9</v>
      </c>
      <c r="Z2039">
        <v>4.5999999999999996</v>
      </c>
      <c r="AA2039">
        <v>55</v>
      </c>
      <c r="AB2039">
        <v>700</v>
      </c>
      <c r="AC2039">
        <v>18200</v>
      </c>
      <c r="AD2039">
        <v>21200</v>
      </c>
      <c r="AE2039">
        <v>24800</v>
      </c>
      <c r="AF2039">
        <v>48500</v>
      </c>
      <c r="AG2039" t="s">
        <v>479</v>
      </c>
      <c r="AH2039" t="s">
        <v>479</v>
      </c>
      <c r="AI2039" t="s">
        <v>479</v>
      </c>
      <c r="AJ2039" t="s">
        <v>479</v>
      </c>
      <c r="AK2039" t="s">
        <v>479</v>
      </c>
      <c r="AL2039" t="s">
        <v>481</v>
      </c>
      <c r="AM2039" t="s">
        <v>481</v>
      </c>
    </row>
    <row r="2040" spans="1:39" x14ac:dyDescent="0.25">
      <c r="A2040" t="s">
        <v>472</v>
      </c>
      <c r="B2040" t="s">
        <v>598</v>
      </c>
      <c r="C2040">
        <v>1</v>
      </c>
      <c r="D2040" t="s">
        <v>405</v>
      </c>
      <c r="E2040" t="s">
        <v>405</v>
      </c>
      <c r="F2040">
        <v>10007848</v>
      </c>
      <c r="G2040" t="s">
        <v>141</v>
      </c>
      <c r="H2040" t="s">
        <v>482</v>
      </c>
      <c r="I2040" t="s">
        <v>476</v>
      </c>
      <c r="J2040" t="s">
        <v>385</v>
      </c>
      <c r="K2040" t="s">
        <v>477</v>
      </c>
      <c r="L2040" t="s">
        <v>65</v>
      </c>
      <c r="M2040" t="s">
        <v>405</v>
      </c>
      <c r="N2040" t="s">
        <v>405</v>
      </c>
      <c r="O2040" t="s">
        <v>489</v>
      </c>
      <c r="P2040" t="s">
        <v>50</v>
      </c>
      <c r="Q2040">
        <v>125</v>
      </c>
      <c r="R2040">
        <v>125</v>
      </c>
      <c r="S2040">
        <v>125</v>
      </c>
      <c r="T2040">
        <v>2.8</v>
      </c>
      <c r="U2040">
        <v>11.3</v>
      </c>
      <c r="V2040">
        <v>64.8</v>
      </c>
      <c r="W2040">
        <v>81.8</v>
      </c>
      <c r="X2040">
        <v>85.8</v>
      </c>
      <c r="Y2040">
        <v>21.1</v>
      </c>
      <c r="Z2040">
        <v>4</v>
      </c>
      <c r="AA2040">
        <v>80</v>
      </c>
      <c r="AB2040">
        <v>400</v>
      </c>
      <c r="AC2040">
        <v>14200</v>
      </c>
      <c r="AD2040">
        <v>19700</v>
      </c>
      <c r="AE2040">
        <v>22300</v>
      </c>
      <c r="AF2040">
        <v>33200</v>
      </c>
      <c r="AG2040" t="s">
        <v>479</v>
      </c>
      <c r="AH2040" t="s">
        <v>479</v>
      </c>
      <c r="AI2040" t="s">
        <v>479</v>
      </c>
      <c r="AJ2040" t="s">
        <v>479</v>
      </c>
      <c r="AK2040" t="s">
        <v>479</v>
      </c>
      <c r="AL2040" t="s">
        <v>481</v>
      </c>
      <c r="AM2040" t="s">
        <v>481</v>
      </c>
    </row>
    <row r="2041" spans="1:39" x14ac:dyDescent="0.25">
      <c r="A2041" t="s">
        <v>472</v>
      </c>
      <c r="B2041" t="s">
        <v>598</v>
      </c>
      <c r="C2041">
        <v>1</v>
      </c>
      <c r="D2041" t="s">
        <v>405</v>
      </c>
      <c r="E2041" t="s">
        <v>405</v>
      </c>
      <c r="F2041">
        <v>10007849</v>
      </c>
      <c r="G2041" t="s">
        <v>106</v>
      </c>
      <c r="H2041" t="s">
        <v>482</v>
      </c>
      <c r="I2041" t="s">
        <v>529</v>
      </c>
      <c r="J2041" t="s">
        <v>53</v>
      </c>
      <c r="K2041" t="s">
        <v>530</v>
      </c>
      <c r="L2041" t="s">
        <v>405</v>
      </c>
      <c r="M2041" t="s">
        <v>405</v>
      </c>
      <c r="N2041" t="s">
        <v>405</v>
      </c>
      <c r="O2041" t="s">
        <v>486</v>
      </c>
      <c r="P2041" t="s">
        <v>44</v>
      </c>
      <c r="Q2041">
        <v>75</v>
      </c>
      <c r="R2041">
        <v>75</v>
      </c>
      <c r="S2041">
        <v>75</v>
      </c>
      <c r="T2041">
        <v>2.7</v>
      </c>
      <c r="U2041">
        <v>5.4</v>
      </c>
      <c r="V2041">
        <v>64.900000000000006</v>
      </c>
      <c r="W2041">
        <v>86.5</v>
      </c>
      <c r="X2041">
        <v>91.9</v>
      </c>
      <c r="Y2041">
        <v>27</v>
      </c>
      <c r="Z2041">
        <v>5.4</v>
      </c>
      <c r="AA2041">
        <v>50</v>
      </c>
      <c r="AB2041">
        <v>700</v>
      </c>
      <c r="AC2041">
        <v>17500</v>
      </c>
      <c r="AD2041">
        <v>21900</v>
      </c>
      <c r="AE2041">
        <v>25600</v>
      </c>
      <c r="AF2041">
        <v>35400</v>
      </c>
      <c r="AG2041" t="s">
        <v>479</v>
      </c>
      <c r="AH2041" t="s">
        <v>479</v>
      </c>
      <c r="AI2041" t="s">
        <v>479</v>
      </c>
      <c r="AJ2041" t="s">
        <v>479</v>
      </c>
      <c r="AK2041" t="s">
        <v>479</v>
      </c>
      <c r="AL2041" t="s">
        <v>481</v>
      </c>
      <c r="AM2041" t="s">
        <v>481</v>
      </c>
    </row>
    <row r="2042" spans="1:39" x14ac:dyDescent="0.25">
      <c r="A2042" t="s">
        <v>472</v>
      </c>
      <c r="B2042" t="s">
        <v>598</v>
      </c>
      <c r="C2042">
        <v>1</v>
      </c>
      <c r="D2042" t="s">
        <v>405</v>
      </c>
      <c r="E2042" t="s">
        <v>405</v>
      </c>
      <c r="F2042">
        <v>10007849</v>
      </c>
      <c r="G2042" t="s">
        <v>106</v>
      </c>
      <c r="H2042" t="s">
        <v>482</v>
      </c>
      <c r="I2042" t="s">
        <v>529</v>
      </c>
      <c r="J2042" t="s">
        <v>53</v>
      </c>
      <c r="K2042" t="s">
        <v>530</v>
      </c>
      <c r="L2042" t="s">
        <v>405</v>
      </c>
      <c r="M2042" t="s">
        <v>405</v>
      </c>
      <c r="N2042" t="s">
        <v>405</v>
      </c>
      <c r="O2042" t="s">
        <v>478</v>
      </c>
      <c r="P2042" t="s">
        <v>3</v>
      </c>
      <c r="Q2042">
        <v>170</v>
      </c>
      <c r="R2042">
        <v>165</v>
      </c>
      <c r="S2042">
        <v>165</v>
      </c>
      <c r="T2042">
        <v>9</v>
      </c>
      <c r="U2042">
        <v>8.4</v>
      </c>
      <c r="V2042">
        <v>75.3</v>
      </c>
      <c r="W2042">
        <v>80.099999999999994</v>
      </c>
      <c r="X2042">
        <v>82.5</v>
      </c>
      <c r="Y2042">
        <v>7.2</v>
      </c>
      <c r="Z2042">
        <v>2.4</v>
      </c>
      <c r="AA2042">
        <v>120</v>
      </c>
      <c r="AB2042">
        <v>8800</v>
      </c>
      <c r="AC2042">
        <v>18900</v>
      </c>
      <c r="AD2042">
        <v>25700</v>
      </c>
      <c r="AE2042">
        <v>32100</v>
      </c>
      <c r="AF2042">
        <v>173700</v>
      </c>
      <c r="AG2042" t="s">
        <v>479</v>
      </c>
      <c r="AH2042" t="s">
        <v>479</v>
      </c>
      <c r="AI2042" t="s">
        <v>479</v>
      </c>
      <c r="AJ2042" t="s">
        <v>479</v>
      </c>
      <c r="AK2042" t="s">
        <v>479</v>
      </c>
      <c r="AL2042" t="s">
        <v>481</v>
      </c>
      <c r="AM2042" t="s">
        <v>481</v>
      </c>
    </row>
    <row r="2043" spans="1:39" x14ac:dyDescent="0.25">
      <c r="A2043" t="s">
        <v>472</v>
      </c>
      <c r="B2043" t="s">
        <v>598</v>
      </c>
      <c r="C2043">
        <v>1</v>
      </c>
      <c r="D2043" t="s">
        <v>405</v>
      </c>
      <c r="E2043" t="s">
        <v>405</v>
      </c>
      <c r="F2043">
        <v>10007849</v>
      </c>
      <c r="G2043" t="s">
        <v>106</v>
      </c>
      <c r="H2043" t="s">
        <v>482</v>
      </c>
      <c r="I2043" t="s">
        <v>529</v>
      </c>
      <c r="J2043" t="s">
        <v>53</v>
      </c>
      <c r="K2043" t="s">
        <v>530</v>
      </c>
      <c r="L2043" t="s">
        <v>405</v>
      </c>
      <c r="M2043" t="s">
        <v>405</v>
      </c>
      <c r="N2043" t="s">
        <v>405</v>
      </c>
      <c r="O2043" t="s">
        <v>488</v>
      </c>
      <c r="P2043" t="s">
        <v>34</v>
      </c>
      <c r="Q2043">
        <v>50</v>
      </c>
      <c r="R2043">
        <v>50</v>
      </c>
      <c r="S2043">
        <v>50</v>
      </c>
      <c r="T2043">
        <v>10.4</v>
      </c>
      <c r="U2043">
        <v>6.2</v>
      </c>
      <c r="V2043">
        <v>35.4</v>
      </c>
      <c r="W2043">
        <v>77.099999999999994</v>
      </c>
      <c r="X2043">
        <v>83.3</v>
      </c>
      <c r="Y2043">
        <v>47.9</v>
      </c>
      <c r="Z2043">
        <v>6.2</v>
      </c>
      <c r="AA2043">
        <v>15</v>
      </c>
      <c r="AB2043">
        <v>11300</v>
      </c>
      <c r="AC2043">
        <v>22300</v>
      </c>
      <c r="AD2043">
        <v>27000</v>
      </c>
      <c r="AE2043">
        <v>34300</v>
      </c>
      <c r="AF2043">
        <v>43400</v>
      </c>
      <c r="AG2043" t="s">
        <v>479</v>
      </c>
      <c r="AH2043" t="s">
        <v>479</v>
      </c>
      <c r="AI2043" t="s">
        <v>479</v>
      </c>
      <c r="AJ2043" t="s">
        <v>479</v>
      </c>
      <c r="AK2043" t="s">
        <v>479</v>
      </c>
      <c r="AL2043" t="s">
        <v>481</v>
      </c>
      <c r="AM2043" t="s">
        <v>481</v>
      </c>
    </row>
    <row r="2044" spans="1:39" x14ac:dyDescent="0.25">
      <c r="A2044" t="s">
        <v>472</v>
      </c>
      <c r="B2044" t="s">
        <v>598</v>
      </c>
      <c r="C2044">
        <v>1</v>
      </c>
      <c r="D2044" t="s">
        <v>405</v>
      </c>
      <c r="E2044" t="s">
        <v>405</v>
      </c>
      <c r="F2044">
        <v>10007849</v>
      </c>
      <c r="G2044" t="s">
        <v>106</v>
      </c>
      <c r="H2044" t="s">
        <v>482</v>
      </c>
      <c r="I2044" t="s">
        <v>529</v>
      </c>
      <c r="J2044" t="s">
        <v>53</v>
      </c>
      <c r="K2044" t="s">
        <v>530</v>
      </c>
      <c r="L2044" t="s">
        <v>405</v>
      </c>
      <c r="M2044" t="s">
        <v>405</v>
      </c>
      <c r="N2044" t="s">
        <v>405</v>
      </c>
      <c r="O2044" t="s">
        <v>489</v>
      </c>
      <c r="P2044" t="s">
        <v>50</v>
      </c>
      <c r="Q2044">
        <v>60</v>
      </c>
      <c r="R2044">
        <v>60</v>
      </c>
      <c r="S2044">
        <v>60</v>
      </c>
      <c r="T2044">
        <v>8.5</v>
      </c>
      <c r="U2044">
        <v>5.0999999999999996</v>
      </c>
      <c r="V2044">
        <v>72.900000000000006</v>
      </c>
      <c r="W2044">
        <v>76.3</v>
      </c>
      <c r="X2044">
        <v>86.4</v>
      </c>
      <c r="Y2044">
        <v>13.6</v>
      </c>
      <c r="Z2044">
        <v>10.199999999999999</v>
      </c>
      <c r="AA2044">
        <v>40</v>
      </c>
      <c r="AB2044">
        <v>4000</v>
      </c>
      <c r="AC2044">
        <v>15000</v>
      </c>
      <c r="AD2044">
        <v>20300</v>
      </c>
      <c r="AE2044">
        <v>23700</v>
      </c>
      <c r="AF2044">
        <v>34300</v>
      </c>
      <c r="AG2044" t="s">
        <v>479</v>
      </c>
      <c r="AH2044" t="s">
        <v>479</v>
      </c>
      <c r="AI2044" t="s">
        <v>479</v>
      </c>
      <c r="AJ2044" t="s">
        <v>479</v>
      </c>
      <c r="AK2044" t="s">
        <v>479</v>
      </c>
      <c r="AL2044" t="s">
        <v>481</v>
      </c>
      <c r="AM2044" t="s">
        <v>481</v>
      </c>
    </row>
    <row r="2045" spans="1:39" x14ac:dyDescent="0.25">
      <c r="A2045" t="s">
        <v>472</v>
      </c>
      <c r="B2045" t="s">
        <v>598</v>
      </c>
      <c r="C2045">
        <v>1</v>
      </c>
      <c r="D2045" t="s">
        <v>405</v>
      </c>
      <c r="E2045" t="s">
        <v>405</v>
      </c>
      <c r="F2045">
        <v>10007850</v>
      </c>
      <c r="G2045" t="s">
        <v>94</v>
      </c>
      <c r="H2045" t="s">
        <v>482</v>
      </c>
      <c r="I2045" t="s">
        <v>476</v>
      </c>
      <c r="J2045" t="s">
        <v>385</v>
      </c>
      <c r="K2045" t="s">
        <v>491</v>
      </c>
      <c r="L2045" t="s">
        <v>61</v>
      </c>
      <c r="M2045" t="s">
        <v>405</v>
      </c>
      <c r="N2045" t="s">
        <v>405</v>
      </c>
      <c r="O2045" t="s">
        <v>485</v>
      </c>
      <c r="P2045" t="s">
        <v>47</v>
      </c>
      <c r="Q2045">
        <v>140</v>
      </c>
      <c r="R2045">
        <v>140</v>
      </c>
      <c r="S2045">
        <v>140</v>
      </c>
      <c r="T2045">
        <v>2.2000000000000002</v>
      </c>
      <c r="U2045">
        <v>2.9</v>
      </c>
      <c r="V2045">
        <v>56.5</v>
      </c>
      <c r="W2045">
        <v>81.2</v>
      </c>
      <c r="X2045">
        <v>94.9</v>
      </c>
      <c r="Y2045">
        <v>38.4</v>
      </c>
      <c r="Z2045">
        <v>13.8</v>
      </c>
      <c r="AA2045">
        <v>75</v>
      </c>
      <c r="AB2045">
        <v>5100</v>
      </c>
      <c r="AC2045">
        <v>25500</v>
      </c>
      <c r="AD2045">
        <v>32400</v>
      </c>
      <c r="AE2045">
        <v>36900</v>
      </c>
      <c r="AF2045">
        <v>124500</v>
      </c>
      <c r="AG2045" t="s">
        <v>479</v>
      </c>
      <c r="AH2045" t="s">
        <v>479</v>
      </c>
      <c r="AI2045" t="s">
        <v>479</v>
      </c>
      <c r="AJ2045" t="s">
        <v>479</v>
      </c>
      <c r="AK2045" t="s">
        <v>479</v>
      </c>
      <c r="AL2045" t="s">
        <v>481</v>
      </c>
      <c r="AM2045" t="s">
        <v>481</v>
      </c>
    </row>
    <row r="2046" spans="1:39" x14ac:dyDescent="0.25">
      <c r="A2046" t="s">
        <v>472</v>
      </c>
      <c r="B2046" t="s">
        <v>598</v>
      </c>
      <c r="C2046">
        <v>1</v>
      </c>
      <c r="D2046" t="s">
        <v>405</v>
      </c>
      <c r="E2046" t="s">
        <v>405</v>
      </c>
      <c r="F2046">
        <v>10007851</v>
      </c>
      <c r="G2046" t="s">
        <v>127</v>
      </c>
      <c r="H2046" t="s">
        <v>482</v>
      </c>
      <c r="I2046" t="s">
        <v>476</v>
      </c>
      <c r="J2046" t="s">
        <v>385</v>
      </c>
      <c r="K2046" t="s">
        <v>508</v>
      </c>
      <c r="L2046" t="s">
        <v>75</v>
      </c>
      <c r="M2046" t="s">
        <v>405</v>
      </c>
      <c r="N2046" t="s">
        <v>405</v>
      </c>
      <c r="O2046" t="s">
        <v>485</v>
      </c>
      <c r="P2046" t="s">
        <v>47</v>
      </c>
      <c r="Q2046">
        <v>55</v>
      </c>
      <c r="R2046">
        <v>55</v>
      </c>
      <c r="S2046">
        <v>55</v>
      </c>
      <c r="T2046">
        <v>6.2</v>
      </c>
      <c r="U2046">
        <v>5.6</v>
      </c>
      <c r="V2046">
        <v>59.4</v>
      </c>
      <c r="W2046">
        <v>79.400000000000006</v>
      </c>
      <c r="X2046">
        <v>88.1</v>
      </c>
      <c r="Y2046">
        <v>28.7</v>
      </c>
      <c r="Z2046">
        <v>8.6999999999999993</v>
      </c>
      <c r="AA2046">
        <v>30</v>
      </c>
      <c r="AB2046">
        <v>13500</v>
      </c>
      <c r="AC2046">
        <v>18600</v>
      </c>
      <c r="AD2046">
        <v>22600</v>
      </c>
      <c r="AE2046">
        <v>29600</v>
      </c>
      <c r="AF2046">
        <v>36100</v>
      </c>
      <c r="AG2046" t="s">
        <v>479</v>
      </c>
      <c r="AH2046" t="s">
        <v>479</v>
      </c>
      <c r="AI2046" t="s">
        <v>479</v>
      </c>
      <c r="AJ2046" t="s">
        <v>479</v>
      </c>
      <c r="AK2046" t="s">
        <v>479</v>
      </c>
      <c r="AL2046" t="s">
        <v>481</v>
      </c>
      <c r="AM2046" t="s">
        <v>481</v>
      </c>
    </row>
    <row r="2047" spans="1:39" x14ac:dyDescent="0.25">
      <c r="A2047" t="s">
        <v>472</v>
      </c>
      <c r="B2047" t="s">
        <v>598</v>
      </c>
      <c r="C2047">
        <v>1</v>
      </c>
      <c r="D2047" t="s">
        <v>405</v>
      </c>
      <c r="E2047" t="s">
        <v>405</v>
      </c>
      <c r="F2047">
        <v>10007851</v>
      </c>
      <c r="G2047" t="s">
        <v>127</v>
      </c>
      <c r="H2047" t="s">
        <v>482</v>
      </c>
      <c r="I2047" t="s">
        <v>476</v>
      </c>
      <c r="J2047" t="s">
        <v>385</v>
      </c>
      <c r="K2047" t="s">
        <v>508</v>
      </c>
      <c r="L2047" t="s">
        <v>75</v>
      </c>
      <c r="M2047" t="s">
        <v>405</v>
      </c>
      <c r="N2047" t="s">
        <v>405</v>
      </c>
      <c r="O2047" t="s">
        <v>486</v>
      </c>
      <c r="P2047" t="s">
        <v>44</v>
      </c>
      <c r="Q2047">
        <v>150</v>
      </c>
      <c r="R2047">
        <v>145</v>
      </c>
      <c r="S2047">
        <v>145</v>
      </c>
      <c r="T2047">
        <v>2.5</v>
      </c>
      <c r="U2047">
        <v>5.6</v>
      </c>
      <c r="V2047">
        <v>40.200000000000003</v>
      </c>
      <c r="W2047">
        <v>77</v>
      </c>
      <c r="X2047">
        <v>91.8</v>
      </c>
      <c r="Y2047">
        <v>51.7</v>
      </c>
      <c r="Z2047">
        <v>14.8</v>
      </c>
      <c r="AA2047">
        <v>55</v>
      </c>
      <c r="AB2047">
        <v>4000</v>
      </c>
      <c r="AC2047">
        <v>15300</v>
      </c>
      <c r="AD2047">
        <v>20800</v>
      </c>
      <c r="AE2047">
        <v>23000</v>
      </c>
      <c r="AF2047">
        <v>92000</v>
      </c>
      <c r="AG2047" t="s">
        <v>479</v>
      </c>
      <c r="AH2047" t="s">
        <v>479</v>
      </c>
      <c r="AI2047" t="s">
        <v>479</v>
      </c>
      <c r="AJ2047" t="s">
        <v>479</v>
      </c>
      <c r="AK2047" t="s">
        <v>479</v>
      </c>
      <c r="AL2047" t="s">
        <v>481</v>
      </c>
      <c r="AM2047" t="s">
        <v>481</v>
      </c>
    </row>
    <row r="2048" spans="1:39" x14ac:dyDescent="0.25">
      <c r="A2048" t="s">
        <v>472</v>
      </c>
      <c r="B2048" t="s">
        <v>598</v>
      </c>
      <c r="C2048">
        <v>1</v>
      </c>
      <c r="D2048" t="s">
        <v>405</v>
      </c>
      <c r="E2048" t="s">
        <v>405</v>
      </c>
      <c r="F2048">
        <v>10007851</v>
      </c>
      <c r="G2048" t="s">
        <v>127</v>
      </c>
      <c r="H2048" t="s">
        <v>482</v>
      </c>
      <c r="I2048" t="s">
        <v>476</v>
      </c>
      <c r="J2048" t="s">
        <v>385</v>
      </c>
      <c r="K2048" t="s">
        <v>508</v>
      </c>
      <c r="L2048" t="s">
        <v>75</v>
      </c>
      <c r="M2048" t="s">
        <v>405</v>
      </c>
      <c r="N2048" t="s">
        <v>405</v>
      </c>
      <c r="O2048" t="s">
        <v>478</v>
      </c>
      <c r="P2048" t="s">
        <v>3</v>
      </c>
      <c r="Q2048">
        <v>135</v>
      </c>
      <c r="R2048">
        <v>135</v>
      </c>
      <c r="S2048">
        <v>135</v>
      </c>
      <c r="T2048">
        <v>6.7</v>
      </c>
      <c r="U2048">
        <v>8.9</v>
      </c>
      <c r="V2048">
        <v>75.2</v>
      </c>
      <c r="W2048">
        <v>80</v>
      </c>
      <c r="X2048">
        <v>84.4</v>
      </c>
      <c r="Y2048">
        <v>9.3000000000000007</v>
      </c>
      <c r="Z2048">
        <v>4.4000000000000004</v>
      </c>
      <c r="AA2048">
        <v>100</v>
      </c>
      <c r="AB2048">
        <v>6600</v>
      </c>
      <c r="AC2048">
        <v>21200</v>
      </c>
      <c r="AD2048">
        <v>24800</v>
      </c>
      <c r="AE2048">
        <v>32100</v>
      </c>
      <c r="AF2048">
        <v>116800</v>
      </c>
      <c r="AG2048" t="s">
        <v>479</v>
      </c>
      <c r="AH2048" t="s">
        <v>479</v>
      </c>
      <c r="AI2048" t="s">
        <v>479</v>
      </c>
      <c r="AJ2048" t="s">
        <v>479</v>
      </c>
      <c r="AK2048" t="s">
        <v>479</v>
      </c>
      <c r="AL2048" t="s">
        <v>481</v>
      </c>
      <c r="AM2048" t="s">
        <v>481</v>
      </c>
    </row>
    <row r="2049" spans="1:39" x14ac:dyDescent="0.25">
      <c r="A2049" t="s">
        <v>472</v>
      </c>
      <c r="B2049" t="s">
        <v>598</v>
      </c>
      <c r="C2049">
        <v>1</v>
      </c>
      <c r="D2049" t="s">
        <v>405</v>
      </c>
      <c r="E2049" t="s">
        <v>405</v>
      </c>
      <c r="F2049">
        <v>10007851</v>
      </c>
      <c r="G2049" t="s">
        <v>127</v>
      </c>
      <c r="H2049" t="s">
        <v>482</v>
      </c>
      <c r="I2049" t="s">
        <v>476</v>
      </c>
      <c r="J2049" t="s">
        <v>385</v>
      </c>
      <c r="K2049" t="s">
        <v>508</v>
      </c>
      <c r="L2049" t="s">
        <v>75</v>
      </c>
      <c r="M2049" t="s">
        <v>405</v>
      </c>
      <c r="N2049" t="s">
        <v>405</v>
      </c>
      <c r="O2049" t="s">
        <v>488</v>
      </c>
      <c r="P2049" t="s">
        <v>34</v>
      </c>
      <c r="Q2049">
        <v>155</v>
      </c>
      <c r="R2049">
        <v>155</v>
      </c>
      <c r="S2049">
        <v>150</v>
      </c>
      <c r="T2049">
        <v>3.3</v>
      </c>
      <c r="U2049">
        <v>4.5999999999999996</v>
      </c>
      <c r="V2049">
        <v>61.6</v>
      </c>
      <c r="W2049">
        <v>85.6</v>
      </c>
      <c r="X2049">
        <v>92.1</v>
      </c>
      <c r="Y2049">
        <v>30.5</v>
      </c>
      <c r="Z2049">
        <v>6.6</v>
      </c>
      <c r="AA2049">
        <v>95</v>
      </c>
      <c r="AB2049">
        <v>700</v>
      </c>
      <c r="AC2049">
        <v>21900</v>
      </c>
      <c r="AD2049">
        <v>25200</v>
      </c>
      <c r="AE2049">
        <v>28500</v>
      </c>
      <c r="AF2049">
        <v>36900</v>
      </c>
      <c r="AG2049" t="s">
        <v>479</v>
      </c>
      <c r="AH2049" t="s">
        <v>479</v>
      </c>
      <c r="AI2049" t="s">
        <v>479</v>
      </c>
      <c r="AJ2049" t="s">
        <v>479</v>
      </c>
      <c r="AK2049" t="s">
        <v>479</v>
      </c>
      <c r="AL2049" t="s">
        <v>481</v>
      </c>
      <c r="AM2049" t="s">
        <v>481</v>
      </c>
    </row>
    <row r="2050" spans="1:39" x14ac:dyDescent="0.25">
      <c r="A2050" t="s">
        <v>472</v>
      </c>
      <c r="B2050" t="s">
        <v>598</v>
      </c>
      <c r="C2050">
        <v>1</v>
      </c>
      <c r="D2050" t="s">
        <v>405</v>
      </c>
      <c r="E2050" t="s">
        <v>405</v>
      </c>
      <c r="F2050">
        <v>10007851</v>
      </c>
      <c r="G2050" t="s">
        <v>127</v>
      </c>
      <c r="H2050" t="s">
        <v>482</v>
      </c>
      <c r="I2050" t="s">
        <v>476</v>
      </c>
      <c r="J2050" t="s">
        <v>385</v>
      </c>
      <c r="K2050" t="s">
        <v>508</v>
      </c>
      <c r="L2050" t="s">
        <v>75</v>
      </c>
      <c r="M2050" t="s">
        <v>405</v>
      </c>
      <c r="N2050" t="s">
        <v>405</v>
      </c>
      <c r="O2050" t="s">
        <v>489</v>
      </c>
      <c r="P2050" t="s">
        <v>50</v>
      </c>
      <c r="Q2050">
        <v>220</v>
      </c>
      <c r="R2050">
        <v>215</v>
      </c>
      <c r="S2050">
        <v>215</v>
      </c>
      <c r="T2050">
        <v>3.7</v>
      </c>
      <c r="U2050">
        <v>11.7</v>
      </c>
      <c r="V2050">
        <v>70.5</v>
      </c>
      <c r="W2050">
        <v>81.7</v>
      </c>
      <c r="X2050">
        <v>84.5</v>
      </c>
      <c r="Y2050">
        <v>14.1</v>
      </c>
      <c r="Z2050">
        <v>2.8</v>
      </c>
      <c r="AA2050">
        <v>145</v>
      </c>
      <c r="AB2050">
        <v>1100</v>
      </c>
      <c r="AC2050">
        <v>15700</v>
      </c>
      <c r="AD2050">
        <v>20100</v>
      </c>
      <c r="AE2050">
        <v>23000</v>
      </c>
      <c r="AF2050">
        <v>43500</v>
      </c>
      <c r="AG2050" t="s">
        <v>479</v>
      </c>
      <c r="AH2050" t="s">
        <v>479</v>
      </c>
      <c r="AI2050" t="s">
        <v>479</v>
      </c>
      <c r="AJ2050" t="s">
        <v>479</v>
      </c>
      <c r="AK2050" t="s">
        <v>479</v>
      </c>
      <c r="AL2050" t="s">
        <v>481</v>
      </c>
      <c r="AM2050" t="s">
        <v>481</v>
      </c>
    </row>
    <row r="2051" spans="1:39" x14ac:dyDescent="0.25">
      <c r="A2051" t="s">
        <v>472</v>
      </c>
      <c r="B2051" t="s">
        <v>598</v>
      </c>
      <c r="C2051">
        <v>1</v>
      </c>
      <c r="D2051" t="s">
        <v>405</v>
      </c>
      <c r="E2051" t="s">
        <v>405</v>
      </c>
      <c r="F2051">
        <v>10007852</v>
      </c>
      <c r="G2051" t="s">
        <v>119</v>
      </c>
      <c r="H2051" t="s">
        <v>482</v>
      </c>
      <c r="I2051" t="s">
        <v>529</v>
      </c>
      <c r="J2051" t="s">
        <v>53</v>
      </c>
      <c r="K2051" t="s">
        <v>530</v>
      </c>
      <c r="L2051" t="s">
        <v>405</v>
      </c>
      <c r="M2051" t="s">
        <v>405</v>
      </c>
      <c r="N2051" t="s">
        <v>405</v>
      </c>
      <c r="O2051" t="s">
        <v>485</v>
      </c>
      <c r="P2051" t="s">
        <v>47</v>
      </c>
      <c r="Q2051">
        <v>45</v>
      </c>
      <c r="R2051">
        <v>45</v>
      </c>
      <c r="S2051">
        <v>45</v>
      </c>
      <c r="T2051">
        <v>2.2000000000000002</v>
      </c>
      <c r="U2051" t="s">
        <v>487</v>
      </c>
      <c r="V2051">
        <v>37.799999999999997</v>
      </c>
      <c r="W2051">
        <v>68.900000000000006</v>
      </c>
      <c r="X2051">
        <v>97.8</v>
      </c>
      <c r="Y2051">
        <v>60</v>
      </c>
      <c r="Z2051">
        <v>28.9</v>
      </c>
      <c r="AA2051">
        <v>15</v>
      </c>
      <c r="AB2051">
        <v>12000</v>
      </c>
      <c r="AC2051">
        <v>19300</v>
      </c>
      <c r="AD2051">
        <v>23000</v>
      </c>
      <c r="AE2051">
        <v>25600</v>
      </c>
      <c r="AF2051">
        <v>36100</v>
      </c>
      <c r="AG2051" t="s">
        <v>479</v>
      </c>
      <c r="AH2051" t="s">
        <v>479</v>
      </c>
      <c r="AI2051" t="s">
        <v>479</v>
      </c>
      <c r="AJ2051" t="s">
        <v>479</v>
      </c>
      <c r="AK2051" t="s">
        <v>479</v>
      </c>
      <c r="AL2051" t="s">
        <v>481</v>
      </c>
      <c r="AM2051" t="s">
        <v>481</v>
      </c>
    </row>
    <row r="2052" spans="1:39" x14ac:dyDescent="0.25">
      <c r="A2052" t="s">
        <v>472</v>
      </c>
      <c r="B2052" t="s">
        <v>598</v>
      </c>
      <c r="C2052">
        <v>1</v>
      </c>
      <c r="D2052" t="s">
        <v>405</v>
      </c>
      <c r="E2052" t="s">
        <v>405</v>
      </c>
      <c r="F2052">
        <v>10007852</v>
      </c>
      <c r="G2052" t="s">
        <v>119</v>
      </c>
      <c r="H2052" t="s">
        <v>482</v>
      </c>
      <c r="I2052" t="s">
        <v>529</v>
      </c>
      <c r="J2052" t="s">
        <v>53</v>
      </c>
      <c r="K2052" t="s">
        <v>530</v>
      </c>
      <c r="L2052" t="s">
        <v>405</v>
      </c>
      <c r="M2052" t="s">
        <v>405</v>
      </c>
      <c r="N2052" t="s">
        <v>405</v>
      </c>
      <c r="O2052" t="s">
        <v>486</v>
      </c>
      <c r="P2052" t="s">
        <v>44</v>
      </c>
      <c r="Q2052">
        <v>90</v>
      </c>
      <c r="R2052">
        <v>90</v>
      </c>
      <c r="S2052">
        <v>90</v>
      </c>
      <c r="T2052">
        <v>5.6</v>
      </c>
      <c r="U2052">
        <v>6.7</v>
      </c>
      <c r="V2052">
        <v>47.5</v>
      </c>
      <c r="W2052">
        <v>76</v>
      </c>
      <c r="X2052">
        <v>87.7</v>
      </c>
      <c r="Y2052">
        <v>40.200000000000003</v>
      </c>
      <c r="Z2052">
        <v>11.7</v>
      </c>
      <c r="AA2052">
        <v>40</v>
      </c>
      <c r="AB2052">
        <v>1500</v>
      </c>
      <c r="AC2052">
        <v>15700</v>
      </c>
      <c r="AD2052">
        <v>20100</v>
      </c>
      <c r="AE2052">
        <v>23000</v>
      </c>
      <c r="AF2052">
        <v>32500</v>
      </c>
      <c r="AG2052" t="s">
        <v>479</v>
      </c>
      <c r="AH2052" t="s">
        <v>479</v>
      </c>
      <c r="AI2052" t="s">
        <v>479</v>
      </c>
      <c r="AJ2052" t="s">
        <v>479</v>
      </c>
      <c r="AK2052" t="s">
        <v>479</v>
      </c>
      <c r="AL2052" t="s">
        <v>481</v>
      </c>
      <c r="AM2052" t="s">
        <v>481</v>
      </c>
    </row>
    <row r="2053" spans="1:39" x14ac:dyDescent="0.25">
      <c r="A2053" t="s">
        <v>472</v>
      </c>
      <c r="B2053" t="s">
        <v>598</v>
      </c>
      <c r="C2053">
        <v>1</v>
      </c>
      <c r="D2053" t="s">
        <v>405</v>
      </c>
      <c r="E2053" t="s">
        <v>405</v>
      </c>
      <c r="F2053">
        <v>10007852</v>
      </c>
      <c r="G2053" t="s">
        <v>119</v>
      </c>
      <c r="H2053" t="s">
        <v>482</v>
      </c>
      <c r="I2053" t="s">
        <v>529</v>
      </c>
      <c r="J2053" t="s">
        <v>53</v>
      </c>
      <c r="K2053" t="s">
        <v>530</v>
      </c>
      <c r="L2053" t="s">
        <v>405</v>
      </c>
      <c r="M2053" t="s">
        <v>405</v>
      </c>
      <c r="N2053" t="s">
        <v>405</v>
      </c>
      <c r="O2053" t="s">
        <v>478</v>
      </c>
      <c r="P2053" t="s">
        <v>3</v>
      </c>
      <c r="Q2053">
        <v>70</v>
      </c>
      <c r="R2053">
        <v>70</v>
      </c>
      <c r="S2053">
        <v>70</v>
      </c>
      <c r="T2053">
        <v>4.2</v>
      </c>
      <c r="U2053">
        <v>4.2</v>
      </c>
      <c r="V2053">
        <v>72.2</v>
      </c>
      <c r="W2053">
        <v>87.5</v>
      </c>
      <c r="X2053">
        <v>91.7</v>
      </c>
      <c r="Y2053">
        <v>19.399999999999999</v>
      </c>
      <c r="Z2053">
        <v>4.2</v>
      </c>
      <c r="AA2053">
        <v>50</v>
      </c>
      <c r="AB2053">
        <v>11200</v>
      </c>
      <c r="AC2053">
        <v>23700</v>
      </c>
      <c r="AD2053">
        <v>29200</v>
      </c>
      <c r="AE2053">
        <v>33900</v>
      </c>
      <c r="AF2053">
        <v>52200</v>
      </c>
      <c r="AG2053" t="s">
        <v>479</v>
      </c>
      <c r="AH2053" t="s">
        <v>479</v>
      </c>
      <c r="AI2053" t="s">
        <v>479</v>
      </c>
      <c r="AJ2053" t="s">
        <v>479</v>
      </c>
      <c r="AK2053" t="s">
        <v>479</v>
      </c>
      <c r="AL2053" t="s">
        <v>481</v>
      </c>
      <c r="AM2053" t="s">
        <v>481</v>
      </c>
    </row>
    <row r="2054" spans="1:39" x14ac:dyDescent="0.25">
      <c r="A2054" t="s">
        <v>472</v>
      </c>
      <c r="B2054" t="s">
        <v>598</v>
      </c>
      <c r="C2054">
        <v>1</v>
      </c>
      <c r="D2054" t="s">
        <v>405</v>
      </c>
      <c r="E2054" t="s">
        <v>405</v>
      </c>
      <c r="F2054">
        <v>10007852</v>
      </c>
      <c r="G2054" t="s">
        <v>119</v>
      </c>
      <c r="H2054" t="s">
        <v>482</v>
      </c>
      <c r="I2054" t="s">
        <v>529</v>
      </c>
      <c r="J2054" t="s">
        <v>53</v>
      </c>
      <c r="K2054" t="s">
        <v>530</v>
      </c>
      <c r="L2054" t="s">
        <v>405</v>
      </c>
      <c r="M2054" t="s">
        <v>405</v>
      </c>
      <c r="N2054" t="s">
        <v>405</v>
      </c>
      <c r="O2054" t="s">
        <v>488</v>
      </c>
      <c r="P2054" t="s">
        <v>34</v>
      </c>
      <c r="Q2054">
        <v>165</v>
      </c>
      <c r="R2054">
        <v>165</v>
      </c>
      <c r="S2054">
        <v>165</v>
      </c>
      <c r="T2054">
        <v>2.4</v>
      </c>
      <c r="U2054">
        <v>3.7</v>
      </c>
      <c r="V2054">
        <v>27.9</v>
      </c>
      <c r="W2054">
        <v>85.7</v>
      </c>
      <c r="X2054">
        <v>93.9</v>
      </c>
      <c r="Y2054">
        <v>66.099999999999994</v>
      </c>
      <c r="Z2054">
        <v>8.1999999999999993</v>
      </c>
      <c r="AA2054">
        <v>45</v>
      </c>
      <c r="AB2054">
        <v>9100</v>
      </c>
      <c r="AC2054">
        <v>20100</v>
      </c>
      <c r="AD2054">
        <v>23000</v>
      </c>
      <c r="AE2054">
        <v>28100</v>
      </c>
      <c r="AF2054">
        <v>40200</v>
      </c>
      <c r="AG2054" t="s">
        <v>479</v>
      </c>
      <c r="AH2054" t="s">
        <v>479</v>
      </c>
      <c r="AI2054" t="s">
        <v>479</v>
      </c>
      <c r="AJ2054" t="s">
        <v>479</v>
      </c>
      <c r="AK2054" t="s">
        <v>479</v>
      </c>
      <c r="AL2054" t="s">
        <v>481</v>
      </c>
      <c r="AM2054" t="s">
        <v>481</v>
      </c>
    </row>
    <row r="2055" spans="1:39" x14ac:dyDescent="0.25">
      <c r="A2055" t="s">
        <v>472</v>
      </c>
      <c r="B2055" t="s">
        <v>598</v>
      </c>
      <c r="C2055">
        <v>1</v>
      </c>
      <c r="D2055" t="s">
        <v>405</v>
      </c>
      <c r="E2055" t="s">
        <v>405</v>
      </c>
      <c r="F2055">
        <v>10007852</v>
      </c>
      <c r="G2055" t="s">
        <v>119</v>
      </c>
      <c r="H2055" t="s">
        <v>482</v>
      </c>
      <c r="I2055" t="s">
        <v>529</v>
      </c>
      <c r="J2055" t="s">
        <v>53</v>
      </c>
      <c r="K2055" t="s">
        <v>530</v>
      </c>
      <c r="L2055" t="s">
        <v>405</v>
      </c>
      <c r="M2055" t="s">
        <v>405</v>
      </c>
      <c r="N2055" t="s">
        <v>405</v>
      </c>
      <c r="O2055" t="s">
        <v>489</v>
      </c>
      <c r="P2055" t="s">
        <v>50</v>
      </c>
      <c r="Q2055">
        <v>300</v>
      </c>
      <c r="R2055">
        <v>300</v>
      </c>
      <c r="S2055">
        <v>295</v>
      </c>
      <c r="T2055">
        <v>3.4</v>
      </c>
      <c r="U2055">
        <v>13.1</v>
      </c>
      <c r="V2055">
        <v>62.1</v>
      </c>
      <c r="W2055">
        <v>74.7</v>
      </c>
      <c r="X2055">
        <v>83.5</v>
      </c>
      <c r="Y2055">
        <v>21.4</v>
      </c>
      <c r="Z2055">
        <v>8.8000000000000007</v>
      </c>
      <c r="AA2055">
        <v>180</v>
      </c>
      <c r="AB2055">
        <v>100</v>
      </c>
      <c r="AC2055">
        <v>12400</v>
      </c>
      <c r="AD2055">
        <v>19300</v>
      </c>
      <c r="AE2055">
        <v>23700</v>
      </c>
      <c r="AF2055">
        <v>51100</v>
      </c>
      <c r="AG2055" t="s">
        <v>479</v>
      </c>
      <c r="AH2055" t="s">
        <v>479</v>
      </c>
      <c r="AI2055" t="s">
        <v>479</v>
      </c>
      <c r="AJ2055" t="s">
        <v>479</v>
      </c>
      <c r="AK2055" t="s">
        <v>479</v>
      </c>
      <c r="AL2055" t="s">
        <v>481</v>
      </c>
      <c r="AM2055" t="s">
        <v>481</v>
      </c>
    </row>
    <row r="2056" spans="1:39" x14ac:dyDescent="0.25">
      <c r="A2056" t="s">
        <v>472</v>
      </c>
      <c r="B2056" t="s">
        <v>598</v>
      </c>
      <c r="C2056">
        <v>1</v>
      </c>
      <c r="D2056" t="s">
        <v>405</v>
      </c>
      <c r="E2056" t="s">
        <v>405</v>
      </c>
      <c r="F2056">
        <v>10007854</v>
      </c>
      <c r="G2056" t="s">
        <v>113</v>
      </c>
      <c r="H2056" t="s">
        <v>482</v>
      </c>
      <c r="I2056" t="s">
        <v>601</v>
      </c>
      <c r="J2056" t="s">
        <v>63</v>
      </c>
      <c r="K2056" t="s">
        <v>602</v>
      </c>
      <c r="L2056" t="s">
        <v>405</v>
      </c>
      <c r="M2056" t="s">
        <v>405</v>
      </c>
      <c r="N2056" t="s">
        <v>405</v>
      </c>
      <c r="O2056" t="s">
        <v>485</v>
      </c>
      <c r="P2056" t="s">
        <v>47</v>
      </c>
      <c r="Q2056">
        <v>70</v>
      </c>
      <c r="R2056">
        <v>70</v>
      </c>
      <c r="S2056">
        <v>70</v>
      </c>
      <c r="T2056" t="s">
        <v>487</v>
      </c>
      <c r="U2056">
        <v>12.9</v>
      </c>
      <c r="V2056">
        <v>55.7</v>
      </c>
      <c r="W2056">
        <v>74.3</v>
      </c>
      <c r="X2056">
        <v>87.1</v>
      </c>
      <c r="Y2056">
        <v>31.4</v>
      </c>
      <c r="Z2056">
        <v>12.9</v>
      </c>
      <c r="AA2056">
        <v>40</v>
      </c>
      <c r="AB2056">
        <v>5100</v>
      </c>
      <c r="AC2056">
        <v>17200</v>
      </c>
      <c r="AD2056">
        <v>22300</v>
      </c>
      <c r="AE2056">
        <v>24500</v>
      </c>
      <c r="AF2056">
        <v>55100</v>
      </c>
      <c r="AG2056" t="s">
        <v>479</v>
      </c>
      <c r="AH2056" t="s">
        <v>479</v>
      </c>
      <c r="AI2056" t="s">
        <v>479</v>
      </c>
      <c r="AJ2056" t="s">
        <v>479</v>
      </c>
      <c r="AK2056" t="s">
        <v>479</v>
      </c>
      <c r="AL2056" t="s">
        <v>481</v>
      </c>
      <c r="AM2056" t="s">
        <v>481</v>
      </c>
    </row>
    <row r="2057" spans="1:39" x14ac:dyDescent="0.25">
      <c r="A2057" t="s">
        <v>472</v>
      </c>
      <c r="B2057" t="s">
        <v>598</v>
      </c>
      <c r="C2057">
        <v>1</v>
      </c>
      <c r="D2057" t="s">
        <v>405</v>
      </c>
      <c r="E2057" t="s">
        <v>405</v>
      </c>
      <c r="F2057">
        <v>10007854</v>
      </c>
      <c r="G2057" t="s">
        <v>113</v>
      </c>
      <c r="H2057" t="s">
        <v>482</v>
      </c>
      <c r="I2057" t="s">
        <v>601</v>
      </c>
      <c r="J2057" t="s">
        <v>63</v>
      </c>
      <c r="K2057" t="s">
        <v>602</v>
      </c>
      <c r="L2057" t="s">
        <v>405</v>
      </c>
      <c r="M2057" t="s">
        <v>405</v>
      </c>
      <c r="N2057" t="s">
        <v>405</v>
      </c>
      <c r="O2057" t="s">
        <v>486</v>
      </c>
      <c r="P2057" t="s">
        <v>44</v>
      </c>
      <c r="Q2057">
        <v>40</v>
      </c>
      <c r="R2057">
        <v>40</v>
      </c>
      <c r="S2057">
        <v>40</v>
      </c>
      <c r="T2057" t="s">
        <v>487</v>
      </c>
      <c r="U2057">
        <v>4.9000000000000004</v>
      </c>
      <c r="V2057">
        <v>58.5</v>
      </c>
      <c r="W2057">
        <v>87.8</v>
      </c>
      <c r="X2057">
        <v>95.1</v>
      </c>
      <c r="Y2057">
        <v>36.6</v>
      </c>
      <c r="Z2057">
        <v>7.3</v>
      </c>
      <c r="AA2057">
        <v>25</v>
      </c>
      <c r="AB2057">
        <v>6600</v>
      </c>
      <c r="AC2057">
        <v>16000</v>
      </c>
      <c r="AD2057">
        <v>20100</v>
      </c>
      <c r="AE2057">
        <v>22000</v>
      </c>
      <c r="AF2057">
        <v>28100</v>
      </c>
      <c r="AG2057" t="s">
        <v>479</v>
      </c>
      <c r="AH2057" t="s">
        <v>479</v>
      </c>
      <c r="AI2057" t="s">
        <v>479</v>
      </c>
      <c r="AJ2057" t="s">
        <v>479</v>
      </c>
      <c r="AK2057" t="s">
        <v>479</v>
      </c>
      <c r="AL2057" t="s">
        <v>481</v>
      </c>
      <c r="AM2057" t="s">
        <v>481</v>
      </c>
    </row>
    <row r="2058" spans="1:39" x14ac:dyDescent="0.25">
      <c r="A2058" t="s">
        <v>472</v>
      </c>
      <c r="B2058" t="s">
        <v>598</v>
      </c>
      <c r="C2058">
        <v>1</v>
      </c>
      <c r="D2058" t="s">
        <v>405</v>
      </c>
      <c r="E2058" t="s">
        <v>405</v>
      </c>
      <c r="F2058">
        <v>10007854</v>
      </c>
      <c r="G2058" t="s">
        <v>113</v>
      </c>
      <c r="H2058" t="s">
        <v>482</v>
      </c>
      <c r="I2058" t="s">
        <v>601</v>
      </c>
      <c r="J2058" t="s">
        <v>63</v>
      </c>
      <c r="K2058" t="s">
        <v>602</v>
      </c>
      <c r="L2058" t="s">
        <v>405</v>
      </c>
      <c r="M2058" t="s">
        <v>405</v>
      </c>
      <c r="N2058" t="s">
        <v>405</v>
      </c>
      <c r="O2058" t="s">
        <v>478</v>
      </c>
      <c r="P2058" t="s">
        <v>3</v>
      </c>
      <c r="Q2058">
        <v>75</v>
      </c>
      <c r="R2058">
        <v>75</v>
      </c>
      <c r="S2058">
        <v>75</v>
      </c>
      <c r="T2058">
        <v>5.3</v>
      </c>
      <c r="U2058">
        <v>14.7</v>
      </c>
      <c r="V2058">
        <v>65.3</v>
      </c>
      <c r="W2058">
        <v>70.7</v>
      </c>
      <c r="X2058">
        <v>80</v>
      </c>
      <c r="Y2058">
        <v>14.7</v>
      </c>
      <c r="Z2058">
        <v>9.3000000000000007</v>
      </c>
      <c r="AA2058">
        <v>50</v>
      </c>
      <c r="AB2058">
        <v>700</v>
      </c>
      <c r="AC2058">
        <v>19300</v>
      </c>
      <c r="AD2058">
        <v>23400</v>
      </c>
      <c r="AE2058">
        <v>30700</v>
      </c>
      <c r="AF2058">
        <v>55100</v>
      </c>
      <c r="AG2058" t="s">
        <v>479</v>
      </c>
      <c r="AH2058" t="s">
        <v>479</v>
      </c>
      <c r="AI2058" t="s">
        <v>479</v>
      </c>
      <c r="AJ2058" t="s">
        <v>479</v>
      </c>
      <c r="AK2058" t="s">
        <v>479</v>
      </c>
      <c r="AL2058" t="s">
        <v>481</v>
      </c>
      <c r="AM2058" t="s">
        <v>481</v>
      </c>
    </row>
    <row r="2059" spans="1:39" x14ac:dyDescent="0.25">
      <c r="A2059" t="s">
        <v>472</v>
      </c>
      <c r="B2059" t="s">
        <v>598</v>
      </c>
      <c r="C2059">
        <v>1</v>
      </c>
      <c r="D2059" t="s">
        <v>405</v>
      </c>
      <c r="E2059" t="s">
        <v>405</v>
      </c>
      <c r="F2059">
        <v>10007854</v>
      </c>
      <c r="G2059" t="s">
        <v>113</v>
      </c>
      <c r="H2059" t="s">
        <v>482</v>
      </c>
      <c r="I2059" t="s">
        <v>601</v>
      </c>
      <c r="J2059" t="s">
        <v>63</v>
      </c>
      <c r="K2059" t="s">
        <v>602</v>
      </c>
      <c r="L2059" t="s">
        <v>405</v>
      </c>
      <c r="M2059" t="s">
        <v>405</v>
      </c>
      <c r="N2059" t="s">
        <v>405</v>
      </c>
      <c r="O2059" t="s">
        <v>489</v>
      </c>
      <c r="P2059" t="s">
        <v>50</v>
      </c>
      <c r="Q2059">
        <v>250</v>
      </c>
      <c r="R2059">
        <v>250</v>
      </c>
      <c r="S2059">
        <v>245</v>
      </c>
      <c r="T2059">
        <v>1.6</v>
      </c>
      <c r="U2059">
        <v>8.1</v>
      </c>
      <c r="V2059">
        <v>60.6</v>
      </c>
      <c r="W2059">
        <v>77.599999999999994</v>
      </c>
      <c r="X2059">
        <v>90.2</v>
      </c>
      <c r="Y2059">
        <v>29.7</v>
      </c>
      <c r="Z2059">
        <v>12.6</v>
      </c>
      <c r="AA2059">
        <v>145</v>
      </c>
      <c r="AB2059">
        <v>1300</v>
      </c>
      <c r="AC2059">
        <v>13100</v>
      </c>
      <c r="AD2059">
        <v>19500</v>
      </c>
      <c r="AE2059">
        <v>23700</v>
      </c>
      <c r="AF2059">
        <v>54300</v>
      </c>
      <c r="AG2059" t="s">
        <v>479</v>
      </c>
      <c r="AH2059" t="s">
        <v>479</v>
      </c>
      <c r="AI2059" t="s">
        <v>479</v>
      </c>
      <c r="AJ2059" t="s">
        <v>479</v>
      </c>
      <c r="AK2059" t="s">
        <v>479</v>
      </c>
      <c r="AL2059" t="s">
        <v>481</v>
      </c>
      <c r="AM2059" t="s">
        <v>481</v>
      </c>
    </row>
    <row r="2060" spans="1:39" x14ac:dyDescent="0.25">
      <c r="A2060" t="s">
        <v>472</v>
      </c>
      <c r="B2060" t="s">
        <v>598</v>
      </c>
      <c r="C2060">
        <v>1</v>
      </c>
      <c r="D2060" t="s">
        <v>405</v>
      </c>
      <c r="E2060" t="s">
        <v>405</v>
      </c>
      <c r="F2060">
        <v>10007855</v>
      </c>
      <c r="G2060" t="s">
        <v>608</v>
      </c>
      <c r="H2060" t="s">
        <v>482</v>
      </c>
      <c r="I2060" t="s">
        <v>601</v>
      </c>
      <c r="J2060" t="s">
        <v>63</v>
      </c>
      <c r="K2060" t="s">
        <v>602</v>
      </c>
      <c r="L2060" t="s">
        <v>405</v>
      </c>
      <c r="M2060" t="s">
        <v>405</v>
      </c>
      <c r="N2060" t="s">
        <v>405</v>
      </c>
      <c r="O2060" t="s">
        <v>485</v>
      </c>
      <c r="P2060" t="s">
        <v>47</v>
      </c>
      <c r="Q2060">
        <v>195</v>
      </c>
      <c r="R2060">
        <v>190</v>
      </c>
      <c r="S2060">
        <v>190</v>
      </c>
      <c r="T2060">
        <v>3.6</v>
      </c>
      <c r="U2060">
        <v>7.3</v>
      </c>
      <c r="V2060">
        <v>41.1</v>
      </c>
      <c r="W2060">
        <v>74.2</v>
      </c>
      <c r="X2060">
        <v>89.1</v>
      </c>
      <c r="Y2060">
        <v>47.9</v>
      </c>
      <c r="Z2060">
        <v>14.8</v>
      </c>
      <c r="AA2060">
        <v>80</v>
      </c>
      <c r="AB2060">
        <v>5800</v>
      </c>
      <c r="AC2060">
        <v>15000</v>
      </c>
      <c r="AD2060">
        <v>21900</v>
      </c>
      <c r="AE2060">
        <v>27000</v>
      </c>
      <c r="AF2060">
        <v>39400</v>
      </c>
      <c r="AG2060" t="s">
        <v>479</v>
      </c>
      <c r="AH2060" t="s">
        <v>479</v>
      </c>
      <c r="AI2060" t="s">
        <v>479</v>
      </c>
      <c r="AJ2060" t="s">
        <v>479</v>
      </c>
      <c r="AK2060" t="s">
        <v>479</v>
      </c>
      <c r="AL2060" t="s">
        <v>481</v>
      </c>
      <c r="AM2060" t="s">
        <v>481</v>
      </c>
    </row>
    <row r="2061" spans="1:39" x14ac:dyDescent="0.25">
      <c r="A2061" t="s">
        <v>472</v>
      </c>
      <c r="B2061" t="s">
        <v>598</v>
      </c>
      <c r="C2061">
        <v>1</v>
      </c>
      <c r="D2061" t="s">
        <v>405</v>
      </c>
      <c r="E2061" t="s">
        <v>405</v>
      </c>
      <c r="F2061">
        <v>10007855</v>
      </c>
      <c r="G2061" t="s">
        <v>608</v>
      </c>
      <c r="H2061" t="s">
        <v>482</v>
      </c>
      <c r="I2061" t="s">
        <v>601</v>
      </c>
      <c r="J2061" t="s">
        <v>63</v>
      </c>
      <c r="K2061" t="s">
        <v>602</v>
      </c>
      <c r="L2061" t="s">
        <v>405</v>
      </c>
      <c r="M2061" t="s">
        <v>405</v>
      </c>
      <c r="N2061" t="s">
        <v>405</v>
      </c>
      <c r="O2061" t="s">
        <v>486</v>
      </c>
      <c r="P2061" t="s">
        <v>44</v>
      </c>
      <c r="Q2061">
        <v>230</v>
      </c>
      <c r="R2061">
        <v>225</v>
      </c>
      <c r="S2061">
        <v>225</v>
      </c>
      <c r="T2061">
        <v>1.8</v>
      </c>
      <c r="U2061">
        <v>3.8</v>
      </c>
      <c r="V2061">
        <v>36.1</v>
      </c>
      <c r="W2061">
        <v>78.3</v>
      </c>
      <c r="X2061">
        <v>94.4</v>
      </c>
      <c r="Y2061">
        <v>58.3</v>
      </c>
      <c r="Z2061">
        <v>16.100000000000001</v>
      </c>
      <c r="AA2061">
        <v>80</v>
      </c>
      <c r="AB2061">
        <v>4000</v>
      </c>
      <c r="AC2061">
        <v>16100</v>
      </c>
      <c r="AD2061">
        <v>20800</v>
      </c>
      <c r="AE2061">
        <v>23700</v>
      </c>
      <c r="AF2061">
        <v>38000</v>
      </c>
      <c r="AG2061" t="s">
        <v>479</v>
      </c>
      <c r="AH2061" t="s">
        <v>479</v>
      </c>
      <c r="AI2061" t="s">
        <v>479</v>
      </c>
      <c r="AJ2061" t="s">
        <v>479</v>
      </c>
      <c r="AK2061" t="s">
        <v>479</v>
      </c>
      <c r="AL2061" t="s">
        <v>481</v>
      </c>
      <c r="AM2061" t="s">
        <v>481</v>
      </c>
    </row>
    <row r="2062" spans="1:39" x14ac:dyDescent="0.25">
      <c r="A2062" t="s">
        <v>472</v>
      </c>
      <c r="B2062" t="s">
        <v>598</v>
      </c>
      <c r="C2062">
        <v>1</v>
      </c>
      <c r="D2062" t="s">
        <v>405</v>
      </c>
      <c r="E2062" t="s">
        <v>405</v>
      </c>
      <c r="F2062">
        <v>10007855</v>
      </c>
      <c r="G2062" t="s">
        <v>608</v>
      </c>
      <c r="H2062" t="s">
        <v>482</v>
      </c>
      <c r="I2062" t="s">
        <v>601</v>
      </c>
      <c r="J2062" t="s">
        <v>63</v>
      </c>
      <c r="K2062" t="s">
        <v>602</v>
      </c>
      <c r="L2062" t="s">
        <v>405</v>
      </c>
      <c r="M2062" t="s">
        <v>405</v>
      </c>
      <c r="N2062" t="s">
        <v>405</v>
      </c>
      <c r="O2062" t="s">
        <v>478</v>
      </c>
      <c r="P2062" t="s">
        <v>3</v>
      </c>
      <c r="Q2062">
        <v>240</v>
      </c>
      <c r="R2062">
        <v>235</v>
      </c>
      <c r="S2062">
        <v>235</v>
      </c>
      <c r="T2062">
        <v>4.2</v>
      </c>
      <c r="U2062">
        <v>6.8</v>
      </c>
      <c r="V2062">
        <v>74.3</v>
      </c>
      <c r="W2062">
        <v>84.7</v>
      </c>
      <c r="X2062">
        <v>89</v>
      </c>
      <c r="Y2062">
        <v>14.7</v>
      </c>
      <c r="Z2062">
        <v>4.2</v>
      </c>
      <c r="AA2062">
        <v>175</v>
      </c>
      <c r="AB2062">
        <v>5800</v>
      </c>
      <c r="AC2062">
        <v>25900</v>
      </c>
      <c r="AD2062">
        <v>31000</v>
      </c>
      <c r="AE2062">
        <v>35400</v>
      </c>
      <c r="AF2062">
        <v>105500</v>
      </c>
      <c r="AG2062" t="s">
        <v>479</v>
      </c>
      <c r="AH2062" t="s">
        <v>479</v>
      </c>
      <c r="AI2062" t="s">
        <v>479</v>
      </c>
      <c r="AJ2062" t="s">
        <v>479</v>
      </c>
      <c r="AK2062" t="s">
        <v>479</v>
      </c>
      <c r="AL2062" t="s">
        <v>481</v>
      </c>
      <c r="AM2062" t="s">
        <v>481</v>
      </c>
    </row>
    <row r="2063" spans="1:39" x14ac:dyDescent="0.25">
      <c r="A2063" t="s">
        <v>472</v>
      </c>
      <c r="B2063" t="s">
        <v>598</v>
      </c>
      <c r="C2063">
        <v>1</v>
      </c>
      <c r="D2063" t="s">
        <v>405</v>
      </c>
      <c r="E2063" t="s">
        <v>405</v>
      </c>
      <c r="F2063">
        <v>10007855</v>
      </c>
      <c r="G2063" t="s">
        <v>608</v>
      </c>
      <c r="H2063" t="s">
        <v>482</v>
      </c>
      <c r="I2063" t="s">
        <v>601</v>
      </c>
      <c r="J2063" t="s">
        <v>63</v>
      </c>
      <c r="K2063" t="s">
        <v>602</v>
      </c>
      <c r="L2063" t="s">
        <v>405</v>
      </c>
      <c r="M2063" t="s">
        <v>405</v>
      </c>
      <c r="N2063" t="s">
        <v>405</v>
      </c>
      <c r="O2063" t="s">
        <v>488</v>
      </c>
      <c r="P2063" t="s">
        <v>34</v>
      </c>
      <c r="Q2063">
        <v>240</v>
      </c>
      <c r="R2063">
        <v>240</v>
      </c>
      <c r="S2063">
        <v>240</v>
      </c>
      <c r="T2063">
        <v>2.7</v>
      </c>
      <c r="U2063">
        <v>4.4000000000000004</v>
      </c>
      <c r="V2063">
        <v>27.8</v>
      </c>
      <c r="W2063">
        <v>75.7</v>
      </c>
      <c r="X2063">
        <v>92.9</v>
      </c>
      <c r="Y2063">
        <v>65.099999999999994</v>
      </c>
      <c r="Z2063">
        <v>17.2</v>
      </c>
      <c r="AA2063">
        <v>65</v>
      </c>
      <c r="AB2063">
        <v>2600</v>
      </c>
      <c r="AC2063">
        <v>19600</v>
      </c>
      <c r="AD2063">
        <v>21700</v>
      </c>
      <c r="AE2063">
        <v>26600</v>
      </c>
      <c r="AF2063">
        <v>46700</v>
      </c>
      <c r="AG2063" t="s">
        <v>479</v>
      </c>
      <c r="AH2063" t="s">
        <v>479</v>
      </c>
      <c r="AI2063" t="s">
        <v>479</v>
      </c>
      <c r="AJ2063" t="s">
        <v>479</v>
      </c>
      <c r="AK2063" t="s">
        <v>479</v>
      </c>
      <c r="AL2063" t="s">
        <v>481</v>
      </c>
      <c r="AM2063" t="s">
        <v>481</v>
      </c>
    </row>
    <row r="2064" spans="1:39" x14ac:dyDescent="0.25">
      <c r="A2064" t="s">
        <v>472</v>
      </c>
      <c r="B2064" t="s">
        <v>598</v>
      </c>
      <c r="C2064">
        <v>1</v>
      </c>
      <c r="D2064" t="s">
        <v>405</v>
      </c>
      <c r="E2064" t="s">
        <v>405</v>
      </c>
      <c r="F2064">
        <v>10007856</v>
      </c>
      <c r="G2064" t="s">
        <v>160</v>
      </c>
      <c r="H2064" t="s">
        <v>482</v>
      </c>
      <c r="I2064" t="s">
        <v>601</v>
      </c>
      <c r="J2064" t="s">
        <v>63</v>
      </c>
      <c r="K2064" t="s">
        <v>602</v>
      </c>
      <c r="L2064" t="s">
        <v>405</v>
      </c>
      <c r="M2064" t="s">
        <v>405</v>
      </c>
      <c r="N2064" t="s">
        <v>405</v>
      </c>
      <c r="O2064" t="s">
        <v>485</v>
      </c>
      <c r="P2064" t="s">
        <v>47</v>
      </c>
      <c r="Q2064">
        <v>115</v>
      </c>
      <c r="R2064">
        <v>115</v>
      </c>
      <c r="S2064">
        <v>110</v>
      </c>
      <c r="T2064">
        <v>2.7</v>
      </c>
      <c r="U2064">
        <v>7.2</v>
      </c>
      <c r="V2064">
        <v>53.5</v>
      </c>
      <c r="W2064">
        <v>74.400000000000006</v>
      </c>
      <c r="X2064">
        <v>90.1</v>
      </c>
      <c r="Y2064">
        <v>36.6</v>
      </c>
      <c r="Z2064">
        <v>15.7</v>
      </c>
      <c r="AA2064">
        <v>60</v>
      </c>
      <c r="AB2064">
        <v>3100</v>
      </c>
      <c r="AC2064">
        <v>16800</v>
      </c>
      <c r="AD2064">
        <v>20600</v>
      </c>
      <c r="AE2064">
        <v>24100</v>
      </c>
      <c r="AF2064">
        <v>36100</v>
      </c>
      <c r="AG2064" t="s">
        <v>479</v>
      </c>
      <c r="AH2064" t="s">
        <v>479</v>
      </c>
      <c r="AI2064" t="s">
        <v>479</v>
      </c>
      <c r="AJ2064" t="s">
        <v>479</v>
      </c>
      <c r="AK2064" t="s">
        <v>479</v>
      </c>
      <c r="AL2064" t="s">
        <v>481</v>
      </c>
      <c r="AM2064" t="s">
        <v>481</v>
      </c>
    </row>
    <row r="2065" spans="1:39" x14ac:dyDescent="0.25">
      <c r="A2065" t="s">
        <v>472</v>
      </c>
      <c r="B2065" t="s">
        <v>598</v>
      </c>
      <c r="C2065">
        <v>1</v>
      </c>
      <c r="D2065" t="s">
        <v>405</v>
      </c>
      <c r="E2065" t="s">
        <v>405</v>
      </c>
      <c r="F2065">
        <v>10007856</v>
      </c>
      <c r="G2065" t="s">
        <v>160</v>
      </c>
      <c r="H2065" t="s">
        <v>482</v>
      </c>
      <c r="I2065" t="s">
        <v>601</v>
      </c>
      <c r="J2065" t="s">
        <v>63</v>
      </c>
      <c r="K2065" t="s">
        <v>602</v>
      </c>
      <c r="L2065" t="s">
        <v>405</v>
      </c>
      <c r="M2065" t="s">
        <v>405</v>
      </c>
      <c r="N2065" t="s">
        <v>405</v>
      </c>
      <c r="O2065" t="s">
        <v>486</v>
      </c>
      <c r="P2065" t="s">
        <v>44</v>
      </c>
      <c r="Q2065">
        <v>90</v>
      </c>
      <c r="R2065">
        <v>90</v>
      </c>
      <c r="S2065">
        <v>90</v>
      </c>
      <c r="T2065">
        <v>2.8</v>
      </c>
      <c r="U2065">
        <v>3.8</v>
      </c>
      <c r="V2065">
        <v>56.7</v>
      </c>
      <c r="W2065">
        <v>85.4</v>
      </c>
      <c r="X2065">
        <v>93.4</v>
      </c>
      <c r="Y2065">
        <v>36.700000000000003</v>
      </c>
      <c r="Z2065">
        <v>7.9</v>
      </c>
      <c r="AA2065">
        <v>50</v>
      </c>
      <c r="AB2065">
        <v>1500</v>
      </c>
      <c r="AC2065">
        <v>14600</v>
      </c>
      <c r="AD2065">
        <v>19300</v>
      </c>
      <c r="AE2065">
        <v>22600</v>
      </c>
      <c r="AF2065">
        <v>36100</v>
      </c>
      <c r="AG2065" t="s">
        <v>479</v>
      </c>
      <c r="AH2065" t="s">
        <v>479</v>
      </c>
      <c r="AI2065" t="s">
        <v>479</v>
      </c>
      <c r="AJ2065" t="s">
        <v>479</v>
      </c>
      <c r="AK2065" t="s">
        <v>479</v>
      </c>
      <c r="AL2065" t="s">
        <v>481</v>
      </c>
      <c r="AM2065" t="s">
        <v>481</v>
      </c>
    </row>
    <row r="2066" spans="1:39" x14ac:dyDescent="0.25">
      <c r="A2066" t="s">
        <v>472</v>
      </c>
      <c r="B2066" t="s">
        <v>598</v>
      </c>
      <c r="C2066">
        <v>1</v>
      </c>
      <c r="D2066" t="s">
        <v>405</v>
      </c>
      <c r="E2066" t="s">
        <v>405</v>
      </c>
      <c r="F2066">
        <v>10007856</v>
      </c>
      <c r="G2066" t="s">
        <v>160</v>
      </c>
      <c r="H2066" t="s">
        <v>482</v>
      </c>
      <c r="I2066" t="s">
        <v>601</v>
      </c>
      <c r="J2066" t="s">
        <v>63</v>
      </c>
      <c r="K2066" t="s">
        <v>602</v>
      </c>
      <c r="L2066" t="s">
        <v>405</v>
      </c>
      <c r="M2066" t="s">
        <v>405</v>
      </c>
      <c r="N2066" t="s">
        <v>405</v>
      </c>
      <c r="O2066" t="s">
        <v>478</v>
      </c>
      <c r="P2066" t="s">
        <v>3</v>
      </c>
      <c r="Q2066">
        <v>95</v>
      </c>
      <c r="R2066">
        <v>95</v>
      </c>
      <c r="S2066">
        <v>90</v>
      </c>
      <c r="T2066">
        <v>3.8</v>
      </c>
      <c r="U2066">
        <v>4.3</v>
      </c>
      <c r="V2066">
        <v>67</v>
      </c>
      <c r="W2066">
        <v>84.3</v>
      </c>
      <c r="X2066">
        <v>91.9</v>
      </c>
      <c r="Y2066">
        <v>24.9</v>
      </c>
      <c r="Z2066">
        <v>7.6</v>
      </c>
      <c r="AA2066">
        <v>60</v>
      </c>
      <c r="AB2066">
        <v>11300</v>
      </c>
      <c r="AC2066">
        <v>25200</v>
      </c>
      <c r="AD2066">
        <v>29600</v>
      </c>
      <c r="AE2066">
        <v>35400</v>
      </c>
      <c r="AF2066">
        <v>71500</v>
      </c>
      <c r="AG2066" t="s">
        <v>479</v>
      </c>
      <c r="AH2066" t="s">
        <v>479</v>
      </c>
      <c r="AI2066" t="s">
        <v>479</v>
      </c>
      <c r="AJ2066" t="s">
        <v>479</v>
      </c>
      <c r="AK2066" t="s">
        <v>479</v>
      </c>
      <c r="AL2066" t="s">
        <v>481</v>
      </c>
      <c r="AM2066" t="s">
        <v>481</v>
      </c>
    </row>
    <row r="2067" spans="1:39" x14ac:dyDescent="0.25">
      <c r="A2067" t="s">
        <v>472</v>
      </c>
      <c r="B2067" t="s">
        <v>598</v>
      </c>
      <c r="C2067">
        <v>1</v>
      </c>
      <c r="D2067" t="s">
        <v>405</v>
      </c>
      <c r="E2067" t="s">
        <v>405</v>
      </c>
      <c r="F2067">
        <v>10007856</v>
      </c>
      <c r="G2067" t="s">
        <v>160</v>
      </c>
      <c r="H2067" t="s">
        <v>482</v>
      </c>
      <c r="I2067" t="s">
        <v>601</v>
      </c>
      <c r="J2067" t="s">
        <v>63</v>
      </c>
      <c r="K2067" t="s">
        <v>602</v>
      </c>
      <c r="L2067" t="s">
        <v>405</v>
      </c>
      <c r="M2067" t="s">
        <v>405</v>
      </c>
      <c r="N2067" t="s">
        <v>405</v>
      </c>
      <c r="O2067" t="s">
        <v>488</v>
      </c>
      <c r="P2067" t="s">
        <v>34</v>
      </c>
      <c r="Q2067">
        <v>50</v>
      </c>
      <c r="R2067">
        <v>50</v>
      </c>
      <c r="S2067">
        <v>50</v>
      </c>
      <c r="T2067">
        <v>2</v>
      </c>
      <c r="U2067">
        <v>3.9</v>
      </c>
      <c r="V2067">
        <v>43.8</v>
      </c>
      <c r="W2067">
        <v>82.4</v>
      </c>
      <c r="X2067">
        <v>94.1</v>
      </c>
      <c r="Y2067">
        <v>50.3</v>
      </c>
      <c r="Z2067">
        <v>11.8</v>
      </c>
      <c r="AA2067">
        <v>20</v>
      </c>
      <c r="AB2067">
        <v>2200</v>
      </c>
      <c r="AC2067">
        <v>18200</v>
      </c>
      <c r="AD2067">
        <v>20400</v>
      </c>
      <c r="AE2067">
        <v>24100</v>
      </c>
      <c r="AF2067">
        <v>29900</v>
      </c>
      <c r="AG2067" t="s">
        <v>479</v>
      </c>
      <c r="AH2067" t="s">
        <v>479</v>
      </c>
      <c r="AI2067" t="s">
        <v>479</v>
      </c>
      <c r="AJ2067" t="s">
        <v>479</v>
      </c>
      <c r="AK2067" t="s">
        <v>479</v>
      </c>
      <c r="AL2067" t="s">
        <v>481</v>
      </c>
      <c r="AM2067" t="s">
        <v>481</v>
      </c>
    </row>
    <row r="2068" spans="1:39" x14ac:dyDescent="0.25">
      <c r="A2068" t="s">
        <v>472</v>
      </c>
      <c r="B2068" t="s">
        <v>598</v>
      </c>
      <c r="C2068">
        <v>1</v>
      </c>
      <c r="D2068" t="s">
        <v>405</v>
      </c>
      <c r="E2068" t="s">
        <v>405</v>
      </c>
      <c r="F2068">
        <v>10007856</v>
      </c>
      <c r="G2068" t="s">
        <v>160</v>
      </c>
      <c r="H2068" t="s">
        <v>482</v>
      </c>
      <c r="I2068" t="s">
        <v>601</v>
      </c>
      <c r="J2068" t="s">
        <v>63</v>
      </c>
      <c r="K2068" t="s">
        <v>602</v>
      </c>
      <c r="L2068" t="s">
        <v>405</v>
      </c>
      <c r="M2068" t="s">
        <v>405</v>
      </c>
      <c r="N2068" t="s">
        <v>405</v>
      </c>
      <c r="O2068" t="s">
        <v>489</v>
      </c>
      <c r="P2068" t="s">
        <v>50</v>
      </c>
      <c r="Q2068">
        <v>55</v>
      </c>
      <c r="R2068">
        <v>55</v>
      </c>
      <c r="S2068">
        <v>55</v>
      </c>
      <c r="T2068">
        <v>4.5</v>
      </c>
      <c r="U2068">
        <v>16.2</v>
      </c>
      <c r="V2068">
        <v>60.4</v>
      </c>
      <c r="W2068">
        <v>74.8</v>
      </c>
      <c r="X2068">
        <v>79.3</v>
      </c>
      <c r="Y2068">
        <v>18.899999999999999</v>
      </c>
      <c r="Z2068">
        <v>4.5</v>
      </c>
      <c r="AA2068">
        <v>35</v>
      </c>
      <c r="AB2068">
        <v>2200</v>
      </c>
      <c r="AC2068">
        <v>12800</v>
      </c>
      <c r="AD2068">
        <v>18600</v>
      </c>
      <c r="AE2068">
        <v>20800</v>
      </c>
      <c r="AF2068">
        <v>31400</v>
      </c>
      <c r="AG2068" t="s">
        <v>479</v>
      </c>
      <c r="AH2068" t="s">
        <v>479</v>
      </c>
      <c r="AI2068" t="s">
        <v>479</v>
      </c>
      <c r="AJ2068" t="s">
        <v>479</v>
      </c>
      <c r="AK2068" t="s">
        <v>479</v>
      </c>
      <c r="AL2068" t="s">
        <v>481</v>
      </c>
      <c r="AM2068" t="s">
        <v>481</v>
      </c>
    </row>
    <row r="2069" spans="1:39" x14ac:dyDescent="0.25">
      <c r="A2069" t="s">
        <v>472</v>
      </c>
      <c r="B2069" t="s">
        <v>598</v>
      </c>
      <c r="C2069">
        <v>1</v>
      </c>
      <c r="D2069" t="s">
        <v>405</v>
      </c>
      <c r="E2069" t="s">
        <v>405</v>
      </c>
      <c r="F2069">
        <v>10007857</v>
      </c>
      <c r="G2069" t="s">
        <v>62</v>
      </c>
      <c r="H2069" t="s">
        <v>482</v>
      </c>
      <c r="I2069" t="s">
        <v>601</v>
      </c>
      <c r="J2069" t="s">
        <v>63</v>
      </c>
      <c r="K2069" t="s">
        <v>602</v>
      </c>
      <c r="L2069" t="s">
        <v>405</v>
      </c>
      <c r="M2069" t="s">
        <v>405</v>
      </c>
      <c r="N2069" t="s">
        <v>405</v>
      </c>
      <c r="O2069" t="s">
        <v>485</v>
      </c>
      <c r="P2069" t="s">
        <v>47</v>
      </c>
      <c r="Q2069">
        <v>195</v>
      </c>
      <c r="R2069">
        <v>190</v>
      </c>
      <c r="S2069">
        <v>185</v>
      </c>
      <c r="T2069">
        <v>3.6</v>
      </c>
      <c r="U2069">
        <v>10.5</v>
      </c>
      <c r="V2069">
        <v>51.9</v>
      </c>
      <c r="W2069">
        <v>74.599999999999994</v>
      </c>
      <c r="X2069">
        <v>85.9</v>
      </c>
      <c r="Y2069">
        <v>34</v>
      </c>
      <c r="Z2069">
        <v>11.3</v>
      </c>
      <c r="AA2069">
        <v>90</v>
      </c>
      <c r="AB2069">
        <v>1500</v>
      </c>
      <c r="AC2069">
        <v>14600</v>
      </c>
      <c r="AD2069">
        <v>17900</v>
      </c>
      <c r="AE2069">
        <v>21500</v>
      </c>
      <c r="AF2069">
        <v>36500</v>
      </c>
      <c r="AG2069" t="s">
        <v>479</v>
      </c>
      <c r="AH2069" t="s">
        <v>479</v>
      </c>
      <c r="AI2069" t="s">
        <v>479</v>
      </c>
      <c r="AJ2069" t="s">
        <v>479</v>
      </c>
      <c r="AK2069" t="s">
        <v>479</v>
      </c>
      <c r="AL2069" t="s">
        <v>481</v>
      </c>
      <c r="AM2069" t="s">
        <v>481</v>
      </c>
    </row>
    <row r="2070" spans="1:39" x14ac:dyDescent="0.25">
      <c r="A2070" t="s">
        <v>472</v>
      </c>
      <c r="B2070" t="s">
        <v>598</v>
      </c>
      <c r="C2070">
        <v>1</v>
      </c>
      <c r="D2070" t="s">
        <v>405</v>
      </c>
      <c r="E2070" t="s">
        <v>405</v>
      </c>
      <c r="F2070">
        <v>10007857</v>
      </c>
      <c r="G2070" t="s">
        <v>62</v>
      </c>
      <c r="H2070" t="s">
        <v>482</v>
      </c>
      <c r="I2070" t="s">
        <v>601</v>
      </c>
      <c r="J2070" t="s">
        <v>63</v>
      </c>
      <c r="K2070" t="s">
        <v>602</v>
      </c>
      <c r="L2070" t="s">
        <v>405</v>
      </c>
      <c r="M2070" t="s">
        <v>405</v>
      </c>
      <c r="N2070" t="s">
        <v>405</v>
      </c>
      <c r="O2070" t="s">
        <v>486</v>
      </c>
      <c r="P2070" t="s">
        <v>44</v>
      </c>
      <c r="Q2070">
        <v>170</v>
      </c>
      <c r="R2070">
        <v>165</v>
      </c>
      <c r="S2070">
        <v>155</v>
      </c>
      <c r="T2070">
        <v>1.9</v>
      </c>
      <c r="U2070">
        <v>4.2</v>
      </c>
      <c r="V2070">
        <v>36.4</v>
      </c>
      <c r="W2070">
        <v>76.7</v>
      </c>
      <c r="X2070">
        <v>93.9</v>
      </c>
      <c r="Y2070">
        <v>57.6</v>
      </c>
      <c r="Z2070">
        <v>17.3</v>
      </c>
      <c r="AA2070">
        <v>55</v>
      </c>
      <c r="AB2070">
        <v>9100</v>
      </c>
      <c r="AC2070">
        <v>16400</v>
      </c>
      <c r="AD2070">
        <v>21200</v>
      </c>
      <c r="AE2070">
        <v>23400</v>
      </c>
      <c r="AF2070">
        <v>31400</v>
      </c>
      <c r="AG2070" t="s">
        <v>479</v>
      </c>
      <c r="AH2070" t="s">
        <v>479</v>
      </c>
      <c r="AI2070" t="s">
        <v>479</v>
      </c>
      <c r="AJ2070" t="s">
        <v>479</v>
      </c>
      <c r="AK2070" t="s">
        <v>479</v>
      </c>
      <c r="AL2070" t="s">
        <v>481</v>
      </c>
      <c r="AM2070" t="s">
        <v>481</v>
      </c>
    </row>
    <row r="2071" spans="1:39" x14ac:dyDescent="0.25">
      <c r="A2071" t="s">
        <v>472</v>
      </c>
      <c r="B2071" t="s">
        <v>598</v>
      </c>
      <c r="C2071">
        <v>1</v>
      </c>
      <c r="D2071" t="s">
        <v>405</v>
      </c>
      <c r="E2071" t="s">
        <v>405</v>
      </c>
      <c r="F2071">
        <v>10007857</v>
      </c>
      <c r="G2071" t="s">
        <v>62</v>
      </c>
      <c r="H2071" t="s">
        <v>482</v>
      </c>
      <c r="I2071" t="s">
        <v>601</v>
      </c>
      <c r="J2071" t="s">
        <v>63</v>
      </c>
      <c r="K2071" t="s">
        <v>602</v>
      </c>
      <c r="L2071" t="s">
        <v>405</v>
      </c>
      <c r="M2071" t="s">
        <v>405</v>
      </c>
      <c r="N2071" t="s">
        <v>405</v>
      </c>
      <c r="O2071" t="s">
        <v>478</v>
      </c>
      <c r="P2071" t="s">
        <v>3</v>
      </c>
      <c r="Q2071">
        <v>75</v>
      </c>
      <c r="R2071">
        <v>75</v>
      </c>
      <c r="S2071">
        <v>70</v>
      </c>
      <c r="T2071">
        <v>5.9</v>
      </c>
      <c r="U2071">
        <v>3.4</v>
      </c>
      <c r="V2071">
        <v>60.3</v>
      </c>
      <c r="W2071">
        <v>86.4</v>
      </c>
      <c r="X2071">
        <v>90.7</v>
      </c>
      <c r="Y2071">
        <v>30.5</v>
      </c>
      <c r="Z2071">
        <v>4.4000000000000004</v>
      </c>
      <c r="AA2071">
        <v>40</v>
      </c>
      <c r="AB2071">
        <v>4000</v>
      </c>
      <c r="AC2071">
        <v>20400</v>
      </c>
      <c r="AD2071">
        <v>24500</v>
      </c>
      <c r="AE2071">
        <v>28800</v>
      </c>
      <c r="AF2071">
        <v>44200</v>
      </c>
      <c r="AG2071" t="s">
        <v>479</v>
      </c>
      <c r="AH2071" t="s">
        <v>479</v>
      </c>
      <c r="AI2071" t="s">
        <v>479</v>
      </c>
      <c r="AJ2071" t="s">
        <v>479</v>
      </c>
      <c r="AK2071" t="s">
        <v>479</v>
      </c>
      <c r="AL2071" t="s">
        <v>481</v>
      </c>
      <c r="AM2071" t="s">
        <v>481</v>
      </c>
    </row>
    <row r="2072" spans="1:39" x14ac:dyDescent="0.25">
      <c r="A2072" t="s">
        <v>472</v>
      </c>
      <c r="B2072" t="s">
        <v>598</v>
      </c>
      <c r="C2072">
        <v>1</v>
      </c>
      <c r="D2072" t="s">
        <v>405</v>
      </c>
      <c r="E2072" t="s">
        <v>405</v>
      </c>
      <c r="F2072">
        <v>10007857</v>
      </c>
      <c r="G2072" t="s">
        <v>62</v>
      </c>
      <c r="H2072" t="s">
        <v>482</v>
      </c>
      <c r="I2072" t="s">
        <v>601</v>
      </c>
      <c r="J2072" t="s">
        <v>63</v>
      </c>
      <c r="K2072" t="s">
        <v>602</v>
      </c>
      <c r="L2072" t="s">
        <v>405</v>
      </c>
      <c r="M2072" t="s">
        <v>405</v>
      </c>
      <c r="N2072" t="s">
        <v>405</v>
      </c>
      <c r="O2072" t="s">
        <v>488</v>
      </c>
      <c r="P2072" t="s">
        <v>34</v>
      </c>
      <c r="Q2072">
        <v>45</v>
      </c>
      <c r="R2072">
        <v>45</v>
      </c>
      <c r="S2072">
        <v>40</v>
      </c>
      <c r="T2072" t="s">
        <v>487</v>
      </c>
      <c r="U2072">
        <v>2.4</v>
      </c>
      <c r="V2072">
        <v>26.5</v>
      </c>
      <c r="W2072">
        <v>66.7</v>
      </c>
      <c r="X2072">
        <v>97.6</v>
      </c>
      <c r="Y2072">
        <v>71.099999999999994</v>
      </c>
      <c r="Z2072">
        <v>30.9</v>
      </c>
      <c r="AA2072">
        <v>10</v>
      </c>
      <c r="AB2072">
        <v>5100</v>
      </c>
      <c r="AC2072">
        <v>17900</v>
      </c>
      <c r="AD2072">
        <v>20100</v>
      </c>
      <c r="AE2072">
        <v>25900</v>
      </c>
      <c r="AF2072">
        <v>32300</v>
      </c>
      <c r="AG2072" t="s">
        <v>479</v>
      </c>
      <c r="AH2072" t="s">
        <v>479</v>
      </c>
      <c r="AI2072" t="s">
        <v>479</v>
      </c>
      <c r="AJ2072" t="s">
        <v>479</v>
      </c>
      <c r="AK2072" t="s">
        <v>479</v>
      </c>
      <c r="AL2072" t="s">
        <v>481</v>
      </c>
      <c r="AM2072" t="s">
        <v>481</v>
      </c>
    </row>
    <row r="2073" spans="1:39" x14ac:dyDescent="0.25">
      <c r="A2073" t="s">
        <v>472</v>
      </c>
      <c r="B2073" t="s">
        <v>598</v>
      </c>
      <c r="C2073">
        <v>1</v>
      </c>
      <c r="D2073" t="s">
        <v>405</v>
      </c>
      <c r="E2073" t="s">
        <v>405</v>
      </c>
      <c r="F2073">
        <v>10007857</v>
      </c>
      <c r="G2073" t="s">
        <v>62</v>
      </c>
      <c r="H2073" t="s">
        <v>482</v>
      </c>
      <c r="I2073" t="s">
        <v>601</v>
      </c>
      <c r="J2073" t="s">
        <v>63</v>
      </c>
      <c r="K2073" t="s">
        <v>602</v>
      </c>
      <c r="L2073" t="s">
        <v>405</v>
      </c>
      <c r="M2073" t="s">
        <v>405</v>
      </c>
      <c r="N2073" t="s">
        <v>405</v>
      </c>
      <c r="O2073" t="s">
        <v>489</v>
      </c>
      <c r="P2073" t="s">
        <v>50</v>
      </c>
      <c r="Q2073">
        <v>25</v>
      </c>
      <c r="R2073">
        <v>25</v>
      </c>
      <c r="S2073">
        <v>25</v>
      </c>
      <c r="T2073">
        <v>8</v>
      </c>
      <c r="U2073">
        <v>8</v>
      </c>
      <c r="V2073">
        <v>60</v>
      </c>
      <c r="W2073">
        <v>76</v>
      </c>
      <c r="X2073">
        <v>84</v>
      </c>
      <c r="Y2073">
        <v>24</v>
      </c>
      <c r="Z2073">
        <v>8</v>
      </c>
      <c r="AA2073">
        <v>15</v>
      </c>
      <c r="AB2073">
        <v>6600</v>
      </c>
      <c r="AC2073">
        <v>12800</v>
      </c>
      <c r="AD2073">
        <v>20100</v>
      </c>
      <c r="AE2073">
        <v>21500</v>
      </c>
      <c r="AF2073">
        <v>28500</v>
      </c>
      <c r="AG2073" t="s">
        <v>479</v>
      </c>
      <c r="AH2073" t="s">
        <v>479</v>
      </c>
      <c r="AI2073" t="s">
        <v>479</v>
      </c>
      <c r="AJ2073" t="s">
        <v>479</v>
      </c>
      <c r="AK2073" t="s">
        <v>479</v>
      </c>
      <c r="AL2073" t="s">
        <v>481</v>
      </c>
      <c r="AM2073" t="s">
        <v>481</v>
      </c>
    </row>
    <row r="2074" spans="1:39" x14ac:dyDescent="0.25">
      <c r="A2074" t="s">
        <v>472</v>
      </c>
      <c r="B2074" t="s">
        <v>598</v>
      </c>
      <c r="C2074">
        <v>1</v>
      </c>
      <c r="D2074" t="s">
        <v>405</v>
      </c>
      <c r="E2074" t="s">
        <v>405</v>
      </c>
      <c r="F2074">
        <v>10007858</v>
      </c>
      <c r="G2074" t="s">
        <v>105</v>
      </c>
      <c r="H2074" t="s">
        <v>482</v>
      </c>
      <c r="I2074" t="s">
        <v>601</v>
      </c>
      <c r="J2074" t="s">
        <v>63</v>
      </c>
      <c r="K2074" t="s">
        <v>602</v>
      </c>
      <c r="L2074" t="s">
        <v>405</v>
      </c>
      <c r="M2074" t="s">
        <v>405</v>
      </c>
      <c r="N2074" t="s">
        <v>405</v>
      </c>
      <c r="O2074" t="s">
        <v>486</v>
      </c>
      <c r="P2074" t="s">
        <v>44</v>
      </c>
      <c r="Q2074">
        <v>45</v>
      </c>
      <c r="R2074">
        <v>45</v>
      </c>
      <c r="S2074">
        <v>45</v>
      </c>
      <c r="T2074" t="s">
        <v>487</v>
      </c>
      <c r="U2074">
        <v>5.7</v>
      </c>
      <c r="V2074">
        <v>48.3</v>
      </c>
      <c r="W2074">
        <v>75.900000000000006</v>
      </c>
      <c r="X2074">
        <v>94.3</v>
      </c>
      <c r="Y2074">
        <v>46</v>
      </c>
      <c r="Z2074">
        <v>18.399999999999999</v>
      </c>
      <c r="AA2074">
        <v>20</v>
      </c>
      <c r="AB2074">
        <v>700</v>
      </c>
      <c r="AC2074">
        <v>11300</v>
      </c>
      <c r="AD2074">
        <v>19700</v>
      </c>
      <c r="AE2074">
        <v>24100</v>
      </c>
      <c r="AF2074">
        <v>35800</v>
      </c>
      <c r="AG2074" t="s">
        <v>479</v>
      </c>
      <c r="AH2074" t="s">
        <v>479</v>
      </c>
      <c r="AI2074" t="s">
        <v>479</v>
      </c>
      <c r="AJ2074" t="s">
        <v>479</v>
      </c>
      <c r="AK2074" t="s">
        <v>479</v>
      </c>
      <c r="AL2074" t="s">
        <v>481</v>
      </c>
      <c r="AM2074" t="s">
        <v>481</v>
      </c>
    </row>
    <row r="2075" spans="1:39" x14ac:dyDescent="0.25">
      <c r="A2075" t="s">
        <v>472</v>
      </c>
      <c r="B2075" t="s">
        <v>598</v>
      </c>
      <c r="C2075">
        <v>1</v>
      </c>
      <c r="D2075" t="s">
        <v>405</v>
      </c>
      <c r="E2075" t="s">
        <v>405</v>
      </c>
      <c r="F2075">
        <v>10007858</v>
      </c>
      <c r="G2075" t="s">
        <v>105</v>
      </c>
      <c r="H2075" t="s">
        <v>482</v>
      </c>
      <c r="I2075" t="s">
        <v>601</v>
      </c>
      <c r="J2075" t="s">
        <v>63</v>
      </c>
      <c r="K2075" t="s">
        <v>602</v>
      </c>
      <c r="L2075" t="s">
        <v>405</v>
      </c>
      <c r="M2075" t="s">
        <v>405</v>
      </c>
      <c r="N2075" t="s">
        <v>405</v>
      </c>
      <c r="O2075" t="s">
        <v>478</v>
      </c>
      <c r="P2075" t="s">
        <v>3</v>
      </c>
      <c r="Q2075">
        <v>70</v>
      </c>
      <c r="R2075">
        <v>65</v>
      </c>
      <c r="S2075">
        <v>65</v>
      </c>
      <c r="T2075">
        <v>4.7</v>
      </c>
      <c r="U2075">
        <v>9.4</v>
      </c>
      <c r="V2075">
        <v>53.1</v>
      </c>
      <c r="W2075">
        <v>81.2</v>
      </c>
      <c r="X2075">
        <v>85.9</v>
      </c>
      <c r="Y2075">
        <v>32.799999999999997</v>
      </c>
      <c r="Z2075">
        <v>4.7</v>
      </c>
      <c r="AA2075">
        <v>35</v>
      </c>
      <c r="AB2075">
        <v>2600</v>
      </c>
      <c r="AC2075">
        <v>19700</v>
      </c>
      <c r="AD2075">
        <v>22800</v>
      </c>
      <c r="AE2075">
        <v>27700</v>
      </c>
      <c r="AF2075">
        <v>58800</v>
      </c>
      <c r="AG2075" t="s">
        <v>479</v>
      </c>
      <c r="AH2075" t="s">
        <v>479</v>
      </c>
      <c r="AI2075" t="s">
        <v>479</v>
      </c>
      <c r="AJ2075" t="s">
        <v>479</v>
      </c>
      <c r="AK2075" t="s">
        <v>479</v>
      </c>
      <c r="AL2075" t="s">
        <v>481</v>
      </c>
      <c r="AM2075" t="s">
        <v>481</v>
      </c>
    </row>
    <row r="2076" spans="1:39" x14ac:dyDescent="0.25">
      <c r="A2076" t="s">
        <v>472</v>
      </c>
      <c r="B2076" t="s">
        <v>598</v>
      </c>
      <c r="C2076">
        <v>1</v>
      </c>
      <c r="D2076" t="s">
        <v>405</v>
      </c>
      <c r="E2076" t="s">
        <v>405</v>
      </c>
      <c r="F2076">
        <v>10007858</v>
      </c>
      <c r="G2076" t="s">
        <v>105</v>
      </c>
      <c r="H2076" t="s">
        <v>482</v>
      </c>
      <c r="I2076" t="s">
        <v>601</v>
      </c>
      <c r="J2076" t="s">
        <v>63</v>
      </c>
      <c r="K2076" t="s">
        <v>602</v>
      </c>
      <c r="L2076" t="s">
        <v>405</v>
      </c>
      <c r="M2076" t="s">
        <v>405</v>
      </c>
      <c r="N2076" t="s">
        <v>405</v>
      </c>
      <c r="O2076" t="s">
        <v>489</v>
      </c>
      <c r="P2076" t="s">
        <v>50</v>
      </c>
      <c r="Q2076">
        <v>200</v>
      </c>
      <c r="R2076">
        <v>200</v>
      </c>
      <c r="S2076">
        <v>200</v>
      </c>
      <c r="T2076">
        <v>4.5</v>
      </c>
      <c r="U2076">
        <v>12.6</v>
      </c>
      <c r="V2076">
        <v>62.1</v>
      </c>
      <c r="W2076">
        <v>73.7</v>
      </c>
      <c r="X2076">
        <v>82.8</v>
      </c>
      <c r="Y2076">
        <v>20.7</v>
      </c>
      <c r="Z2076">
        <v>9.1</v>
      </c>
      <c r="AA2076">
        <v>120</v>
      </c>
      <c r="AB2076">
        <v>700</v>
      </c>
      <c r="AC2076">
        <v>12000</v>
      </c>
      <c r="AD2076">
        <v>17300</v>
      </c>
      <c r="AE2076">
        <v>22000</v>
      </c>
      <c r="AF2076">
        <v>46500</v>
      </c>
      <c r="AG2076" t="s">
        <v>479</v>
      </c>
      <c r="AH2076" t="s">
        <v>479</v>
      </c>
      <c r="AI2076" t="s">
        <v>479</v>
      </c>
      <c r="AJ2076" t="s">
        <v>479</v>
      </c>
      <c r="AK2076" t="s">
        <v>479</v>
      </c>
      <c r="AL2076" t="s">
        <v>481</v>
      </c>
      <c r="AM2076" t="s">
        <v>481</v>
      </c>
    </row>
    <row r="2077" spans="1:39" x14ac:dyDescent="0.25">
      <c r="A2077" t="s">
        <v>472</v>
      </c>
      <c r="B2077" t="s">
        <v>598</v>
      </c>
      <c r="C2077">
        <v>1</v>
      </c>
      <c r="D2077" t="s">
        <v>405</v>
      </c>
      <c r="E2077" t="s">
        <v>405</v>
      </c>
      <c r="F2077">
        <v>10007859</v>
      </c>
      <c r="G2077" t="s">
        <v>609</v>
      </c>
      <c r="H2077" t="s">
        <v>475</v>
      </c>
      <c r="I2077" t="s">
        <v>476</v>
      </c>
      <c r="J2077" t="s">
        <v>385</v>
      </c>
      <c r="K2077" t="s">
        <v>521</v>
      </c>
      <c r="L2077" t="s">
        <v>58</v>
      </c>
      <c r="M2077" t="s">
        <v>405</v>
      </c>
      <c r="N2077" t="s">
        <v>405</v>
      </c>
      <c r="O2077" t="s">
        <v>485</v>
      </c>
      <c r="P2077" t="s">
        <v>47</v>
      </c>
      <c r="Q2077">
        <v>25</v>
      </c>
      <c r="R2077">
        <v>25</v>
      </c>
      <c r="S2077">
        <v>25</v>
      </c>
      <c r="T2077" t="s">
        <v>487</v>
      </c>
      <c r="U2077">
        <v>4.9000000000000004</v>
      </c>
      <c r="V2077">
        <v>72.5</v>
      </c>
      <c r="W2077">
        <v>91.9</v>
      </c>
      <c r="X2077">
        <v>95.1</v>
      </c>
      <c r="Y2077">
        <v>22.6</v>
      </c>
      <c r="Z2077">
        <v>3.2</v>
      </c>
      <c r="AA2077">
        <v>15</v>
      </c>
      <c r="AB2077">
        <v>400</v>
      </c>
      <c r="AC2077">
        <v>14100</v>
      </c>
      <c r="AD2077">
        <v>18200</v>
      </c>
      <c r="AE2077">
        <v>24100</v>
      </c>
      <c r="AF2077">
        <v>29200</v>
      </c>
      <c r="AG2077" t="s">
        <v>479</v>
      </c>
      <c r="AH2077" t="s">
        <v>479</v>
      </c>
      <c r="AI2077" t="s">
        <v>479</v>
      </c>
      <c r="AJ2077" t="s">
        <v>479</v>
      </c>
      <c r="AK2077" t="s">
        <v>479</v>
      </c>
      <c r="AL2077" t="s">
        <v>481</v>
      </c>
      <c r="AM2077" t="s">
        <v>481</v>
      </c>
    </row>
    <row r="2078" spans="1:39" x14ac:dyDescent="0.25">
      <c r="A2078" t="s">
        <v>472</v>
      </c>
      <c r="B2078" t="s">
        <v>598</v>
      </c>
      <c r="C2078">
        <v>1</v>
      </c>
      <c r="D2078" t="s">
        <v>405</v>
      </c>
      <c r="E2078" t="s">
        <v>405</v>
      </c>
      <c r="F2078">
        <v>10007859</v>
      </c>
      <c r="G2078" t="s">
        <v>609</v>
      </c>
      <c r="H2078" t="s">
        <v>475</v>
      </c>
      <c r="I2078" t="s">
        <v>476</v>
      </c>
      <c r="J2078" t="s">
        <v>385</v>
      </c>
      <c r="K2078" t="s">
        <v>521</v>
      </c>
      <c r="L2078" t="s">
        <v>58</v>
      </c>
      <c r="M2078" t="s">
        <v>405</v>
      </c>
      <c r="N2078" t="s">
        <v>405</v>
      </c>
      <c r="O2078" t="s">
        <v>478</v>
      </c>
      <c r="P2078" t="s">
        <v>3</v>
      </c>
      <c r="Q2078">
        <v>10</v>
      </c>
      <c r="R2078">
        <v>10</v>
      </c>
      <c r="S2078">
        <v>10</v>
      </c>
      <c r="T2078" t="s">
        <v>479</v>
      </c>
      <c r="U2078" t="s">
        <v>479</v>
      </c>
      <c r="V2078" t="s">
        <v>479</v>
      </c>
      <c r="W2078" t="s">
        <v>479</v>
      </c>
      <c r="X2078" t="s">
        <v>479</v>
      </c>
      <c r="Y2078" t="s">
        <v>479</v>
      </c>
      <c r="Z2078" t="s">
        <v>479</v>
      </c>
      <c r="AA2078">
        <v>5</v>
      </c>
      <c r="AB2078" t="s">
        <v>479</v>
      </c>
      <c r="AC2078" t="s">
        <v>479</v>
      </c>
      <c r="AD2078" t="s">
        <v>479</v>
      </c>
      <c r="AE2078" t="s">
        <v>479</v>
      </c>
      <c r="AF2078" t="s">
        <v>479</v>
      </c>
      <c r="AG2078" t="s">
        <v>479</v>
      </c>
      <c r="AH2078" t="s">
        <v>479</v>
      </c>
      <c r="AI2078" t="s">
        <v>479</v>
      </c>
      <c r="AJ2078" t="s">
        <v>479</v>
      </c>
      <c r="AK2078" t="s">
        <v>479</v>
      </c>
      <c r="AL2078" t="s">
        <v>481</v>
      </c>
      <c r="AM2078" t="s">
        <v>481</v>
      </c>
    </row>
    <row r="2079" spans="1:39" x14ac:dyDescent="0.25">
      <c r="A2079" t="s">
        <v>472</v>
      </c>
      <c r="B2079" t="s">
        <v>598</v>
      </c>
      <c r="C2079">
        <v>1</v>
      </c>
      <c r="D2079" t="s">
        <v>405</v>
      </c>
      <c r="E2079" t="s">
        <v>405</v>
      </c>
      <c r="F2079">
        <v>10007859</v>
      </c>
      <c r="G2079" t="s">
        <v>609</v>
      </c>
      <c r="H2079" t="s">
        <v>475</v>
      </c>
      <c r="I2079" t="s">
        <v>476</v>
      </c>
      <c r="J2079" t="s">
        <v>385</v>
      </c>
      <c r="K2079" t="s">
        <v>521</v>
      </c>
      <c r="L2079" t="s">
        <v>58</v>
      </c>
      <c r="M2079" t="s">
        <v>405</v>
      </c>
      <c r="N2079" t="s">
        <v>405</v>
      </c>
      <c r="O2079" t="s">
        <v>489</v>
      </c>
      <c r="P2079" t="s">
        <v>50</v>
      </c>
      <c r="Q2079">
        <v>10</v>
      </c>
      <c r="R2079">
        <v>10</v>
      </c>
      <c r="S2079">
        <v>10</v>
      </c>
      <c r="T2079" t="s">
        <v>479</v>
      </c>
      <c r="U2079" t="s">
        <v>479</v>
      </c>
      <c r="V2079" t="s">
        <v>479</v>
      </c>
      <c r="W2079" t="s">
        <v>479</v>
      </c>
      <c r="X2079" t="s">
        <v>479</v>
      </c>
      <c r="Y2079" t="s">
        <v>479</v>
      </c>
      <c r="Z2079" t="s">
        <v>479</v>
      </c>
      <c r="AA2079">
        <v>5</v>
      </c>
      <c r="AB2079" t="s">
        <v>479</v>
      </c>
      <c r="AC2079" t="s">
        <v>479</v>
      </c>
      <c r="AD2079" t="s">
        <v>479</v>
      </c>
      <c r="AE2079" t="s">
        <v>479</v>
      </c>
      <c r="AF2079" t="s">
        <v>479</v>
      </c>
      <c r="AG2079" t="s">
        <v>479</v>
      </c>
      <c r="AH2079" t="s">
        <v>479</v>
      </c>
      <c r="AI2079" t="s">
        <v>479</v>
      </c>
      <c r="AJ2079" t="s">
        <v>479</v>
      </c>
      <c r="AK2079" t="s">
        <v>479</v>
      </c>
      <c r="AL2079" t="s">
        <v>481</v>
      </c>
      <c r="AM2079" t="s">
        <v>481</v>
      </c>
    </row>
    <row r="2080" spans="1:39" x14ac:dyDescent="0.25">
      <c r="A2080" t="s">
        <v>472</v>
      </c>
      <c r="B2080" t="s">
        <v>598</v>
      </c>
      <c r="C2080">
        <v>1</v>
      </c>
      <c r="D2080" t="s">
        <v>405</v>
      </c>
      <c r="E2080" t="s">
        <v>405</v>
      </c>
      <c r="F2080">
        <v>10007938</v>
      </c>
      <c r="G2080" t="s">
        <v>611</v>
      </c>
      <c r="H2080" t="s">
        <v>475</v>
      </c>
      <c r="I2080" t="s">
        <v>476</v>
      </c>
      <c r="J2080" t="s">
        <v>385</v>
      </c>
      <c r="K2080" t="s">
        <v>493</v>
      </c>
      <c r="L2080" t="s">
        <v>55</v>
      </c>
      <c r="M2080" t="s">
        <v>405</v>
      </c>
      <c r="N2080" t="s">
        <v>405</v>
      </c>
      <c r="O2080" t="s">
        <v>486</v>
      </c>
      <c r="P2080" t="s">
        <v>44</v>
      </c>
      <c r="Q2080">
        <v>10</v>
      </c>
      <c r="R2080">
        <v>10</v>
      </c>
      <c r="S2080">
        <v>10</v>
      </c>
      <c r="T2080" t="s">
        <v>479</v>
      </c>
      <c r="U2080" t="s">
        <v>479</v>
      </c>
      <c r="V2080" t="s">
        <v>479</v>
      </c>
      <c r="W2080" t="s">
        <v>479</v>
      </c>
      <c r="X2080" t="s">
        <v>479</v>
      </c>
      <c r="Y2080" t="s">
        <v>479</v>
      </c>
      <c r="Z2080" t="s">
        <v>479</v>
      </c>
      <c r="AA2080">
        <v>5</v>
      </c>
      <c r="AB2080" t="s">
        <v>479</v>
      </c>
      <c r="AC2080" t="s">
        <v>479</v>
      </c>
      <c r="AD2080" t="s">
        <v>479</v>
      </c>
      <c r="AE2080" t="s">
        <v>479</v>
      </c>
      <c r="AF2080" t="s">
        <v>479</v>
      </c>
      <c r="AG2080" t="s">
        <v>479</v>
      </c>
      <c r="AH2080" t="s">
        <v>479</v>
      </c>
      <c r="AI2080" t="s">
        <v>479</v>
      </c>
      <c r="AJ2080" t="s">
        <v>479</v>
      </c>
      <c r="AK2080" t="s">
        <v>479</v>
      </c>
      <c r="AL2080" t="s">
        <v>481</v>
      </c>
      <c r="AM2080" t="s">
        <v>481</v>
      </c>
    </row>
    <row r="2081" spans="1:39" x14ac:dyDescent="0.25">
      <c r="A2081" t="s">
        <v>472</v>
      </c>
      <c r="B2081" t="s">
        <v>598</v>
      </c>
      <c r="C2081">
        <v>1</v>
      </c>
      <c r="D2081" t="s">
        <v>405</v>
      </c>
      <c r="E2081" t="s">
        <v>405</v>
      </c>
      <c r="F2081">
        <v>10007938</v>
      </c>
      <c r="G2081" t="s">
        <v>611</v>
      </c>
      <c r="H2081" t="s">
        <v>475</v>
      </c>
      <c r="I2081" t="s">
        <v>476</v>
      </c>
      <c r="J2081" t="s">
        <v>385</v>
      </c>
      <c r="K2081" t="s">
        <v>493</v>
      </c>
      <c r="L2081" t="s">
        <v>55</v>
      </c>
      <c r="M2081" t="s">
        <v>405</v>
      </c>
      <c r="N2081" t="s">
        <v>405</v>
      </c>
      <c r="O2081" t="s">
        <v>478</v>
      </c>
      <c r="P2081" t="s">
        <v>3</v>
      </c>
      <c r="Q2081">
        <v>20</v>
      </c>
      <c r="R2081">
        <v>20</v>
      </c>
      <c r="S2081">
        <v>20</v>
      </c>
      <c r="T2081">
        <v>11.1</v>
      </c>
      <c r="U2081">
        <v>33.299999999999997</v>
      </c>
      <c r="V2081">
        <v>50</v>
      </c>
      <c r="W2081">
        <v>55.6</v>
      </c>
      <c r="X2081">
        <v>55.6</v>
      </c>
      <c r="Y2081">
        <v>5.6</v>
      </c>
      <c r="Z2081" t="s">
        <v>487</v>
      </c>
      <c r="AA2081">
        <v>10</v>
      </c>
      <c r="AB2081" t="s">
        <v>479</v>
      </c>
      <c r="AC2081" t="s">
        <v>479</v>
      </c>
      <c r="AD2081" t="s">
        <v>479</v>
      </c>
      <c r="AE2081" t="s">
        <v>479</v>
      </c>
      <c r="AF2081" t="s">
        <v>479</v>
      </c>
      <c r="AG2081" t="s">
        <v>479</v>
      </c>
      <c r="AH2081" t="s">
        <v>479</v>
      </c>
      <c r="AI2081" t="s">
        <v>479</v>
      </c>
      <c r="AJ2081" t="s">
        <v>479</v>
      </c>
      <c r="AK2081" t="s">
        <v>479</v>
      </c>
      <c r="AL2081" t="s">
        <v>481</v>
      </c>
      <c r="AM2081" t="s">
        <v>481</v>
      </c>
    </row>
    <row r="2082" spans="1:39" x14ac:dyDescent="0.25">
      <c r="A2082" t="s">
        <v>472</v>
      </c>
      <c r="B2082" t="s">
        <v>598</v>
      </c>
      <c r="C2082">
        <v>1</v>
      </c>
      <c r="D2082" t="s">
        <v>405</v>
      </c>
      <c r="E2082" t="s">
        <v>405</v>
      </c>
      <c r="F2082">
        <v>10007938</v>
      </c>
      <c r="G2082" t="s">
        <v>611</v>
      </c>
      <c r="H2082" t="s">
        <v>475</v>
      </c>
      <c r="I2082" t="s">
        <v>476</v>
      </c>
      <c r="J2082" t="s">
        <v>385</v>
      </c>
      <c r="K2082" t="s">
        <v>493</v>
      </c>
      <c r="L2082" t="s">
        <v>55</v>
      </c>
      <c r="M2082" t="s">
        <v>405</v>
      </c>
      <c r="N2082" t="s">
        <v>405</v>
      </c>
      <c r="O2082" t="s">
        <v>489</v>
      </c>
      <c r="P2082" t="s">
        <v>50</v>
      </c>
      <c r="Q2082">
        <v>30</v>
      </c>
      <c r="R2082">
        <v>30</v>
      </c>
      <c r="S2082">
        <v>30</v>
      </c>
      <c r="T2082">
        <v>3.4</v>
      </c>
      <c r="U2082">
        <v>24.1</v>
      </c>
      <c r="V2082">
        <v>69</v>
      </c>
      <c r="W2082">
        <v>72.400000000000006</v>
      </c>
      <c r="X2082">
        <v>72.400000000000006</v>
      </c>
      <c r="Y2082">
        <v>3.4</v>
      </c>
      <c r="Z2082" t="s">
        <v>487</v>
      </c>
      <c r="AA2082">
        <v>20</v>
      </c>
      <c r="AB2082">
        <v>2200</v>
      </c>
      <c r="AC2082">
        <v>13100</v>
      </c>
      <c r="AD2082">
        <v>17900</v>
      </c>
      <c r="AE2082">
        <v>22000</v>
      </c>
      <c r="AF2082">
        <v>24500</v>
      </c>
      <c r="AG2082" t="s">
        <v>479</v>
      </c>
      <c r="AH2082" t="s">
        <v>479</v>
      </c>
      <c r="AI2082" t="s">
        <v>479</v>
      </c>
      <c r="AJ2082" t="s">
        <v>479</v>
      </c>
      <c r="AK2082" t="s">
        <v>479</v>
      </c>
      <c r="AL2082" t="s">
        <v>481</v>
      </c>
      <c r="AM2082" t="s">
        <v>481</v>
      </c>
    </row>
    <row r="2083" spans="1:39" x14ac:dyDescent="0.25">
      <c r="A2083" t="s">
        <v>472</v>
      </c>
      <c r="B2083" t="s">
        <v>598</v>
      </c>
      <c r="C2083">
        <v>1</v>
      </c>
      <c r="D2083" t="s">
        <v>405</v>
      </c>
      <c r="E2083" t="s">
        <v>405</v>
      </c>
      <c r="F2083">
        <v>10008325</v>
      </c>
      <c r="G2083" t="s">
        <v>612</v>
      </c>
      <c r="H2083" t="s">
        <v>506</v>
      </c>
      <c r="I2083" t="s">
        <v>476</v>
      </c>
      <c r="J2083" t="s">
        <v>385</v>
      </c>
      <c r="K2083" t="s">
        <v>495</v>
      </c>
      <c r="L2083" t="s">
        <v>41</v>
      </c>
      <c r="M2083" t="s">
        <v>405</v>
      </c>
      <c r="N2083" t="s">
        <v>405</v>
      </c>
      <c r="O2083" t="s">
        <v>489</v>
      </c>
      <c r="P2083" t="s">
        <v>50</v>
      </c>
      <c r="Q2083">
        <v>20</v>
      </c>
      <c r="R2083">
        <v>20</v>
      </c>
      <c r="S2083">
        <v>20</v>
      </c>
      <c r="T2083">
        <v>21.1</v>
      </c>
      <c r="U2083" t="s">
        <v>487</v>
      </c>
      <c r="V2083">
        <v>73.7</v>
      </c>
      <c r="W2083">
        <v>78.900000000000006</v>
      </c>
      <c r="X2083">
        <v>78.900000000000006</v>
      </c>
      <c r="Y2083">
        <v>5.3</v>
      </c>
      <c r="Z2083" t="s">
        <v>487</v>
      </c>
      <c r="AA2083">
        <v>15</v>
      </c>
      <c r="AB2083">
        <v>300</v>
      </c>
      <c r="AC2083">
        <v>23000</v>
      </c>
      <c r="AD2083">
        <v>24500</v>
      </c>
      <c r="AE2083">
        <v>28100</v>
      </c>
      <c r="AF2083">
        <v>79200</v>
      </c>
      <c r="AG2083" t="s">
        <v>479</v>
      </c>
      <c r="AH2083" t="s">
        <v>479</v>
      </c>
      <c r="AI2083" t="s">
        <v>479</v>
      </c>
      <c r="AJ2083" t="s">
        <v>479</v>
      </c>
      <c r="AK2083" t="s">
        <v>479</v>
      </c>
      <c r="AL2083" t="s">
        <v>481</v>
      </c>
      <c r="AM2083" t="s">
        <v>481</v>
      </c>
    </row>
    <row r="2084" spans="1:39" x14ac:dyDescent="0.25">
      <c r="A2084" t="s">
        <v>472</v>
      </c>
      <c r="B2084" t="s">
        <v>598</v>
      </c>
      <c r="C2084">
        <v>1</v>
      </c>
      <c r="D2084" t="s">
        <v>405</v>
      </c>
      <c r="E2084" t="s">
        <v>405</v>
      </c>
      <c r="F2084">
        <v>10008640</v>
      </c>
      <c r="G2084" t="s">
        <v>154</v>
      </c>
      <c r="H2084" t="s">
        <v>482</v>
      </c>
      <c r="I2084" t="s">
        <v>476</v>
      </c>
      <c r="J2084" t="s">
        <v>385</v>
      </c>
      <c r="K2084" t="s">
        <v>491</v>
      </c>
      <c r="L2084" t="s">
        <v>61</v>
      </c>
      <c r="M2084" t="s">
        <v>405</v>
      </c>
      <c r="N2084" t="s">
        <v>405</v>
      </c>
      <c r="O2084" t="s">
        <v>478</v>
      </c>
      <c r="P2084" t="s">
        <v>3</v>
      </c>
      <c r="Q2084">
        <v>105</v>
      </c>
      <c r="R2084">
        <v>105</v>
      </c>
      <c r="S2084">
        <v>105</v>
      </c>
      <c r="T2084">
        <v>7.6</v>
      </c>
      <c r="U2084">
        <v>17.100000000000001</v>
      </c>
      <c r="V2084">
        <v>52.4</v>
      </c>
      <c r="W2084">
        <v>69.5</v>
      </c>
      <c r="X2084">
        <v>75.2</v>
      </c>
      <c r="Y2084">
        <v>22.9</v>
      </c>
      <c r="Z2084">
        <v>5.7</v>
      </c>
      <c r="AA2084">
        <v>55</v>
      </c>
      <c r="AB2084">
        <v>2900</v>
      </c>
      <c r="AC2084">
        <v>12000</v>
      </c>
      <c r="AD2084">
        <v>16400</v>
      </c>
      <c r="AE2084">
        <v>22300</v>
      </c>
      <c r="AF2084">
        <v>32100</v>
      </c>
      <c r="AG2084" t="s">
        <v>479</v>
      </c>
      <c r="AH2084" t="s">
        <v>479</v>
      </c>
      <c r="AI2084" t="s">
        <v>479</v>
      </c>
      <c r="AJ2084" t="s">
        <v>479</v>
      </c>
      <c r="AK2084" t="s">
        <v>479</v>
      </c>
      <c r="AL2084" t="s">
        <v>481</v>
      </c>
      <c r="AM2084" t="s">
        <v>481</v>
      </c>
    </row>
    <row r="2085" spans="1:39" x14ac:dyDescent="0.25">
      <c r="A2085" t="s">
        <v>472</v>
      </c>
      <c r="B2085" t="s">
        <v>598</v>
      </c>
      <c r="C2085">
        <v>1</v>
      </c>
      <c r="D2085" t="s">
        <v>405</v>
      </c>
      <c r="E2085" t="s">
        <v>405</v>
      </c>
      <c r="F2085">
        <v>10008640</v>
      </c>
      <c r="G2085" t="s">
        <v>154</v>
      </c>
      <c r="H2085" t="s">
        <v>482</v>
      </c>
      <c r="I2085" t="s">
        <v>476</v>
      </c>
      <c r="J2085" t="s">
        <v>385</v>
      </c>
      <c r="K2085" t="s">
        <v>491</v>
      </c>
      <c r="L2085" t="s">
        <v>61</v>
      </c>
      <c r="M2085" t="s">
        <v>405</v>
      </c>
      <c r="N2085" t="s">
        <v>405</v>
      </c>
      <c r="O2085" t="s">
        <v>489</v>
      </c>
      <c r="P2085" t="s">
        <v>50</v>
      </c>
      <c r="Q2085">
        <v>685</v>
      </c>
      <c r="R2085">
        <v>675</v>
      </c>
      <c r="S2085">
        <v>670</v>
      </c>
      <c r="T2085">
        <v>3.8</v>
      </c>
      <c r="U2085">
        <v>14</v>
      </c>
      <c r="V2085">
        <v>72</v>
      </c>
      <c r="W2085">
        <v>78.3</v>
      </c>
      <c r="X2085">
        <v>82.2</v>
      </c>
      <c r="Y2085">
        <v>10.1</v>
      </c>
      <c r="Z2085">
        <v>3.9</v>
      </c>
      <c r="AA2085">
        <v>460</v>
      </c>
      <c r="AB2085">
        <v>400</v>
      </c>
      <c r="AC2085">
        <v>13100</v>
      </c>
      <c r="AD2085">
        <v>19300</v>
      </c>
      <c r="AE2085">
        <v>23000</v>
      </c>
      <c r="AF2085">
        <v>57700</v>
      </c>
      <c r="AG2085" t="s">
        <v>479</v>
      </c>
      <c r="AH2085" t="s">
        <v>479</v>
      </c>
      <c r="AI2085" t="s">
        <v>479</v>
      </c>
      <c r="AJ2085" t="s">
        <v>479</v>
      </c>
      <c r="AK2085" t="s">
        <v>479</v>
      </c>
      <c r="AL2085" t="s">
        <v>481</v>
      </c>
      <c r="AM2085" t="s">
        <v>481</v>
      </c>
    </row>
    <row r="2086" spans="1:39" x14ac:dyDescent="0.25">
      <c r="A2086" t="s">
        <v>472</v>
      </c>
      <c r="B2086" t="s">
        <v>598</v>
      </c>
      <c r="C2086">
        <v>1</v>
      </c>
      <c r="D2086" t="s">
        <v>405</v>
      </c>
      <c r="E2086" t="s">
        <v>405</v>
      </c>
      <c r="F2086">
        <v>10009527</v>
      </c>
      <c r="G2086" t="s">
        <v>614</v>
      </c>
      <c r="H2086" t="s">
        <v>506</v>
      </c>
      <c r="I2086" t="s">
        <v>476</v>
      </c>
      <c r="J2086" t="s">
        <v>385</v>
      </c>
      <c r="K2086" t="s">
        <v>495</v>
      </c>
      <c r="L2086" t="s">
        <v>41</v>
      </c>
      <c r="M2086" t="s">
        <v>405</v>
      </c>
      <c r="N2086" t="s">
        <v>405</v>
      </c>
      <c r="O2086" t="s">
        <v>489</v>
      </c>
      <c r="P2086" t="s">
        <v>50</v>
      </c>
      <c r="Q2086">
        <v>5</v>
      </c>
      <c r="R2086">
        <v>5</v>
      </c>
      <c r="S2086">
        <v>5</v>
      </c>
      <c r="T2086" t="s">
        <v>479</v>
      </c>
      <c r="U2086" t="s">
        <v>479</v>
      </c>
      <c r="V2086" t="s">
        <v>479</v>
      </c>
      <c r="W2086" t="s">
        <v>479</v>
      </c>
      <c r="X2086" t="s">
        <v>479</v>
      </c>
      <c r="Y2086" t="s">
        <v>479</v>
      </c>
      <c r="Z2086" t="s">
        <v>479</v>
      </c>
      <c r="AA2086">
        <v>5</v>
      </c>
      <c r="AB2086" t="s">
        <v>479</v>
      </c>
      <c r="AC2086" t="s">
        <v>479</v>
      </c>
      <c r="AD2086" t="s">
        <v>479</v>
      </c>
      <c r="AE2086" t="s">
        <v>479</v>
      </c>
      <c r="AF2086" t="s">
        <v>479</v>
      </c>
      <c r="AG2086" t="s">
        <v>479</v>
      </c>
      <c r="AH2086" t="s">
        <v>479</v>
      </c>
      <c r="AI2086" t="s">
        <v>479</v>
      </c>
      <c r="AJ2086" t="s">
        <v>479</v>
      </c>
      <c r="AK2086" t="s">
        <v>479</v>
      </c>
      <c r="AL2086" t="s">
        <v>481</v>
      </c>
      <c r="AM2086" t="s">
        <v>481</v>
      </c>
    </row>
    <row r="2087" spans="1:39" x14ac:dyDescent="0.25">
      <c r="A2087" t="s">
        <v>472</v>
      </c>
      <c r="B2087" t="s">
        <v>598</v>
      </c>
      <c r="C2087">
        <v>1</v>
      </c>
      <c r="D2087" t="s">
        <v>405</v>
      </c>
      <c r="E2087" t="s">
        <v>405</v>
      </c>
      <c r="F2087">
        <v>10010308</v>
      </c>
      <c r="G2087" t="s">
        <v>615</v>
      </c>
      <c r="H2087" t="s">
        <v>506</v>
      </c>
      <c r="I2087" t="s">
        <v>476</v>
      </c>
      <c r="J2087" t="s">
        <v>385</v>
      </c>
      <c r="K2087" t="s">
        <v>483</v>
      </c>
      <c r="L2087" t="s">
        <v>484</v>
      </c>
      <c r="M2087" t="s">
        <v>405</v>
      </c>
      <c r="N2087" t="s">
        <v>405</v>
      </c>
      <c r="O2087" t="s">
        <v>489</v>
      </c>
      <c r="P2087" t="s">
        <v>50</v>
      </c>
      <c r="Q2087">
        <v>10</v>
      </c>
      <c r="R2087">
        <v>10</v>
      </c>
      <c r="S2087">
        <v>10</v>
      </c>
      <c r="T2087" t="s">
        <v>479</v>
      </c>
      <c r="U2087" t="s">
        <v>479</v>
      </c>
      <c r="V2087" t="s">
        <v>479</v>
      </c>
      <c r="W2087" t="s">
        <v>479</v>
      </c>
      <c r="X2087" t="s">
        <v>479</v>
      </c>
      <c r="Y2087" t="s">
        <v>479</v>
      </c>
      <c r="Z2087" t="s">
        <v>479</v>
      </c>
      <c r="AA2087">
        <v>5</v>
      </c>
      <c r="AB2087" t="s">
        <v>479</v>
      </c>
      <c r="AC2087" t="s">
        <v>479</v>
      </c>
      <c r="AD2087" t="s">
        <v>479</v>
      </c>
      <c r="AE2087" t="s">
        <v>479</v>
      </c>
      <c r="AF2087" t="s">
        <v>479</v>
      </c>
      <c r="AG2087" t="s">
        <v>479</v>
      </c>
      <c r="AH2087" t="s">
        <v>479</v>
      </c>
      <c r="AI2087" t="s">
        <v>479</v>
      </c>
      <c r="AJ2087" t="s">
        <v>479</v>
      </c>
      <c r="AK2087" t="s">
        <v>479</v>
      </c>
      <c r="AL2087" t="s">
        <v>481</v>
      </c>
      <c r="AM2087" t="s">
        <v>481</v>
      </c>
    </row>
    <row r="2088" spans="1:39" x14ac:dyDescent="0.25">
      <c r="A2088" t="s">
        <v>472</v>
      </c>
      <c r="B2088" t="s">
        <v>598</v>
      </c>
      <c r="C2088">
        <v>1</v>
      </c>
      <c r="D2088" t="s">
        <v>405</v>
      </c>
      <c r="E2088" t="s">
        <v>405</v>
      </c>
      <c r="F2088">
        <v>10014001</v>
      </c>
      <c r="G2088" t="s">
        <v>616</v>
      </c>
      <c r="H2088" t="s">
        <v>482</v>
      </c>
      <c r="I2088" t="s">
        <v>476</v>
      </c>
      <c r="J2088" t="s">
        <v>385</v>
      </c>
      <c r="K2088" t="s">
        <v>483</v>
      </c>
      <c r="L2088" t="s">
        <v>484</v>
      </c>
      <c r="M2088" t="s">
        <v>405</v>
      </c>
      <c r="N2088" t="s">
        <v>405</v>
      </c>
      <c r="O2088" t="s">
        <v>485</v>
      </c>
      <c r="P2088" t="s">
        <v>47</v>
      </c>
      <c r="Q2088">
        <v>15</v>
      </c>
      <c r="R2088">
        <v>15</v>
      </c>
      <c r="S2088">
        <v>15</v>
      </c>
      <c r="T2088">
        <v>5.9</v>
      </c>
      <c r="U2088">
        <v>5.9</v>
      </c>
      <c r="V2088">
        <v>64.7</v>
      </c>
      <c r="W2088">
        <v>88.2</v>
      </c>
      <c r="X2088">
        <v>88.2</v>
      </c>
      <c r="Y2088">
        <v>23.5</v>
      </c>
      <c r="Z2088" t="s">
        <v>487</v>
      </c>
      <c r="AA2088">
        <v>10</v>
      </c>
      <c r="AB2088">
        <v>14600</v>
      </c>
      <c r="AC2088">
        <v>19700</v>
      </c>
      <c r="AD2088">
        <v>23400</v>
      </c>
      <c r="AE2088">
        <v>26300</v>
      </c>
      <c r="AF2088">
        <v>31000</v>
      </c>
      <c r="AG2088" t="s">
        <v>479</v>
      </c>
      <c r="AH2088" t="s">
        <v>479</v>
      </c>
      <c r="AI2088" t="s">
        <v>479</v>
      </c>
      <c r="AJ2088" t="s">
        <v>479</v>
      </c>
      <c r="AK2088" t="s">
        <v>479</v>
      </c>
      <c r="AL2088" t="s">
        <v>481</v>
      </c>
      <c r="AM2088" t="s">
        <v>481</v>
      </c>
    </row>
    <row r="2089" spans="1:39" x14ac:dyDescent="0.25">
      <c r="A2089" t="s">
        <v>472</v>
      </c>
      <c r="B2089" t="s">
        <v>598</v>
      </c>
      <c r="C2089">
        <v>1</v>
      </c>
      <c r="D2089" t="s">
        <v>405</v>
      </c>
      <c r="E2089" t="s">
        <v>405</v>
      </c>
      <c r="F2089">
        <v>10014001</v>
      </c>
      <c r="G2089" t="s">
        <v>616</v>
      </c>
      <c r="H2089" t="s">
        <v>482</v>
      </c>
      <c r="I2089" t="s">
        <v>476</v>
      </c>
      <c r="J2089" t="s">
        <v>385</v>
      </c>
      <c r="K2089" t="s">
        <v>483</v>
      </c>
      <c r="L2089" t="s">
        <v>484</v>
      </c>
      <c r="M2089" t="s">
        <v>405</v>
      </c>
      <c r="N2089" t="s">
        <v>405</v>
      </c>
      <c r="O2089" t="s">
        <v>486</v>
      </c>
      <c r="P2089" t="s">
        <v>44</v>
      </c>
      <c r="Q2089">
        <v>45</v>
      </c>
      <c r="R2089">
        <v>45</v>
      </c>
      <c r="S2089">
        <v>45</v>
      </c>
      <c r="T2089" t="s">
        <v>487</v>
      </c>
      <c r="U2089">
        <v>2.2999999999999998</v>
      </c>
      <c r="V2089">
        <v>62.5</v>
      </c>
      <c r="W2089">
        <v>94.3</v>
      </c>
      <c r="X2089">
        <v>97.7</v>
      </c>
      <c r="Y2089">
        <v>35.200000000000003</v>
      </c>
      <c r="Z2089">
        <v>3.4</v>
      </c>
      <c r="AA2089">
        <v>30</v>
      </c>
      <c r="AB2089">
        <v>6900</v>
      </c>
      <c r="AC2089">
        <v>13100</v>
      </c>
      <c r="AD2089">
        <v>20800</v>
      </c>
      <c r="AE2089">
        <v>24500</v>
      </c>
      <c r="AF2089">
        <v>46000</v>
      </c>
      <c r="AG2089" t="s">
        <v>479</v>
      </c>
      <c r="AH2089" t="s">
        <v>479</v>
      </c>
      <c r="AI2089" t="s">
        <v>479</v>
      </c>
      <c r="AJ2089" t="s">
        <v>479</v>
      </c>
      <c r="AK2089" t="s">
        <v>479</v>
      </c>
      <c r="AL2089" t="s">
        <v>481</v>
      </c>
      <c r="AM2089" t="s">
        <v>481</v>
      </c>
    </row>
    <row r="2090" spans="1:39" x14ac:dyDescent="0.25">
      <c r="A2090" t="s">
        <v>472</v>
      </c>
      <c r="B2090" t="s">
        <v>598</v>
      </c>
      <c r="C2090">
        <v>1</v>
      </c>
      <c r="D2090" t="s">
        <v>405</v>
      </c>
      <c r="E2090" t="s">
        <v>405</v>
      </c>
      <c r="F2090">
        <v>10014001</v>
      </c>
      <c r="G2090" t="s">
        <v>616</v>
      </c>
      <c r="H2090" t="s">
        <v>482</v>
      </c>
      <c r="I2090" t="s">
        <v>476</v>
      </c>
      <c r="J2090" t="s">
        <v>385</v>
      </c>
      <c r="K2090" t="s">
        <v>483</v>
      </c>
      <c r="L2090" t="s">
        <v>484</v>
      </c>
      <c r="M2090" t="s">
        <v>405</v>
      </c>
      <c r="N2090" t="s">
        <v>405</v>
      </c>
      <c r="O2090" t="s">
        <v>478</v>
      </c>
      <c r="P2090" t="s">
        <v>3</v>
      </c>
      <c r="Q2090">
        <v>90</v>
      </c>
      <c r="R2090">
        <v>90</v>
      </c>
      <c r="S2090">
        <v>90</v>
      </c>
      <c r="T2090">
        <v>5.4</v>
      </c>
      <c r="U2090">
        <v>8.6</v>
      </c>
      <c r="V2090">
        <v>83.8</v>
      </c>
      <c r="W2090">
        <v>83.8</v>
      </c>
      <c r="X2090">
        <v>85.9</v>
      </c>
      <c r="Y2090">
        <v>2.2000000000000002</v>
      </c>
      <c r="Z2090">
        <v>2.2000000000000002</v>
      </c>
      <c r="AA2090">
        <v>80</v>
      </c>
      <c r="AB2090">
        <v>2900</v>
      </c>
      <c r="AC2090">
        <v>23700</v>
      </c>
      <c r="AD2090">
        <v>39400</v>
      </c>
      <c r="AE2090">
        <v>42000</v>
      </c>
      <c r="AF2090">
        <v>59500</v>
      </c>
      <c r="AG2090" t="s">
        <v>479</v>
      </c>
      <c r="AH2090" t="s">
        <v>479</v>
      </c>
      <c r="AI2090" t="s">
        <v>479</v>
      </c>
      <c r="AJ2090" t="s">
        <v>479</v>
      </c>
      <c r="AK2090" t="s">
        <v>479</v>
      </c>
      <c r="AL2090" t="s">
        <v>481</v>
      </c>
      <c r="AM2090" t="s">
        <v>481</v>
      </c>
    </row>
    <row r="2091" spans="1:39" x14ac:dyDescent="0.25">
      <c r="A2091" t="s">
        <v>472</v>
      </c>
      <c r="B2091" t="s">
        <v>598</v>
      </c>
      <c r="C2091">
        <v>1</v>
      </c>
      <c r="D2091" t="s">
        <v>405</v>
      </c>
      <c r="E2091" t="s">
        <v>405</v>
      </c>
      <c r="F2091">
        <v>10014001</v>
      </c>
      <c r="G2091" t="s">
        <v>616</v>
      </c>
      <c r="H2091" t="s">
        <v>482</v>
      </c>
      <c r="I2091" t="s">
        <v>476</v>
      </c>
      <c r="J2091" t="s">
        <v>385</v>
      </c>
      <c r="K2091" t="s">
        <v>483</v>
      </c>
      <c r="L2091" t="s">
        <v>484</v>
      </c>
      <c r="M2091" t="s">
        <v>405</v>
      </c>
      <c r="N2091" t="s">
        <v>405</v>
      </c>
      <c r="O2091" t="s">
        <v>488</v>
      </c>
      <c r="P2091" t="s">
        <v>34</v>
      </c>
      <c r="Q2091">
        <v>15</v>
      </c>
      <c r="R2091">
        <v>15</v>
      </c>
      <c r="S2091">
        <v>15</v>
      </c>
      <c r="T2091">
        <v>3.6</v>
      </c>
      <c r="U2091" t="s">
        <v>487</v>
      </c>
      <c r="V2091">
        <v>35.700000000000003</v>
      </c>
      <c r="W2091">
        <v>96.4</v>
      </c>
      <c r="X2091">
        <v>96.4</v>
      </c>
      <c r="Y2091">
        <v>60.7</v>
      </c>
      <c r="Z2091" t="s">
        <v>487</v>
      </c>
      <c r="AA2091">
        <v>5</v>
      </c>
      <c r="AB2091" t="s">
        <v>479</v>
      </c>
      <c r="AC2091" t="s">
        <v>479</v>
      </c>
      <c r="AD2091" t="s">
        <v>479</v>
      </c>
      <c r="AE2091" t="s">
        <v>479</v>
      </c>
      <c r="AF2091" t="s">
        <v>479</v>
      </c>
      <c r="AG2091" t="s">
        <v>479</v>
      </c>
      <c r="AH2091" t="s">
        <v>479</v>
      </c>
      <c r="AI2091" t="s">
        <v>479</v>
      </c>
      <c r="AJ2091" t="s">
        <v>479</v>
      </c>
      <c r="AK2091" t="s">
        <v>479</v>
      </c>
      <c r="AL2091" t="s">
        <v>481</v>
      </c>
      <c r="AM2091" t="s">
        <v>481</v>
      </c>
    </row>
    <row r="2092" spans="1:39" x14ac:dyDescent="0.25">
      <c r="A2092" t="s">
        <v>472</v>
      </c>
      <c r="B2092" t="s">
        <v>598</v>
      </c>
      <c r="C2092">
        <v>1</v>
      </c>
      <c r="D2092" t="s">
        <v>405</v>
      </c>
      <c r="E2092" t="s">
        <v>405</v>
      </c>
      <c r="F2092">
        <v>10014001</v>
      </c>
      <c r="G2092" t="s">
        <v>616</v>
      </c>
      <c r="H2092" t="s">
        <v>482</v>
      </c>
      <c r="I2092" t="s">
        <v>476</v>
      </c>
      <c r="J2092" t="s">
        <v>385</v>
      </c>
      <c r="K2092" t="s">
        <v>483</v>
      </c>
      <c r="L2092" t="s">
        <v>484</v>
      </c>
      <c r="M2092" t="s">
        <v>405</v>
      </c>
      <c r="N2092" t="s">
        <v>405</v>
      </c>
      <c r="O2092" t="s">
        <v>489</v>
      </c>
      <c r="P2092" t="s">
        <v>50</v>
      </c>
      <c r="Q2092">
        <v>65</v>
      </c>
      <c r="R2092">
        <v>65</v>
      </c>
      <c r="S2092">
        <v>65</v>
      </c>
      <c r="T2092">
        <v>9.4</v>
      </c>
      <c r="U2092">
        <v>9.4</v>
      </c>
      <c r="V2092">
        <v>68.8</v>
      </c>
      <c r="W2092">
        <v>75</v>
      </c>
      <c r="X2092">
        <v>81.2</v>
      </c>
      <c r="Y2092">
        <v>12.5</v>
      </c>
      <c r="Z2092">
        <v>6.2</v>
      </c>
      <c r="AA2092">
        <v>45</v>
      </c>
      <c r="AB2092">
        <v>700</v>
      </c>
      <c r="AC2092">
        <v>12800</v>
      </c>
      <c r="AD2092">
        <v>16400</v>
      </c>
      <c r="AE2092">
        <v>21100</v>
      </c>
      <c r="AF2092">
        <v>34700</v>
      </c>
      <c r="AG2092" t="s">
        <v>479</v>
      </c>
      <c r="AH2092" t="s">
        <v>479</v>
      </c>
      <c r="AI2092" t="s">
        <v>479</v>
      </c>
      <c r="AJ2092" t="s">
        <v>479</v>
      </c>
      <c r="AK2092" t="s">
        <v>479</v>
      </c>
      <c r="AL2092" t="s">
        <v>481</v>
      </c>
      <c r="AM2092" t="s">
        <v>481</v>
      </c>
    </row>
    <row r="2093" spans="1:39" x14ac:dyDescent="0.25">
      <c r="A2093" t="s">
        <v>472</v>
      </c>
      <c r="B2093" t="s">
        <v>598</v>
      </c>
      <c r="C2093">
        <v>1</v>
      </c>
      <c r="D2093" t="s">
        <v>405</v>
      </c>
      <c r="E2093" t="s">
        <v>405</v>
      </c>
      <c r="F2093">
        <v>10021682</v>
      </c>
      <c r="G2093" t="s">
        <v>617</v>
      </c>
      <c r="H2093" t="s">
        <v>506</v>
      </c>
      <c r="I2093" t="s">
        <v>476</v>
      </c>
      <c r="J2093" t="s">
        <v>385</v>
      </c>
      <c r="K2093" t="s">
        <v>493</v>
      </c>
      <c r="L2093" t="s">
        <v>55</v>
      </c>
      <c r="M2093" t="s">
        <v>405</v>
      </c>
      <c r="N2093" t="s">
        <v>405</v>
      </c>
      <c r="O2093" t="s">
        <v>488</v>
      </c>
      <c r="P2093" t="s">
        <v>34</v>
      </c>
      <c r="Q2093">
        <v>15</v>
      </c>
      <c r="R2093">
        <v>10</v>
      </c>
      <c r="S2093">
        <v>10</v>
      </c>
      <c r="T2093" t="s">
        <v>487</v>
      </c>
      <c r="U2093" t="s">
        <v>487</v>
      </c>
      <c r="V2093">
        <v>41.7</v>
      </c>
      <c r="W2093">
        <v>100</v>
      </c>
      <c r="X2093">
        <v>100</v>
      </c>
      <c r="Y2093">
        <v>58.3</v>
      </c>
      <c r="Z2093" t="s">
        <v>487</v>
      </c>
      <c r="AA2093">
        <v>5</v>
      </c>
      <c r="AB2093" t="s">
        <v>479</v>
      </c>
      <c r="AC2093" t="s">
        <v>479</v>
      </c>
      <c r="AD2093" t="s">
        <v>479</v>
      </c>
      <c r="AE2093" t="s">
        <v>479</v>
      </c>
      <c r="AF2093" t="s">
        <v>479</v>
      </c>
      <c r="AG2093" t="s">
        <v>479</v>
      </c>
      <c r="AH2093" t="s">
        <v>479</v>
      </c>
      <c r="AI2093" t="s">
        <v>479</v>
      </c>
      <c r="AJ2093" t="s">
        <v>479</v>
      </c>
      <c r="AK2093" t="s">
        <v>479</v>
      </c>
      <c r="AL2093" t="s">
        <v>481</v>
      </c>
      <c r="AM2093" t="s">
        <v>481</v>
      </c>
    </row>
    <row r="2094" spans="1:39" x14ac:dyDescent="0.25">
      <c r="A2094" t="s">
        <v>472</v>
      </c>
      <c r="B2094" t="s">
        <v>598</v>
      </c>
      <c r="C2094">
        <v>1</v>
      </c>
      <c r="D2094" t="s">
        <v>405</v>
      </c>
      <c r="E2094" t="s">
        <v>405</v>
      </c>
      <c r="F2094">
        <v>10022087</v>
      </c>
      <c r="G2094" t="s">
        <v>618</v>
      </c>
      <c r="H2094" t="s">
        <v>506</v>
      </c>
      <c r="I2094" t="s">
        <v>476</v>
      </c>
      <c r="J2094" t="s">
        <v>385</v>
      </c>
      <c r="K2094" t="s">
        <v>477</v>
      </c>
      <c r="L2094" t="s">
        <v>65</v>
      </c>
      <c r="M2094" t="s">
        <v>405</v>
      </c>
      <c r="N2094" t="s">
        <v>405</v>
      </c>
      <c r="O2094" t="s">
        <v>478</v>
      </c>
      <c r="P2094" t="s">
        <v>3</v>
      </c>
      <c r="Q2094">
        <v>30</v>
      </c>
      <c r="R2094">
        <v>30</v>
      </c>
      <c r="S2094">
        <v>30</v>
      </c>
      <c r="T2094" t="s">
        <v>487</v>
      </c>
      <c r="U2094">
        <v>21.2</v>
      </c>
      <c r="V2094">
        <v>73.8</v>
      </c>
      <c r="W2094">
        <v>78.8</v>
      </c>
      <c r="X2094">
        <v>78.8</v>
      </c>
      <c r="Y2094">
        <v>5</v>
      </c>
      <c r="Z2094" t="s">
        <v>487</v>
      </c>
      <c r="AA2094">
        <v>20</v>
      </c>
      <c r="AB2094">
        <v>4000</v>
      </c>
      <c r="AC2094">
        <v>15000</v>
      </c>
      <c r="AD2094">
        <v>19700</v>
      </c>
      <c r="AE2094">
        <v>23400</v>
      </c>
      <c r="AF2094">
        <v>31000</v>
      </c>
      <c r="AG2094" t="s">
        <v>479</v>
      </c>
      <c r="AH2094" t="s">
        <v>479</v>
      </c>
      <c r="AI2094" t="s">
        <v>479</v>
      </c>
      <c r="AJ2094" t="s">
        <v>479</v>
      </c>
      <c r="AK2094" t="s">
        <v>479</v>
      </c>
      <c r="AL2094" t="s">
        <v>481</v>
      </c>
      <c r="AM2094" t="s">
        <v>481</v>
      </c>
    </row>
    <row r="2095" spans="1:39" x14ac:dyDescent="0.25">
      <c r="A2095" t="s">
        <v>472</v>
      </c>
      <c r="B2095" t="s">
        <v>598</v>
      </c>
      <c r="C2095">
        <v>1</v>
      </c>
      <c r="D2095" t="s">
        <v>405</v>
      </c>
      <c r="E2095" t="s">
        <v>405</v>
      </c>
      <c r="F2095">
        <v>10022087</v>
      </c>
      <c r="G2095" t="s">
        <v>618</v>
      </c>
      <c r="H2095" t="s">
        <v>506</v>
      </c>
      <c r="I2095" t="s">
        <v>476</v>
      </c>
      <c r="J2095" t="s">
        <v>385</v>
      </c>
      <c r="K2095" t="s">
        <v>477</v>
      </c>
      <c r="L2095" t="s">
        <v>65</v>
      </c>
      <c r="M2095" t="s">
        <v>405</v>
      </c>
      <c r="N2095" t="s">
        <v>405</v>
      </c>
      <c r="O2095" t="s">
        <v>489</v>
      </c>
      <c r="P2095" t="s">
        <v>50</v>
      </c>
      <c r="Q2095">
        <v>40</v>
      </c>
      <c r="R2095">
        <v>40</v>
      </c>
      <c r="S2095">
        <v>40</v>
      </c>
      <c r="T2095" t="s">
        <v>487</v>
      </c>
      <c r="U2095">
        <v>15.3</v>
      </c>
      <c r="V2095">
        <v>79.900000000000006</v>
      </c>
      <c r="W2095">
        <v>84.7</v>
      </c>
      <c r="X2095">
        <v>84.7</v>
      </c>
      <c r="Y2095">
        <v>4.8</v>
      </c>
      <c r="Z2095" t="s">
        <v>487</v>
      </c>
      <c r="AA2095">
        <v>30</v>
      </c>
      <c r="AB2095">
        <v>3100</v>
      </c>
      <c r="AC2095">
        <v>11000</v>
      </c>
      <c r="AD2095">
        <v>17200</v>
      </c>
      <c r="AE2095">
        <v>21200</v>
      </c>
      <c r="AF2095">
        <v>50700</v>
      </c>
      <c r="AG2095" t="s">
        <v>479</v>
      </c>
      <c r="AH2095" t="s">
        <v>479</v>
      </c>
      <c r="AI2095" t="s">
        <v>479</v>
      </c>
      <c r="AJ2095" t="s">
        <v>479</v>
      </c>
      <c r="AK2095" t="s">
        <v>479</v>
      </c>
      <c r="AL2095" t="s">
        <v>481</v>
      </c>
      <c r="AM2095" t="s">
        <v>481</v>
      </c>
    </row>
    <row r="2096" spans="1:39" x14ac:dyDescent="0.25">
      <c r="A2096" t="s">
        <v>472</v>
      </c>
      <c r="B2096" t="s">
        <v>598</v>
      </c>
      <c r="C2096">
        <v>1</v>
      </c>
      <c r="D2096" t="s">
        <v>405</v>
      </c>
      <c r="E2096" t="s">
        <v>405</v>
      </c>
      <c r="F2096">
        <v>10023139</v>
      </c>
      <c r="G2096" t="s">
        <v>619</v>
      </c>
      <c r="H2096" t="s">
        <v>475</v>
      </c>
      <c r="I2096" t="s">
        <v>476</v>
      </c>
      <c r="J2096" t="s">
        <v>385</v>
      </c>
      <c r="K2096" t="s">
        <v>477</v>
      </c>
      <c r="L2096" t="s">
        <v>65</v>
      </c>
      <c r="M2096" t="s">
        <v>405</v>
      </c>
      <c r="N2096" t="s">
        <v>405</v>
      </c>
      <c r="O2096" t="s">
        <v>486</v>
      </c>
      <c r="P2096" t="s">
        <v>44</v>
      </c>
      <c r="Q2096" t="s">
        <v>480</v>
      </c>
      <c r="R2096" t="s">
        <v>480</v>
      </c>
      <c r="S2096" t="s">
        <v>480</v>
      </c>
      <c r="T2096" t="s">
        <v>479</v>
      </c>
      <c r="U2096" t="s">
        <v>479</v>
      </c>
      <c r="V2096" t="s">
        <v>479</v>
      </c>
      <c r="W2096" t="s">
        <v>479</v>
      </c>
      <c r="X2096" t="s">
        <v>479</v>
      </c>
      <c r="Y2096" t="s">
        <v>479</v>
      </c>
      <c r="Z2096" t="s">
        <v>479</v>
      </c>
      <c r="AA2096" t="s">
        <v>480</v>
      </c>
      <c r="AB2096" t="s">
        <v>479</v>
      </c>
      <c r="AC2096" t="s">
        <v>479</v>
      </c>
      <c r="AD2096" t="s">
        <v>479</v>
      </c>
      <c r="AE2096" t="s">
        <v>479</v>
      </c>
      <c r="AF2096" t="s">
        <v>479</v>
      </c>
      <c r="AG2096" t="s">
        <v>479</v>
      </c>
      <c r="AH2096" t="s">
        <v>479</v>
      </c>
      <c r="AI2096" t="s">
        <v>479</v>
      </c>
      <c r="AJ2096" t="s">
        <v>479</v>
      </c>
      <c r="AK2096" t="s">
        <v>479</v>
      </c>
      <c r="AL2096" t="s">
        <v>481</v>
      </c>
      <c r="AM2096" t="s">
        <v>481</v>
      </c>
    </row>
    <row r="2097" spans="1:39" x14ac:dyDescent="0.25">
      <c r="A2097" t="s">
        <v>472</v>
      </c>
      <c r="B2097" t="s">
        <v>598</v>
      </c>
      <c r="C2097">
        <v>1</v>
      </c>
      <c r="D2097" t="s">
        <v>405</v>
      </c>
      <c r="E2097" t="s">
        <v>405</v>
      </c>
      <c r="F2097">
        <v>10023139</v>
      </c>
      <c r="G2097" t="s">
        <v>619</v>
      </c>
      <c r="H2097" t="s">
        <v>475</v>
      </c>
      <c r="I2097" t="s">
        <v>476</v>
      </c>
      <c r="J2097" t="s">
        <v>385</v>
      </c>
      <c r="K2097" t="s">
        <v>477</v>
      </c>
      <c r="L2097" t="s">
        <v>65</v>
      </c>
      <c r="M2097" t="s">
        <v>405</v>
      </c>
      <c r="N2097" t="s">
        <v>405</v>
      </c>
      <c r="O2097" t="s">
        <v>478</v>
      </c>
      <c r="P2097" t="s">
        <v>3</v>
      </c>
      <c r="Q2097">
        <v>30</v>
      </c>
      <c r="R2097">
        <v>30</v>
      </c>
      <c r="S2097">
        <v>30</v>
      </c>
      <c r="T2097" t="s">
        <v>487</v>
      </c>
      <c r="U2097">
        <v>19.399999999999999</v>
      </c>
      <c r="V2097">
        <v>77.400000000000006</v>
      </c>
      <c r="W2097">
        <v>80.599999999999994</v>
      </c>
      <c r="X2097">
        <v>80.599999999999994</v>
      </c>
      <c r="Y2097">
        <v>3.2</v>
      </c>
      <c r="Z2097" t="s">
        <v>487</v>
      </c>
      <c r="AA2097">
        <v>25</v>
      </c>
      <c r="AB2097">
        <v>700</v>
      </c>
      <c r="AC2097">
        <v>17500</v>
      </c>
      <c r="AD2097">
        <v>23000</v>
      </c>
      <c r="AE2097">
        <v>28800</v>
      </c>
      <c r="AF2097">
        <v>38700</v>
      </c>
      <c r="AG2097" t="s">
        <v>479</v>
      </c>
      <c r="AH2097" t="s">
        <v>479</v>
      </c>
      <c r="AI2097" t="s">
        <v>479</v>
      </c>
      <c r="AJ2097" t="s">
        <v>479</v>
      </c>
      <c r="AK2097" t="s">
        <v>479</v>
      </c>
      <c r="AL2097" t="s">
        <v>481</v>
      </c>
      <c r="AM2097" t="s">
        <v>481</v>
      </c>
    </row>
    <row r="2098" spans="1:39" x14ac:dyDescent="0.25">
      <c r="A2098" t="s">
        <v>472</v>
      </c>
      <c r="B2098" t="s">
        <v>598</v>
      </c>
      <c r="C2098">
        <v>1</v>
      </c>
      <c r="D2098" t="s">
        <v>405</v>
      </c>
      <c r="E2098" t="s">
        <v>405</v>
      </c>
      <c r="F2098">
        <v>10023139</v>
      </c>
      <c r="G2098" t="s">
        <v>619</v>
      </c>
      <c r="H2098" t="s">
        <v>475</v>
      </c>
      <c r="I2098" t="s">
        <v>476</v>
      </c>
      <c r="J2098" t="s">
        <v>385</v>
      </c>
      <c r="K2098" t="s">
        <v>477</v>
      </c>
      <c r="L2098" t="s">
        <v>65</v>
      </c>
      <c r="M2098" t="s">
        <v>405</v>
      </c>
      <c r="N2098" t="s">
        <v>405</v>
      </c>
      <c r="O2098" t="s">
        <v>489</v>
      </c>
      <c r="P2098" t="s">
        <v>50</v>
      </c>
      <c r="Q2098">
        <v>35</v>
      </c>
      <c r="R2098">
        <v>35</v>
      </c>
      <c r="S2098">
        <v>35</v>
      </c>
      <c r="T2098">
        <v>2.9</v>
      </c>
      <c r="U2098">
        <v>6.5</v>
      </c>
      <c r="V2098">
        <v>85.6</v>
      </c>
      <c r="W2098">
        <v>90.6</v>
      </c>
      <c r="X2098">
        <v>90.6</v>
      </c>
      <c r="Y2098">
        <v>5</v>
      </c>
      <c r="Z2098" t="s">
        <v>487</v>
      </c>
      <c r="AA2098">
        <v>30</v>
      </c>
      <c r="AB2098">
        <v>4400</v>
      </c>
      <c r="AC2098">
        <v>14200</v>
      </c>
      <c r="AD2098">
        <v>17900</v>
      </c>
      <c r="AE2098">
        <v>27700</v>
      </c>
      <c r="AF2098">
        <v>51100</v>
      </c>
      <c r="AG2098" t="s">
        <v>479</v>
      </c>
      <c r="AH2098" t="s">
        <v>479</v>
      </c>
      <c r="AI2098" t="s">
        <v>479</v>
      </c>
      <c r="AJ2098" t="s">
        <v>479</v>
      </c>
      <c r="AK2098" t="s">
        <v>479</v>
      </c>
      <c r="AL2098" t="s">
        <v>481</v>
      </c>
      <c r="AM2098" t="s">
        <v>481</v>
      </c>
    </row>
    <row r="2099" spans="1:39" x14ac:dyDescent="0.25">
      <c r="A2099" t="s">
        <v>472</v>
      </c>
      <c r="B2099" t="s">
        <v>598</v>
      </c>
      <c r="C2099">
        <v>1</v>
      </c>
      <c r="D2099" t="s">
        <v>405</v>
      </c>
      <c r="E2099" t="s">
        <v>405</v>
      </c>
      <c r="F2099">
        <v>10024962</v>
      </c>
      <c r="G2099" t="s">
        <v>620</v>
      </c>
      <c r="H2099" t="s">
        <v>475</v>
      </c>
      <c r="I2099" t="s">
        <v>476</v>
      </c>
      <c r="J2099" t="s">
        <v>385</v>
      </c>
      <c r="K2099" t="s">
        <v>493</v>
      </c>
      <c r="L2099" t="s">
        <v>55</v>
      </c>
      <c r="M2099" t="s">
        <v>405</v>
      </c>
      <c r="N2099" t="s">
        <v>405</v>
      </c>
      <c r="O2099" t="s">
        <v>485</v>
      </c>
      <c r="P2099" t="s">
        <v>47</v>
      </c>
      <c r="Q2099">
        <v>5</v>
      </c>
      <c r="R2099">
        <v>5</v>
      </c>
      <c r="S2099">
        <v>5</v>
      </c>
      <c r="T2099" t="s">
        <v>479</v>
      </c>
      <c r="U2099" t="s">
        <v>479</v>
      </c>
      <c r="V2099" t="s">
        <v>479</v>
      </c>
      <c r="W2099" t="s">
        <v>479</v>
      </c>
      <c r="X2099" t="s">
        <v>479</v>
      </c>
      <c r="Y2099" t="s">
        <v>479</v>
      </c>
      <c r="Z2099" t="s">
        <v>479</v>
      </c>
      <c r="AA2099">
        <v>5</v>
      </c>
      <c r="AB2099" t="s">
        <v>479</v>
      </c>
      <c r="AC2099" t="s">
        <v>479</v>
      </c>
      <c r="AD2099" t="s">
        <v>479</v>
      </c>
      <c r="AE2099" t="s">
        <v>479</v>
      </c>
      <c r="AF2099" t="s">
        <v>479</v>
      </c>
      <c r="AG2099" t="s">
        <v>479</v>
      </c>
      <c r="AH2099" t="s">
        <v>479</v>
      </c>
      <c r="AI2099" t="s">
        <v>479</v>
      </c>
      <c r="AJ2099" t="s">
        <v>479</v>
      </c>
      <c r="AK2099" t="s">
        <v>479</v>
      </c>
      <c r="AL2099" t="s">
        <v>481</v>
      </c>
      <c r="AM2099" t="s">
        <v>481</v>
      </c>
    </row>
    <row r="2100" spans="1:39" x14ac:dyDescent="0.25">
      <c r="A2100" t="s">
        <v>472</v>
      </c>
      <c r="B2100" t="s">
        <v>598</v>
      </c>
      <c r="C2100">
        <v>1</v>
      </c>
      <c r="D2100" t="s">
        <v>405</v>
      </c>
      <c r="E2100" t="s">
        <v>405</v>
      </c>
      <c r="F2100">
        <v>10024962</v>
      </c>
      <c r="G2100" t="s">
        <v>620</v>
      </c>
      <c r="H2100" t="s">
        <v>475</v>
      </c>
      <c r="I2100" t="s">
        <v>476</v>
      </c>
      <c r="J2100" t="s">
        <v>385</v>
      </c>
      <c r="K2100" t="s">
        <v>493</v>
      </c>
      <c r="L2100" t="s">
        <v>55</v>
      </c>
      <c r="M2100" t="s">
        <v>405</v>
      </c>
      <c r="N2100" t="s">
        <v>405</v>
      </c>
      <c r="O2100" t="s">
        <v>478</v>
      </c>
      <c r="P2100" t="s">
        <v>3</v>
      </c>
      <c r="Q2100">
        <v>35</v>
      </c>
      <c r="R2100">
        <v>35</v>
      </c>
      <c r="S2100">
        <v>35</v>
      </c>
      <c r="T2100">
        <v>5.7</v>
      </c>
      <c r="U2100">
        <v>22.9</v>
      </c>
      <c r="V2100">
        <v>62.9</v>
      </c>
      <c r="W2100">
        <v>65.7</v>
      </c>
      <c r="X2100">
        <v>71.400000000000006</v>
      </c>
      <c r="Y2100">
        <v>8.6</v>
      </c>
      <c r="Z2100">
        <v>5.7</v>
      </c>
      <c r="AA2100">
        <v>20</v>
      </c>
      <c r="AB2100">
        <v>2200</v>
      </c>
      <c r="AC2100">
        <v>9900</v>
      </c>
      <c r="AD2100">
        <v>17500</v>
      </c>
      <c r="AE2100">
        <v>24500</v>
      </c>
      <c r="AF2100">
        <v>31400</v>
      </c>
      <c r="AG2100" t="s">
        <v>479</v>
      </c>
      <c r="AH2100" t="s">
        <v>479</v>
      </c>
      <c r="AI2100" t="s">
        <v>479</v>
      </c>
      <c r="AJ2100" t="s">
        <v>479</v>
      </c>
      <c r="AK2100" t="s">
        <v>479</v>
      </c>
      <c r="AL2100" t="s">
        <v>481</v>
      </c>
      <c r="AM2100" t="s">
        <v>481</v>
      </c>
    </row>
    <row r="2101" spans="1:39" x14ac:dyDescent="0.25">
      <c r="A2101" t="s">
        <v>472</v>
      </c>
      <c r="B2101" t="s">
        <v>598</v>
      </c>
      <c r="C2101">
        <v>1</v>
      </c>
      <c r="D2101" t="s">
        <v>405</v>
      </c>
      <c r="E2101" t="s">
        <v>405</v>
      </c>
      <c r="F2101">
        <v>10024962</v>
      </c>
      <c r="G2101" t="s">
        <v>620</v>
      </c>
      <c r="H2101" t="s">
        <v>475</v>
      </c>
      <c r="I2101" t="s">
        <v>476</v>
      </c>
      <c r="J2101" t="s">
        <v>385</v>
      </c>
      <c r="K2101" t="s">
        <v>493</v>
      </c>
      <c r="L2101" t="s">
        <v>55</v>
      </c>
      <c r="M2101" t="s">
        <v>405</v>
      </c>
      <c r="N2101" t="s">
        <v>405</v>
      </c>
      <c r="O2101" t="s">
        <v>488</v>
      </c>
      <c r="P2101" t="s">
        <v>34</v>
      </c>
      <c r="Q2101">
        <v>10</v>
      </c>
      <c r="R2101">
        <v>10</v>
      </c>
      <c r="S2101">
        <v>10</v>
      </c>
      <c r="T2101" t="s">
        <v>487</v>
      </c>
      <c r="U2101">
        <v>8.3000000000000007</v>
      </c>
      <c r="V2101">
        <v>58.3</v>
      </c>
      <c r="W2101">
        <v>91.7</v>
      </c>
      <c r="X2101">
        <v>91.7</v>
      </c>
      <c r="Y2101">
        <v>33.299999999999997</v>
      </c>
      <c r="Z2101" t="s">
        <v>487</v>
      </c>
      <c r="AA2101">
        <v>5</v>
      </c>
      <c r="AB2101" t="s">
        <v>479</v>
      </c>
      <c r="AC2101" t="s">
        <v>479</v>
      </c>
      <c r="AD2101" t="s">
        <v>479</v>
      </c>
      <c r="AE2101" t="s">
        <v>479</v>
      </c>
      <c r="AF2101" t="s">
        <v>479</v>
      </c>
      <c r="AG2101" t="s">
        <v>479</v>
      </c>
      <c r="AH2101" t="s">
        <v>479</v>
      </c>
      <c r="AI2101" t="s">
        <v>479</v>
      </c>
      <c r="AJ2101" t="s">
        <v>479</v>
      </c>
      <c r="AK2101" t="s">
        <v>479</v>
      </c>
      <c r="AL2101" t="s">
        <v>481</v>
      </c>
      <c r="AM2101" t="s">
        <v>481</v>
      </c>
    </row>
    <row r="2102" spans="1:39" x14ac:dyDescent="0.25">
      <c r="A2102" t="s">
        <v>472</v>
      </c>
      <c r="B2102" t="s">
        <v>598</v>
      </c>
      <c r="C2102">
        <v>1</v>
      </c>
      <c r="D2102" t="s">
        <v>405</v>
      </c>
      <c r="E2102" t="s">
        <v>405</v>
      </c>
      <c r="F2102">
        <v>10024962</v>
      </c>
      <c r="G2102" t="s">
        <v>620</v>
      </c>
      <c r="H2102" t="s">
        <v>475</v>
      </c>
      <c r="I2102" t="s">
        <v>476</v>
      </c>
      <c r="J2102" t="s">
        <v>385</v>
      </c>
      <c r="K2102" t="s">
        <v>493</v>
      </c>
      <c r="L2102" t="s">
        <v>55</v>
      </c>
      <c r="M2102" t="s">
        <v>405</v>
      </c>
      <c r="N2102" t="s">
        <v>405</v>
      </c>
      <c r="O2102" t="s">
        <v>489</v>
      </c>
      <c r="P2102" t="s">
        <v>50</v>
      </c>
      <c r="Q2102">
        <v>50</v>
      </c>
      <c r="R2102">
        <v>50</v>
      </c>
      <c r="S2102">
        <v>50</v>
      </c>
      <c r="T2102">
        <v>8.3000000000000007</v>
      </c>
      <c r="U2102">
        <v>10.4</v>
      </c>
      <c r="V2102">
        <v>70.8</v>
      </c>
      <c r="W2102">
        <v>79.2</v>
      </c>
      <c r="X2102">
        <v>81.2</v>
      </c>
      <c r="Y2102">
        <v>10.4</v>
      </c>
      <c r="Z2102">
        <v>2.1</v>
      </c>
      <c r="AA2102">
        <v>30</v>
      </c>
      <c r="AB2102">
        <v>1800</v>
      </c>
      <c r="AC2102">
        <v>12400</v>
      </c>
      <c r="AD2102">
        <v>17000</v>
      </c>
      <c r="AE2102">
        <v>21500</v>
      </c>
      <c r="AF2102">
        <v>27000</v>
      </c>
      <c r="AG2102" t="s">
        <v>479</v>
      </c>
      <c r="AH2102" t="s">
        <v>479</v>
      </c>
      <c r="AI2102" t="s">
        <v>479</v>
      </c>
      <c r="AJ2102" t="s">
        <v>479</v>
      </c>
      <c r="AK2102" t="s">
        <v>479</v>
      </c>
      <c r="AL2102" t="s">
        <v>481</v>
      </c>
      <c r="AM2102" t="s">
        <v>481</v>
      </c>
    </row>
    <row r="2103" spans="1:39" x14ac:dyDescent="0.25">
      <c r="A2103" t="s">
        <v>472</v>
      </c>
      <c r="B2103" t="s">
        <v>598</v>
      </c>
      <c r="C2103">
        <v>1</v>
      </c>
      <c r="D2103" t="s">
        <v>405</v>
      </c>
      <c r="E2103" t="s">
        <v>405</v>
      </c>
      <c r="F2103">
        <v>10031982</v>
      </c>
      <c r="G2103" t="s">
        <v>621</v>
      </c>
      <c r="H2103" t="s">
        <v>482</v>
      </c>
      <c r="I2103" t="s">
        <v>476</v>
      </c>
      <c r="J2103" t="s">
        <v>385</v>
      </c>
      <c r="K2103" t="s">
        <v>495</v>
      </c>
      <c r="L2103" t="s">
        <v>41</v>
      </c>
      <c r="M2103" t="s">
        <v>405</v>
      </c>
      <c r="N2103" t="s">
        <v>405</v>
      </c>
      <c r="O2103" t="s">
        <v>478</v>
      </c>
      <c r="P2103" t="s">
        <v>3</v>
      </c>
      <c r="Q2103">
        <v>25</v>
      </c>
      <c r="R2103">
        <v>25</v>
      </c>
      <c r="S2103">
        <v>25</v>
      </c>
      <c r="T2103">
        <v>6.9</v>
      </c>
      <c r="U2103">
        <v>3.4</v>
      </c>
      <c r="V2103">
        <v>89.7</v>
      </c>
      <c r="W2103">
        <v>89.7</v>
      </c>
      <c r="X2103">
        <v>89.7</v>
      </c>
      <c r="Y2103" t="s">
        <v>487</v>
      </c>
      <c r="Z2103" t="s">
        <v>487</v>
      </c>
      <c r="AA2103">
        <v>20</v>
      </c>
      <c r="AB2103">
        <v>30700</v>
      </c>
      <c r="AC2103">
        <v>44900</v>
      </c>
      <c r="AD2103">
        <v>49600</v>
      </c>
      <c r="AE2103">
        <v>56200</v>
      </c>
      <c r="AF2103" s="8">
        <v>100000</v>
      </c>
      <c r="AG2103" t="s">
        <v>479</v>
      </c>
      <c r="AH2103" t="s">
        <v>479</v>
      </c>
      <c r="AI2103" t="s">
        <v>479</v>
      </c>
      <c r="AJ2103" t="s">
        <v>479</v>
      </c>
      <c r="AK2103" t="s">
        <v>479</v>
      </c>
      <c r="AL2103" t="s">
        <v>481</v>
      </c>
      <c r="AM2103" t="s">
        <v>481</v>
      </c>
    </row>
    <row r="2104" spans="1:39" x14ac:dyDescent="0.25">
      <c r="A2104" t="s">
        <v>472</v>
      </c>
      <c r="B2104" t="s">
        <v>598</v>
      </c>
      <c r="C2104">
        <v>1</v>
      </c>
      <c r="D2104" t="s">
        <v>405</v>
      </c>
      <c r="E2104" t="s">
        <v>405</v>
      </c>
      <c r="F2104">
        <v>10031982</v>
      </c>
      <c r="G2104" t="s">
        <v>621</v>
      </c>
      <c r="H2104" t="s">
        <v>482</v>
      </c>
      <c r="I2104" t="s">
        <v>476</v>
      </c>
      <c r="J2104" t="s">
        <v>385</v>
      </c>
      <c r="K2104" t="s">
        <v>495</v>
      </c>
      <c r="L2104" t="s">
        <v>41</v>
      </c>
      <c r="M2104" t="s">
        <v>405</v>
      </c>
      <c r="N2104" t="s">
        <v>405</v>
      </c>
      <c r="O2104" t="s">
        <v>488</v>
      </c>
      <c r="P2104" t="s">
        <v>34</v>
      </c>
      <c r="Q2104">
        <v>10</v>
      </c>
      <c r="R2104">
        <v>10</v>
      </c>
      <c r="S2104">
        <v>10</v>
      </c>
      <c r="T2104" t="s">
        <v>487</v>
      </c>
      <c r="U2104">
        <v>20</v>
      </c>
      <c r="V2104">
        <v>40</v>
      </c>
      <c r="W2104">
        <v>80</v>
      </c>
      <c r="X2104">
        <v>80</v>
      </c>
      <c r="Y2104">
        <v>40</v>
      </c>
      <c r="Z2104" t="s">
        <v>487</v>
      </c>
      <c r="AA2104">
        <v>5</v>
      </c>
      <c r="AB2104" t="s">
        <v>479</v>
      </c>
      <c r="AC2104" t="s">
        <v>479</v>
      </c>
      <c r="AD2104" t="s">
        <v>479</v>
      </c>
      <c r="AE2104" t="s">
        <v>479</v>
      </c>
      <c r="AF2104" t="s">
        <v>479</v>
      </c>
      <c r="AG2104" t="s">
        <v>479</v>
      </c>
      <c r="AH2104" t="s">
        <v>479</v>
      </c>
      <c r="AI2104" t="s">
        <v>479</v>
      </c>
      <c r="AJ2104" t="s">
        <v>479</v>
      </c>
      <c r="AK2104" t="s">
        <v>479</v>
      </c>
      <c r="AL2104" t="s">
        <v>481</v>
      </c>
      <c r="AM2104" t="s">
        <v>481</v>
      </c>
    </row>
    <row r="2105" spans="1:39" x14ac:dyDescent="0.25">
      <c r="A2105" t="s">
        <v>472</v>
      </c>
      <c r="B2105" t="s">
        <v>598</v>
      </c>
      <c r="C2105">
        <v>1</v>
      </c>
      <c r="D2105" t="s">
        <v>405</v>
      </c>
      <c r="E2105" t="s">
        <v>405</v>
      </c>
      <c r="F2105">
        <v>10036143</v>
      </c>
      <c r="G2105" t="s">
        <v>640</v>
      </c>
      <c r="H2105" t="s">
        <v>475</v>
      </c>
      <c r="I2105" t="s">
        <v>476</v>
      </c>
      <c r="J2105" t="s">
        <v>385</v>
      </c>
      <c r="K2105" t="s">
        <v>491</v>
      </c>
      <c r="L2105" t="s">
        <v>61</v>
      </c>
      <c r="M2105" t="s">
        <v>405</v>
      </c>
      <c r="N2105" t="s">
        <v>405</v>
      </c>
      <c r="O2105" t="s">
        <v>485</v>
      </c>
      <c r="P2105" t="s">
        <v>47</v>
      </c>
      <c r="Q2105">
        <v>10</v>
      </c>
      <c r="R2105">
        <v>10</v>
      </c>
      <c r="S2105">
        <v>5</v>
      </c>
      <c r="T2105" t="s">
        <v>479</v>
      </c>
      <c r="U2105" t="s">
        <v>479</v>
      </c>
      <c r="V2105" t="s">
        <v>479</v>
      </c>
      <c r="W2105" t="s">
        <v>479</v>
      </c>
      <c r="X2105" t="s">
        <v>479</v>
      </c>
      <c r="Y2105" t="s">
        <v>479</v>
      </c>
      <c r="Z2105" t="s">
        <v>479</v>
      </c>
      <c r="AA2105">
        <v>5</v>
      </c>
      <c r="AB2105" t="s">
        <v>479</v>
      </c>
      <c r="AC2105" t="s">
        <v>479</v>
      </c>
      <c r="AD2105" t="s">
        <v>479</v>
      </c>
      <c r="AE2105" t="s">
        <v>479</v>
      </c>
      <c r="AF2105" t="s">
        <v>479</v>
      </c>
      <c r="AG2105" t="s">
        <v>479</v>
      </c>
      <c r="AH2105" t="s">
        <v>479</v>
      </c>
      <c r="AI2105" t="s">
        <v>479</v>
      </c>
      <c r="AJ2105" t="s">
        <v>479</v>
      </c>
      <c r="AK2105" t="s">
        <v>479</v>
      </c>
      <c r="AL2105" t="s">
        <v>481</v>
      </c>
      <c r="AM2105" t="s">
        <v>481</v>
      </c>
    </row>
    <row r="2106" spans="1:39" x14ac:dyDescent="0.25">
      <c r="A2106" t="s">
        <v>472</v>
      </c>
      <c r="B2106" t="s">
        <v>598</v>
      </c>
      <c r="C2106">
        <v>1</v>
      </c>
      <c r="D2106" t="s">
        <v>405</v>
      </c>
      <c r="E2106" t="s">
        <v>405</v>
      </c>
      <c r="F2106">
        <v>10036143</v>
      </c>
      <c r="G2106" t="s">
        <v>640</v>
      </c>
      <c r="H2106" t="s">
        <v>475</v>
      </c>
      <c r="I2106" t="s">
        <v>476</v>
      </c>
      <c r="J2106" t="s">
        <v>385</v>
      </c>
      <c r="K2106" t="s">
        <v>491</v>
      </c>
      <c r="L2106" t="s">
        <v>61</v>
      </c>
      <c r="M2106" t="s">
        <v>405</v>
      </c>
      <c r="N2106" t="s">
        <v>405</v>
      </c>
      <c r="O2106" t="s">
        <v>489</v>
      </c>
      <c r="P2106" t="s">
        <v>50</v>
      </c>
      <c r="Q2106">
        <v>10</v>
      </c>
      <c r="R2106">
        <v>10</v>
      </c>
      <c r="S2106">
        <v>10</v>
      </c>
      <c r="T2106" t="s">
        <v>479</v>
      </c>
      <c r="U2106" t="s">
        <v>479</v>
      </c>
      <c r="V2106" t="s">
        <v>479</v>
      </c>
      <c r="W2106" t="s">
        <v>479</v>
      </c>
      <c r="X2106" t="s">
        <v>479</v>
      </c>
      <c r="Y2106" t="s">
        <v>479</v>
      </c>
      <c r="Z2106" t="s">
        <v>479</v>
      </c>
      <c r="AA2106">
        <v>5</v>
      </c>
      <c r="AB2106" t="s">
        <v>479</v>
      </c>
      <c r="AC2106" t="s">
        <v>479</v>
      </c>
      <c r="AD2106" t="s">
        <v>479</v>
      </c>
      <c r="AE2106" t="s">
        <v>479</v>
      </c>
      <c r="AF2106" t="s">
        <v>479</v>
      </c>
      <c r="AG2106" t="s">
        <v>479</v>
      </c>
      <c r="AH2106" t="s">
        <v>479</v>
      </c>
      <c r="AI2106" t="s">
        <v>479</v>
      </c>
      <c r="AJ2106" t="s">
        <v>479</v>
      </c>
      <c r="AK2106" t="s">
        <v>479</v>
      </c>
      <c r="AL2106" t="s">
        <v>481</v>
      </c>
      <c r="AM2106" t="s">
        <v>481</v>
      </c>
    </row>
    <row r="2107" spans="1:39" x14ac:dyDescent="0.25">
      <c r="A2107" t="s">
        <v>472</v>
      </c>
      <c r="B2107" t="s">
        <v>598</v>
      </c>
      <c r="C2107">
        <v>1</v>
      </c>
      <c r="D2107" t="s">
        <v>405</v>
      </c>
      <c r="E2107" t="s">
        <v>405</v>
      </c>
      <c r="F2107">
        <v>10037449</v>
      </c>
      <c r="G2107" t="s">
        <v>641</v>
      </c>
      <c r="H2107" t="s">
        <v>482</v>
      </c>
      <c r="I2107" t="s">
        <v>476</v>
      </c>
      <c r="J2107" t="s">
        <v>385</v>
      </c>
      <c r="K2107" t="s">
        <v>491</v>
      </c>
      <c r="L2107" t="s">
        <v>61</v>
      </c>
      <c r="M2107" t="s">
        <v>405</v>
      </c>
      <c r="N2107" t="s">
        <v>405</v>
      </c>
      <c r="O2107" t="s">
        <v>486</v>
      </c>
      <c r="P2107" t="s">
        <v>44</v>
      </c>
      <c r="Q2107">
        <v>20</v>
      </c>
      <c r="R2107">
        <v>20</v>
      </c>
      <c r="S2107">
        <v>20</v>
      </c>
      <c r="T2107" t="s">
        <v>487</v>
      </c>
      <c r="U2107">
        <v>10</v>
      </c>
      <c r="V2107">
        <v>20</v>
      </c>
      <c r="W2107">
        <v>85</v>
      </c>
      <c r="X2107">
        <v>90</v>
      </c>
      <c r="Y2107">
        <v>70</v>
      </c>
      <c r="Z2107">
        <v>5</v>
      </c>
      <c r="AA2107">
        <v>5</v>
      </c>
      <c r="AB2107" t="s">
        <v>479</v>
      </c>
      <c r="AC2107" t="s">
        <v>479</v>
      </c>
      <c r="AD2107" t="s">
        <v>479</v>
      </c>
      <c r="AE2107" t="s">
        <v>479</v>
      </c>
      <c r="AF2107" t="s">
        <v>479</v>
      </c>
      <c r="AG2107" t="s">
        <v>479</v>
      </c>
      <c r="AH2107" t="s">
        <v>479</v>
      </c>
      <c r="AI2107" t="s">
        <v>479</v>
      </c>
      <c r="AJ2107" t="s">
        <v>479</v>
      </c>
      <c r="AK2107" t="s">
        <v>479</v>
      </c>
      <c r="AL2107" t="s">
        <v>481</v>
      </c>
      <c r="AM2107" t="s">
        <v>481</v>
      </c>
    </row>
    <row r="2108" spans="1:39" x14ac:dyDescent="0.25">
      <c r="A2108" t="s">
        <v>472</v>
      </c>
      <c r="B2108" t="s">
        <v>598</v>
      </c>
      <c r="C2108">
        <v>1</v>
      </c>
      <c r="D2108" t="s">
        <v>405</v>
      </c>
      <c r="E2108" t="s">
        <v>405</v>
      </c>
      <c r="F2108">
        <v>10037449</v>
      </c>
      <c r="G2108" t="s">
        <v>641</v>
      </c>
      <c r="H2108" t="s">
        <v>482</v>
      </c>
      <c r="I2108" t="s">
        <v>476</v>
      </c>
      <c r="J2108" t="s">
        <v>385</v>
      </c>
      <c r="K2108" t="s">
        <v>491</v>
      </c>
      <c r="L2108" t="s">
        <v>61</v>
      </c>
      <c r="M2108" t="s">
        <v>405</v>
      </c>
      <c r="N2108" t="s">
        <v>405</v>
      </c>
      <c r="O2108" t="s">
        <v>478</v>
      </c>
      <c r="P2108" t="s">
        <v>3</v>
      </c>
      <c r="Q2108">
        <v>10</v>
      </c>
      <c r="R2108">
        <v>5</v>
      </c>
      <c r="S2108">
        <v>5</v>
      </c>
      <c r="T2108" t="s">
        <v>479</v>
      </c>
      <c r="U2108" t="s">
        <v>479</v>
      </c>
      <c r="V2108" t="s">
        <v>479</v>
      </c>
      <c r="W2108" t="s">
        <v>479</v>
      </c>
      <c r="X2108" t="s">
        <v>479</v>
      </c>
      <c r="Y2108" t="s">
        <v>479</v>
      </c>
      <c r="Z2108" t="s">
        <v>479</v>
      </c>
      <c r="AA2108" t="s">
        <v>480</v>
      </c>
      <c r="AB2108" t="s">
        <v>479</v>
      </c>
      <c r="AC2108" t="s">
        <v>479</v>
      </c>
      <c r="AD2108" t="s">
        <v>479</v>
      </c>
      <c r="AE2108" t="s">
        <v>479</v>
      </c>
      <c r="AF2108" t="s">
        <v>479</v>
      </c>
      <c r="AG2108" t="s">
        <v>479</v>
      </c>
      <c r="AH2108" t="s">
        <v>479</v>
      </c>
      <c r="AI2108" t="s">
        <v>479</v>
      </c>
      <c r="AJ2108" t="s">
        <v>479</v>
      </c>
      <c r="AK2108" t="s">
        <v>479</v>
      </c>
      <c r="AL2108" t="s">
        <v>481</v>
      </c>
      <c r="AM2108" t="s">
        <v>481</v>
      </c>
    </row>
    <row r="2109" spans="1:39" x14ac:dyDescent="0.25">
      <c r="A2109" t="s">
        <v>472</v>
      </c>
      <c r="B2109" t="s">
        <v>598</v>
      </c>
      <c r="C2109">
        <v>1</v>
      </c>
      <c r="D2109" t="s">
        <v>405</v>
      </c>
      <c r="E2109" t="s">
        <v>405</v>
      </c>
      <c r="F2109">
        <v>10037449</v>
      </c>
      <c r="G2109" t="s">
        <v>641</v>
      </c>
      <c r="H2109" t="s">
        <v>482</v>
      </c>
      <c r="I2109" t="s">
        <v>476</v>
      </c>
      <c r="J2109" t="s">
        <v>385</v>
      </c>
      <c r="K2109" t="s">
        <v>491</v>
      </c>
      <c r="L2109" t="s">
        <v>61</v>
      </c>
      <c r="M2109" t="s">
        <v>405</v>
      </c>
      <c r="N2109" t="s">
        <v>405</v>
      </c>
      <c r="O2109" t="s">
        <v>489</v>
      </c>
      <c r="P2109" t="s">
        <v>50</v>
      </c>
      <c r="Q2109">
        <v>45</v>
      </c>
      <c r="R2109">
        <v>45</v>
      </c>
      <c r="S2109">
        <v>45</v>
      </c>
      <c r="T2109" t="s">
        <v>487</v>
      </c>
      <c r="U2109">
        <v>10.9</v>
      </c>
      <c r="V2109">
        <v>82.6</v>
      </c>
      <c r="W2109">
        <v>89.1</v>
      </c>
      <c r="X2109">
        <v>89.1</v>
      </c>
      <c r="Y2109">
        <v>6.5</v>
      </c>
      <c r="Z2109" t="s">
        <v>487</v>
      </c>
      <c r="AA2109">
        <v>35</v>
      </c>
      <c r="AB2109">
        <v>5500</v>
      </c>
      <c r="AC2109">
        <v>16100</v>
      </c>
      <c r="AD2109">
        <v>19900</v>
      </c>
      <c r="AE2109">
        <v>24800</v>
      </c>
      <c r="AF2109">
        <v>75200</v>
      </c>
      <c r="AG2109" t="s">
        <v>479</v>
      </c>
      <c r="AH2109" t="s">
        <v>479</v>
      </c>
      <c r="AI2109" t="s">
        <v>479</v>
      </c>
      <c r="AJ2109" t="s">
        <v>479</v>
      </c>
      <c r="AK2109" t="s">
        <v>479</v>
      </c>
      <c r="AL2109" t="s">
        <v>481</v>
      </c>
      <c r="AM2109" t="s">
        <v>481</v>
      </c>
    </row>
    <row r="2110" spans="1:39" x14ac:dyDescent="0.25">
      <c r="A2110" t="s">
        <v>472</v>
      </c>
      <c r="B2110" t="s">
        <v>598</v>
      </c>
      <c r="C2110">
        <v>1</v>
      </c>
      <c r="D2110" t="s">
        <v>405</v>
      </c>
      <c r="E2110" t="s">
        <v>405</v>
      </c>
      <c r="F2110">
        <v>10037544</v>
      </c>
      <c r="G2110" t="s">
        <v>664</v>
      </c>
      <c r="H2110" t="s">
        <v>506</v>
      </c>
      <c r="I2110" t="s">
        <v>476</v>
      </c>
      <c r="J2110" t="s">
        <v>385</v>
      </c>
      <c r="K2110" t="s">
        <v>499</v>
      </c>
      <c r="L2110" t="s">
        <v>43</v>
      </c>
      <c r="M2110" t="s">
        <v>405</v>
      </c>
      <c r="N2110" t="s">
        <v>405</v>
      </c>
      <c r="O2110" t="s">
        <v>489</v>
      </c>
      <c r="P2110" t="s">
        <v>50</v>
      </c>
      <c r="Q2110">
        <v>60</v>
      </c>
      <c r="R2110">
        <v>60</v>
      </c>
      <c r="S2110">
        <v>60</v>
      </c>
      <c r="T2110">
        <v>1.7</v>
      </c>
      <c r="U2110">
        <v>16.899999999999999</v>
      </c>
      <c r="V2110">
        <v>72.900000000000006</v>
      </c>
      <c r="W2110">
        <v>76.3</v>
      </c>
      <c r="X2110">
        <v>81.400000000000006</v>
      </c>
      <c r="Y2110">
        <v>8.5</v>
      </c>
      <c r="Z2110">
        <v>5.0999999999999996</v>
      </c>
      <c r="AA2110">
        <v>40</v>
      </c>
      <c r="AB2110">
        <v>2900</v>
      </c>
      <c r="AC2110">
        <v>16400</v>
      </c>
      <c r="AD2110">
        <v>21000</v>
      </c>
      <c r="AE2110">
        <v>24800</v>
      </c>
      <c r="AF2110">
        <v>48900</v>
      </c>
      <c r="AG2110" t="s">
        <v>479</v>
      </c>
      <c r="AH2110" t="s">
        <v>479</v>
      </c>
      <c r="AI2110" t="s">
        <v>479</v>
      </c>
      <c r="AJ2110" t="s">
        <v>479</v>
      </c>
      <c r="AK2110" t="s">
        <v>479</v>
      </c>
      <c r="AL2110" t="s">
        <v>481</v>
      </c>
      <c r="AM2110" t="s">
        <v>481</v>
      </c>
    </row>
    <row r="2111" spans="1:39" x14ac:dyDescent="0.25">
      <c r="A2111" t="s">
        <v>472</v>
      </c>
      <c r="B2111" t="s">
        <v>598</v>
      </c>
      <c r="C2111">
        <v>1</v>
      </c>
      <c r="D2111" t="s">
        <v>405</v>
      </c>
      <c r="E2111" t="s">
        <v>405</v>
      </c>
      <c r="F2111">
        <v>10039082</v>
      </c>
      <c r="G2111" t="s">
        <v>622</v>
      </c>
      <c r="H2111" t="s">
        <v>506</v>
      </c>
      <c r="I2111" t="s">
        <v>476</v>
      </c>
      <c r="J2111" t="s">
        <v>385</v>
      </c>
      <c r="K2111" t="s">
        <v>495</v>
      </c>
      <c r="L2111" t="s">
        <v>41</v>
      </c>
      <c r="M2111" t="s">
        <v>405</v>
      </c>
      <c r="N2111" t="s">
        <v>405</v>
      </c>
      <c r="O2111" t="s">
        <v>489</v>
      </c>
      <c r="P2111" t="s">
        <v>50</v>
      </c>
      <c r="Q2111">
        <v>20</v>
      </c>
      <c r="R2111">
        <v>15</v>
      </c>
      <c r="S2111">
        <v>15</v>
      </c>
      <c r="T2111">
        <v>17.600000000000001</v>
      </c>
      <c r="U2111" t="s">
        <v>487</v>
      </c>
      <c r="V2111">
        <v>76.5</v>
      </c>
      <c r="W2111">
        <v>82.4</v>
      </c>
      <c r="X2111">
        <v>82.4</v>
      </c>
      <c r="Y2111">
        <v>5.9</v>
      </c>
      <c r="Z2111" t="s">
        <v>487</v>
      </c>
      <c r="AA2111">
        <v>15</v>
      </c>
      <c r="AB2111">
        <v>1300</v>
      </c>
      <c r="AC2111">
        <v>6200</v>
      </c>
      <c r="AD2111">
        <v>15600</v>
      </c>
      <c r="AE2111">
        <v>20400</v>
      </c>
      <c r="AF2111">
        <v>56900</v>
      </c>
      <c r="AG2111" t="s">
        <v>479</v>
      </c>
      <c r="AH2111" t="s">
        <v>479</v>
      </c>
      <c r="AI2111" t="s">
        <v>479</v>
      </c>
      <c r="AJ2111" t="s">
        <v>479</v>
      </c>
      <c r="AK2111" t="s">
        <v>479</v>
      </c>
      <c r="AL2111" t="s">
        <v>481</v>
      </c>
      <c r="AM2111" t="s">
        <v>481</v>
      </c>
    </row>
    <row r="2112" spans="1:39" x14ac:dyDescent="0.25">
      <c r="A2112" t="s">
        <v>472</v>
      </c>
      <c r="B2112" t="s">
        <v>598</v>
      </c>
      <c r="C2112">
        <v>1</v>
      </c>
      <c r="D2112" t="s">
        <v>405</v>
      </c>
      <c r="E2112" t="s">
        <v>405</v>
      </c>
      <c r="F2112">
        <v>10039956</v>
      </c>
      <c r="G2112" t="s">
        <v>623</v>
      </c>
      <c r="H2112" t="s">
        <v>482</v>
      </c>
      <c r="I2112" t="s">
        <v>476</v>
      </c>
      <c r="J2112" t="s">
        <v>385</v>
      </c>
      <c r="K2112" t="s">
        <v>495</v>
      </c>
      <c r="L2112" t="s">
        <v>41</v>
      </c>
      <c r="M2112" t="s">
        <v>405</v>
      </c>
      <c r="N2112" t="s">
        <v>405</v>
      </c>
      <c r="O2112" t="s">
        <v>488</v>
      </c>
      <c r="P2112" t="s">
        <v>34</v>
      </c>
      <c r="Q2112">
        <v>420</v>
      </c>
      <c r="R2112">
        <v>415</v>
      </c>
      <c r="S2112">
        <v>410</v>
      </c>
      <c r="T2112">
        <v>2.1</v>
      </c>
      <c r="U2112">
        <v>4</v>
      </c>
      <c r="V2112">
        <v>33.799999999999997</v>
      </c>
      <c r="W2112">
        <v>81.2</v>
      </c>
      <c r="X2112">
        <v>93.9</v>
      </c>
      <c r="Y2112">
        <v>60.1</v>
      </c>
      <c r="Z2112">
        <v>12.8</v>
      </c>
      <c r="AA2112">
        <v>140</v>
      </c>
      <c r="AB2112">
        <v>2200</v>
      </c>
      <c r="AC2112">
        <v>18600</v>
      </c>
      <c r="AD2112">
        <v>22300</v>
      </c>
      <c r="AE2112">
        <v>27700</v>
      </c>
      <c r="AF2112">
        <v>75200</v>
      </c>
      <c r="AG2112" t="s">
        <v>479</v>
      </c>
      <c r="AH2112" t="s">
        <v>479</v>
      </c>
      <c r="AI2112" t="s">
        <v>479</v>
      </c>
      <c r="AJ2112" t="s">
        <v>479</v>
      </c>
      <c r="AK2112" t="s">
        <v>479</v>
      </c>
      <c r="AL2112" t="s">
        <v>481</v>
      </c>
      <c r="AM2112" t="s">
        <v>481</v>
      </c>
    </row>
    <row r="2113" spans="1:39" x14ac:dyDescent="0.25">
      <c r="A2113" t="s">
        <v>472</v>
      </c>
      <c r="B2113" t="s">
        <v>598</v>
      </c>
      <c r="C2113">
        <v>1</v>
      </c>
      <c r="D2113" t="s">
        <v>405</v>
      </c>
      <c r="E2113" t="s">
        <v>405</v>
      </c>
      <c r="F2113">
        <v>10040812</v>
      </c>
      <c r="G2113" t="s">
        <v>665</v>
      </c>
      <c r="H2113" t="s">
        <v>482</v>
      </c>
      <c r="I2113" t="s">
        <v>476</v>
      </c>
      <c r="J2113" t="s">
        <v>385</v>
      </c>
      <c r="K2113" t="s">
        <v>521</v>
      </c>
      <c r="L2113" t="s">
        <v>58</v>
      </c>
      <c r="M2113" t="s">
        <v>405</v>
      </c>
      <c r="N2113" t="s">
        <v>405</v>
      </c>
      <c r="O2113" t="s">
        <v>485</v>
      </c>
      <c r="P2113" t="s">
        <v>47</v>
      </c>
      <c r="Q2113">
        <v>25</v>
      </c>
      <c r="R2113">
        <v>25</v>
      </c>
      <c r="S2113">
        <v>25</v>
      </c>
      <c r="T2113">
        <v>2.6</v>
      </c>
      <c r="U2113">
        <v>1.2</v>
      </c>
      <c r="V2113">
        <v>81.900000000000006</v>
      </c>
      <c r="W2113">
        <v>89.6</v>
      </c>
      <c r="X2113">
        <v>96.2</v>
      </c>
      <c r="Y2113">
        <v>14.3</v>
      </c>
      <c r="Z2113">
        <v>6.6</v>
      </c>
      <c r="AA2113">
        <v>20</v>
      </c>
      <c r="AB2113">
        <v>2900</v>
      </c>
      <c r="AC2113">
        <v>17900</v>
      </c>
      <c r="AD2113">
        <v>21500</v>
      </c>
      <c r="AE2113">
        <v>24800</v>
      </c>
      <c r="AF2113">
        <v>35800</v>
      </c>
      <c r="AG2113" t="s">
        <v>479</v>
      </c>
      <c r="AH2113" t="s">
        <v>479</v>
      </c>
      <c r="AI2113" t="s">
        <v>479</v>
      </c>
      <c r="AJ2113" t="s">
        <v>479</v>
      </c>
      <c r="AK2113" t="s">
        <v>479</v>
      </c>
      <c r="AL2113" t="s">
        <v>481</v>
      </c>
      <c r="AM2113" t="s">
        <v>481</v>
      </c>
    </row>
    <row r="2114" spans="1:39" x14ac:dyDescent="0.25">
      <c r="A2114" t="s">
        <v>472</v>
      </c>
      <c r="B2114" t="s">
        <v>598</v>
      </c>
      <c r="C2114">
        <v>1</v>
      </c>
      <c r="D2114" t="s">
        <v>405</v>
      </c>
      <c r="E2114" t="s">
        <v>405</v>
      </c>
      <c r="F2114">
        <v>10040812</v>
      </c>
      <c r="G2114" t="s">
        <v>665</v>
      </c>
      <c r="H2114" t="s">
        <v>482</v>
      </c>
      <c r="I2114" t="s">
        <v>476</v>
      </c>
      <c r="J2114" t="s">
        <v>385</v>
      </c>
      <c r="K2114" t="s">
        <v>521</v>
      </c>
      <c r="L2114" t="s">
        <v>58</v>
      </c>
      <c r="M2114" t="s">
        <v>405</v>
      </c>
      <c r="N2114" t="s">
        <v>405</v>
      </c>
      <c r="O2114" t="s">
        <v>478</v>
      </c>
      <c r="P2114" t="s">
        <v>3</v>
      </c>
      <c r="Q2114">
        <v>5</v>
      </c>
      <c r="R2114">
        <v>5</v>
      </c>
      <c r="S2114">
        <v>5</v>
      </c>
      <c r="T2114" t="s">
        <v>479</v>
      </c>
      <c r="U2114" t="s">
        <v>479</v>
      </c>
      <c r="V2114" t="s">
        <v>479</v>
      </c>
      <c r="W2114" t="s">
        <v>479</v>
      </c>
      <c r="X2114" t="s">
        <v>479</v>
      </c>
      <c r="Y2114" t="s">
        <v>479</v>
      </c>
      <c r="Z2114" t="s">
        <v>479</v>
      </c>
      <c r="AA2114">
        <v>5</v>
      </c>
      <c r="AB2114" t="s">
        <v>479</v>
      </c>
      <c r="AC2114" t="s">
        <v>479</v>
      </c>
      <c r="AD2114" t="s">
        <v>479</v>
      </c>
      <c r="AE2114" t="s">
        <v>479</v>
      </c>
      <c r="AF2114" t="s">
        <v>479</v>
      </c>
      <c r="AG2114" t="s">
        <v>479</v>
      </c>
      <c r="AH2114" t="s">
        <v>479</v>
      </c>
      <c r="AI2114" t="s">
        <v>479</v>
      </c>
      <c r="AJ2114" t="s">
        <v>479</v>
      </c>
      <c r="AK2114" t="s">
        <v>479</v>
      </c>
      <c r="AL2114" t="s">
        <v>481</v>
      </c>
      <c r="AM2114" t="s">
        <v>481</v>
      </c>
    </row>
    <row r="2115" spans="1:39" x14ac:dyDescent="0.25">
      <c r="A2115" t="s">
        <v>472</v>
      </c>
      <c r="B2115" t="s">
        <v>598</v>
      </c>
      <c r="C2115">
        <v>1</v>
      </c>
      <c r="D2115" t="s">
        <v>405</v>
      </c>
      <c r="E2115" t="s">
        <v>405</v>
      </c>
      <c r="F2115">
        <v>10042570</v>
      </c>
      <c r="G2115" t="s">
        <v>624</v>
      </c>
      <c r="H2115" t="s">
        <v>506</v>
      </c>
      <c r="I2115" t="s">
        <v>476</v>
      </c>
      <c r="J2115" t="s">
        <v>385</v>
      </c>
      <c r="K2115" t="s">
        <v>495</v>
      </c>
      <c r="L2115" t="s">
        <v>41</v>
      </c>
      <c r="M2115" t="s">
        <v>405</v>
      </c>
      <c r="N2115" t="s">
        <v>405</v>
      </c>
      <c r="O2115" t="s">
        <v>478</v>
      </c>
      <c r="P2115" t="s">
        <v>3</v>
      </c>
      <c r="Q2115">
        <v>80</v>
      </c>
      <c r="R2115">
        <v>80</v>
      </c>
      <c r="S2115">
        <v>80</v>
      </c>
      <c r="T2115">
        <v>5</v>
      </c>
      <c r="U2115">
        <v>25</v>
      </c>
      <c r="V2115">
        <v>65</v>
      </c>
      <c r="W2115">
        <v>67.5</v>
      </c>
      <c r="X2115">
        <v>70</v>
      </c>
      <c r="Y2115">
        <v>5</v>
      </c>
      <c r="Z2115">
        <v>2.5</v>
      </c>
      <c r="AA2115">
        <v>50</v>
      </c>
      <c r="AB2115">
        <v>2900</v>
      </c>
      <c r="AC2115">
        <v>19700</v>
      </c>
      <c r="AD2115">
        <v>27000</v>
      </c>
      <c r="AE2115">
        <v>31000</v>
      </c>
      <c r="AF2115">
        <v>67500</v>
      </c>
      <c r="AG2115" t="s">
        <v>479</v>
      </c>
      <c r="AH2115" t="s">
        <v>479</v>
      </c>
      <c r="AI2115" t="s">
        <v>479</v>
      </c>
      <c r="AJ2115" t="s">
        <v>479</v>
      </c>
      <c r="AK2115" t="s">
        <v>479</v>
      </c>
      <c r="AL2115" t="s">
        <v>481</v>
      </c>
      <c r="AM2115" t="s">
        <v>481</v>
      </c>
    </row>
    <row r="2116" spans="1:39" x14ac:dyDescent="0.25">
      <c r="A2116" t="s">
        <v>472</v>
      </c>
      <c r="B2116" t="s">
        <v>598</v>
      </c>
      <c r="C2116">
        <v>1</v>
      </c>
      <c r="D2116" t="s">
        <v>405</v>
      </c>
      <c r="E2116" t="s">
        <v>405</v>
      </c>
      <c r="F2116">
        <v>10042570</v>
      </c>
      <c r="G2116" t="s">
        <v>624</v>
      </c>
      <c r="H2116" t="s">
        <v>506</v>
      </c>
      <c r="I2116" t="s">
        <v>476</v>
      </c>
      <c r="J2116" t="s">
        <v>385</v>
      </c>
      <c r="K2116" t="s">
        <v>495</v>
      </c>
      <c r="L2116" t="s">
        <v>41</v>
      </c>
      <c r="M2116" t="s">
        <v>405</v>
      </c>
      <c r="N2116" t="s">
        <v>405</v>
      </c>
      <c r="O2116" t="s">
        <v>488</v>
      </c>
      <c r="P2116" t="s">
        <v>34</v>
      </c>
      <c r="Q2116">
        <v>5</v>
      </c>
      <c r="R2116">
        <v>5</v>
      </c>
      <c r="S2116">
        <v>5</v>
      </c>
      <c r="T2116" t="s">
        <v>479</v>
      </c>
      <c r="U2116" t="s">
        <v>479</v>
      </c>
      <c r="V2116" t="s">
        <v>479</v>
      </c>
      <c r="W2116" t="s">
        <v>479</v>
      </c>
      <c r="X2116" t="s">
        <v>479</v>
      </c>
      <c r="Y2116" t="s">
        <v>479</v>
      </c>
      <c r="Z2116" t="s">
        <v>479</v>
      </c>
      <c r="AA2116">
        <v>5</v>
      </c>
      <c r="AB2116" t="s">
        <v>479</v>
      </c>
      <c r="AC2116" t="s">
        <v>479</v>
      </c>
      <c r="AD2116" t="s">
        <v>479</v>
      </c>
      <c r="AE2116" t="s">
        <v>479</v>
      </c>
      <c r="AF2116" t="s">
        <v>479</v>
      </c>
      <c r="AG2116" t="s">
        <v>479</v>
      </c>
      <c r="AH2116" t="s">
        <v>479</v>
      </c>
      <c r="AI2116" t="s">
        <v>479</v>
      </c>
      <c r="AJ2116" t="s">
        <v>479</v>
      </c>
      <c r="AK2116" t="s">
        <v>479</v>
      </c>
      <c r="AL2116" t="s">
        <v>481</v>
      </c>
      <c r="AM2116" t="s">
        <v>481</v>
      </c>
    </row>
    <row r="2117" spans="1:39" x14ac:dyDescent="0.25">
      <c r="A2117" t="s">
        <v>472</v>
      </c>
      <c r="B2117" t="s">
        <v>598</v>
      </c>
      <c r="C2117">
        <v>1</v>
      </c>
      <c r="D2117" t="s">
        <v>405</v>
      </c>
      <c r="E2117" t="s">
        <v>405</v>
      </c>
      <c r="F2117">
        <v>10045476</v>
      </c>
      <c r="G2117" t="s">
        <v>625</v>
      </c>
      <c r="H2117" t="s">
        <v>506</v>
      </c>
      <c r="I2117" t="s">
        <v>476</v>
      </c>
      <c r="J2117" t="s">
        <v>385</v>
      </c>
      <c r="K2117" t="s">
        <v>495</v>
      </c>
      <c r="L2117" t="s">
        <v>41</v>
      </c>
      <c r="M2117" t="s">
        <v>405</v>
      </c>
      <c r="N2117" t="s">
        <v>405</v>
      </c>
      <c r="O2117" t="s">
        <v>489</v>
      </c>
      <c r="P2117" t="s">
        <v>50</v>
      </c>
      <c r="Q2117">
        <v>30</v>
      </c>
      <c r="R2117">
        <v>30</v>
      </c>
      <c r="S2117">
        <v>30</v>
      </c>
      <c r="T2117">
        <v>5.3</v>
      </c>
      <c r="U2117">
        <v>9.3000000000000007</v>
      </c>
      <c r="V2117">
        <v>82.8</v>
      </c>
      <c r="W2117">
        <v>85.4</v>
      </c>
      <c r="X2117">
        <v>85.4</v>
      </c>
      <c r="Y2117">
        <v>2.6</v>
      </c>
      <c r="Z2117" t="s">
        <v>487</v>
      </c>
      <c r="AA2117">
        <v>20</v>
      </c>
      <c r="AB2117">
        <v>2000</v>
      </c>
      <c r="AC2117">
        <v>13100</v>
      </c>
      <c r="AD2117">
        <v>21500</v>
      </c>
      <c r="AE2117">
        <v>32500</v>
      </c>
      <c r="AF2117">
        <v>49600</v>
      </c>
      <c r="AG2117" t="s">
        <v>479</v>
      </c>
      <c r="AH2117" t="s">
        <v>479</v>
      </c>
      <c r="AI2117" t="s">
        <v>479</v>
      </c>
      <c r="AJ2117" t="s">
        <v>479</v>
      </c>
      <c r="AK2117" t="s">
        <v>479</v>
      </c>
      <c r="AL2117" t="s">
        <v>481</v>
      </c>
      <c r="AM2117" t="s">
        <v>481</v>
      </c>
    </row>
    <row r="2118" spans="1:39" x14ac:dyDescent="0.25">
      <c r="A2118" t="s">
        <v>472</v>
      </c>
      <c r="B2118" t="s">
        <v>598</v>
      </c>
      <c r="C2118">
        <v>1</v>
      </c>
      <c r="D2118" t="s">
        <v>405</v>
      </c>
      <c r="E2118" t="s">
        <v>405</v>
      </c>
      <c r="F2118">
        <v>10048199</v>
      </c>
      <c r="G2118" t="s">
        <v>666</v>
      </c>
      <c r="H2118" t="s">
        <v>506</v>
      </c>
      <c r="I2118" t="s">
        <v>476</v>
      </c>
      <c r="J2118" t="s">
        <v>385</v>
      </c>
      <c r="K2118" t="s">
        <v>495</v>
      </c>
      <c r="L2118" t="s">
        <v>41</v>
      </c>
      <c r="M2118" t="s">
        <v>405</v>
      </c>
      <c r="N2118" t="s">
        <v>405</v>
      </c>
      <c r="O2118" t="s">
        <v>488</v>
      </c>
      <c r="P2118" t="s">
        <v>34</v>
      </c>
      <c r="Q2118">
        <v>5</v>
      </c>
      <c r="R2118">
        <v>5</v>
      </c>
      <c r="S2118">
        <v>5</v>
      </c>
      <c r="T2118" t="s">
        <v>479</v>
      </c>
      <c r="U2118" t="s">
        <v>479</v>
      </c>
      <c r="V2118" t="s">
        <v>479</v>
      </c>
      <c r="W2118" t="s">
        <v>479</v>
      </c>
      <c r="X2118" t="s">
        <v>479</v>
      </c>
      <c r="Y2118" t="s">
        <v>479</v>
      </c>
      <c r="Z2118" t="s">
        <v>479</v>
      </c>
      <c r="AA2118" t="s">
        <v>480</v>
      </c>
      <c r="AB2118" t="s">
        <v>479</v>
      </c>
      <c r="AC2118" t="s">
        <v>479</v>
      </c>
      <c r="AD2118" t="s">
        <v>479</v>
      </c>
      <c r="AE2118" t="s">
        <v>479</v>
      </c>
      <c r="AF2118" t="s">
        <v>479</v>
      </c>
      <c r="AG2118" t="s">
        <v>479</v>
      </c>
      <c r="AH2118" t="s">
        <v>479</v>
      </c>
      <c r="AI2118" t="s">
        <v>479</v>
      </c>
      <c r="AJ2118" t="s">
        <v>479</v>
      </c>
      <c r="AK2118" t="s">
        <v>479</v>
      </c>
      <c r="AL2118" t="s">
        <v>481</v>
      </c>
      <c r="AM2118" t="s">
        <v>481</v>
      </c>
    </row>
    <row r="2119" spans="1:39" x14ac:dyDescent="0.25">
      <c r="A2119" t="s">
        <v>472</v>
      </c>
      <c r="B2119" t="s">
        <v>598</v>
      </c>
      <c r="C2119">
        <v>1</v>
      </c>
      <c r="D2119" t="s">
        <v>405</v>
      </c>
      <c r="E2119" t="s">
        <v>405</v>
      </c>
      <c r="F2119">
        <v>10067853</v>
      </c>
      <c r="G2119" t="s">
        <v>667</v>
      </c>
      <c r="H2119" t="s">
        <v>506</v>
      </c>
      <c r="I2119" t="s">
        <v>476</v>
      </c>
      <c r="J2119" t="s">
        <v>385</v>
      </c>
      <c r="K2119" t="s">
        <v>499</v>
      </c>
      <c r="L2119" t="s">
        <v>43</v>
      </c>
      <c r="M2119" t="s">
        <v>405</v>
      </c>
      <c r="N2119" t="s">
        <v>405</v>
      </c>
      <c r="O2119" t="s">
        <v>478</v>
      </c>
      <c r="P2119" t="s">
        <v>3</v>
      </c>
      <c r="Q2119">
        <v>5</v>
      </c>
      <c r="R2119">
        <v>5</v>
      </c>
      <c r="S2119">
        <v>5</v>
      </c>
      <c r="T2119" t="s">
        <v>479</v>
      </c>
      <c r="U2119" t="s">
        <v>479</v>
      </c>
      <c r="V2119" t="s">
        <v>479</v>
      </c>
      <c r="W2119" t="s">
        <v>479</v>
      </c>
      <c r="X2119" t="s">
        <v>479</v>
      </c>
      <c r="Y2119" t="s">
        <v>479</v>
      </c>
      <c r="Z2119" t="s">
        <v>479</v>
      </c>
      <c r="AA2119">
        <v>5</v>
      </c>
      <c r="AB2119" t="s">
        <v>479</v>
      </c>
      <c r="AC2119" t="s">
        <v>479</v>
      </c>
      <c r="AD2119" t="s">
        <v>479</v>
      </c>
      <c r="AE2119" t="s">
        <v>479</v>
      </c>
      <c r="AF2119" t="s">
        <v>479</v>
      </c>
      <c r="AG2119" t="s">
        <v>479</v>
      </c>
      <c r="AH2119" t="s">
        <v>479</v>
      </c>
      <c r="AI2119" t="s">
        <v>479</v>
      </c>
      <c r="AJ2119" t="s">
        <v>479</v>
      </c>
      <c r="AK2119" t="s">
        <v>479</v>
      </c>
      <c r="AL2119" t="s">
        <v>481</v>
      </c>
      <c r="AM2119" t="s">
        <v>481</v>
      </c>
    </row>
    <row r="2120" spans="1:39" x14ac:dyDescent="0.25">
      <c r="A2120" t="s">
        <v>472</v>
      </c>
      <c r="B2120" t="s">
        <v>598</v>
      </c>
      <c r="C2120">
        <v>1</v>
      </c>
      <c r="D2120" t="s">
        <v>405</v>
      </c>
      <c r="E2120" t="s">
        <v>405</v>
      </c>
      <c r="F2120">
        <v>10086591</v>
      </c>
      <c r="G2120" t="s">
        <v>668</v>
      </c>
      <c r="H2120" t="s">
        <v>506</v>
      </c>
      <c r="I2120" t="s">
        <v>476</v>
      </c>
      <c r="J2120" t="s">
        <v>385</v>
      </c>
      <c r="K2120" t="s">
        <v>495</v>
      </c>
      <c r="L2120" t="s">
        <v>41</v>
      </c>
      <c r="M2120" t="s">
        <v>405</v>
      </c>
      <c r="N2120" t="s">
        <v>405</v>
      </c>
      <c r="O2120" t="s">
        <v>486</v>
      </c>
      <c r="P2120" t="s">
        <v>44</v>
      </c>
      <c r="Q2120">
        <v>5</v>
      </c>
      <c r="R2120">
        <v>5</v>
      </c>
      <c r="S2120">
        <v>5</v>
      </c>
      <c r="T2120" t="s">
        <v>479</v>
      </c>
      <c r="U2120" t="s">
        <v>479</v>
      </c>
      <c r="V2120" t="s">
        <v>479</v>
      </c>
      <c r="W2120" t="s">
        <v>479</v>
      </c>
      <c r="X2120" t="s">
        <v>479</v>
      </c>
      <c r="Y2120" t="s">
        <v>479</v>
      </c>
      <c r="Z2120" t="s">
        <v>479</v>
      </c>
      <c r="AA2120" t="s">
        <v>487</v>
      </c>
      <c r="AB2120" t="s">
        <v>479</v>
      </c>
      <c r="AC2120" t="s">
        <v>479</v>
      </c>
      <c r="AD2120" t="s">
        <v>479</v>
      </c>
      <c r="AE2120" t="s">
        <v>479</v>
      </c>
      <c r="AF2120" t="s">
        <v>479</v>
      </c>
      <c r="AG2120" t="s">
        <v>479</v>
      </c>
      <c r="AH2120" t="s">
        <v>479</v>
      </c>
      <c r="AI2120" t="s">
        <v>479</v>
      </c>
      <c r="AJ2120" t="s">
        <v>479</v>
      </c>
      <c r="AK2120" t="s">
        <v>479</v>
      </c>
      <c r="AL2120" t="s">
        <v>481</v>
      </c>
      <c r="AM2120" t="s">
        <v>481</v>
      </c>
    </row>
    <row r="2121" spans="1:39" x14ac:dyDescent="0.25">
      <c r="A2121" t="s">
        <v>472</v>
      </c>
      <c r="B2121" t="s">
        <v>598</v>
      </c>
      <c r="C2121">
        <v>1</v>
      </c>
      <c r="D2121" t="s">
        <v>405</v>
      </c>
      <c r="E2121" t="s">
        <v>405</v>
      </c>
      <c r="F2121">
        <v>10086591</v>
      </c>
      <c r="G2121" t="s">
        <v>668</v>
      </c>
      <c r="H2121" t="s">
        <v>506</v>
      </c>
      <c r="I2121" t="s">
        <v>476</v>
      </c>
      <c r="J2121" t="s">
        <v>385</v>
      </c>
      <c r="K2121" t="s">
        <v>495</v>
      </c>
      <c r="L2121" t="s">
        <v>41</v>
      </c>
      <c r="M2121" t="s">
        <v>405</v>
      </c>
      <c r="N2121" t="s">
        <v>405</v>
      </c>
      <c r="O2121" t="s">
        <v>489</v>
      </c>
      <c r="P2121" t="s">
        <v>50</v>
      </c>
      <c r="Q2121">
        <v>5</v>
      </c>
      <c r="R2121">
        <v>5</v>
      </c>
      <c r="S2121">
        <v>5</v>
      </c>
      <c r="T2121" t="s">
        <v>479</v>
      </c>
      <c r="U2121" t="s">
        <v>479</v>
      </c>
      <c r="V2121" t="s">
        <v>479</v>
      </c>
      <c r="W2121" t="s">
        <v>479</v>
      </c>
      <c r="X2121" t="s">
        <v>479</v>
      </c>
      <c r="Y2121" t="s">
        <v>479</v>
      </c>
      <c r="Z2121" t="s">
        <v>479</v>
      </c>
      <c r="AA2121" t="s">
        <v>480</v>
      </c>
      <c r="AB2121" t="s">
        <v>479</v>
      </c>
      <c r="AC2121" t="s">
        <v>479</v>
      </c>
      <c r="AD2121" t="s">
        <v>479</v>
      </c>
      <c r="AE2121" t="s">
        <v>479</v>
      </c>
      <c r="AF2121" t="s">
        <v>479</v>
      </c>
      <c r="AG2121" t="s">
        <v>479</v>
      </c>
      <c r="AH2121" t="s">
        <v>479</v>
      </c>
      <c r="AI2121" t="s">
        <v>479</v>
      </c>
      <c r="AJ2121" t="s">
        <v>479</v>
      </c>
      <c r="AK2121" t="s">
        <v>479</v>
      </c>
      <c r="AL2121" t="s">
        <v>481</v>
      </c>
      <c r="AM2121" t="s">
        <v>481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6</vt:i4>
      </vt:variant>
    </vt:vector>
  </HeadingPairs>
  <TitlesOfParts>
    <vt:vector size="16" baseType="lpstr">
      <vt:lpstr>Dashboard</vt:lpstr>
      <vt:lpstr>Model</vt:lpstr>
      <vt:lpstr>Lookup table</vt:lpstr>
      <vt:lpstr>GDHI data</vt:lpstr>
      <vt:lpstr>sensitivity analysis</vt:lpstr>
      <vt:lpstr>YAG 1 regression</vt:lpstr>
      <vt:lpstr>YAG 3 regression</vt:lpstr>
      <vt:lpstr>YAG 5 regression</vt:lpstr>
      <vt:lpstr>Dashboard Reference </vt:lpstr>
      <vt:lpstr>Provider level data</vt:lpstr>
      <vt:lpstr>Biosciences</vt:lpstr>
      <vt:lpstr>Computing</vt:lpstr>
      <vt:lpstr>Creati</vt:lpstr>
      <vt:lpstr>CreativeArts</vt:lpstr>
      <vt:lpstr>Law</vt:lpstr>
      <vt:lpstr>Psychology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Callum-Andrew Hayes</dc:creator>
  <cp:keywords/>
  <dc:description/>
  <cp:lastModifiedBy>Callum-Andrew Hayes</cp:lastModifiedBy>
  <cp:revision/>
  <dcterms:created xsi:type="dcterms:W3CDTF">2026-04-07T16:37:25Z</dcterms:created>
  <dcterms:modified xsi:type="dcterms:W3CDTF">2026-05-18T14:51:37Z</dcterms:modified>
  <cp:category/>
  <cp:contentStatus/>
</cp:coreProperties>
</file>