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a95cfd9d819dc1/Documenten/GitHub/B21_SVV/"/>
    </mc:Choice>
  </mc:AlternateContent>
  <xr:revisionPtr revIDLastSave="9" documentId="8_{B7B66AE4-5F6F-471C-A64C-CF79979993C4}" xr6:coauthVersionLast="45" xr6:coauthVersionMax="45" xr10:uidLastSave="{4409841E-50BC-4682-9F81-28E03FD8C9DE}"/>
  <bookViews>
    <workbookView xWindow="-5604" yWindow="4320" windowWidth="11544" windowHeight="9792" xr2:uid="{CE94DDB9-FE48-43E7-9E2E-BD9E8B1113D1}"/>
  </bookViews>
  <sheets>
    <sheet name="Sheet1" sheetId="1" r:id="rId1"/>
  </sheets>
  <calcPr calcId="191029" iterateDelta="1E-4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  <c r="K22" i="1"/>
  <c r="K19" i="1"/>
  <c r="K16" i="1"/>
  <c r="K13" i="1"/>
  <c r="K10" i="1"/>
  <c r="K7" i="1"/>
  <c r="F16" i="1"/>
  <c r="G16" i="1"/>
  <c r="H16" i="1"/>
  <c r="J16" i="1"/>
  <c r="I16" i="1"/>
  <c r="F13" i="1"/>
  <c r="G13" i="1"/>
  <c r="H13" i="1"/>
  <c r="J13" i="1"/>
  <c r="I13" i="1"/>
  <c r="F22" i="1"/>
  <c r="G22" i="1"/>
  <c r="J22" i="1"/>
  <c r="I22" i="1"/>
  <c r="F10" i="1"/>
  <c r="G10" i="1"/>
  <c r="H10" i="1"/>
  <c r="J10" i="1"/>
  <c r="I10" i="1"/>
  <c r="F7" i="1"/>
  <c r="F19" i="1"/>
  <c r="G19" i="1"/>
  <c r="H19" i="1"/>
  <c r="J19" i="1"/>
  <c r="I19" i="1"/>
  <c r="H7" i="1"/>
  <c r="J7" i="1"/>
  <c r="I7" i="1"/>
  <c r="G7" i="1"/>
</calcChain>
</file>

<file path=xl/sharedStrings.xml><?xml version="1.0" encoding="utf-8"?>
<sst xmlns="http://schemas.openxmlformats.org/spreadsheetml/2006/main" count="73" uniqueCount="23">
  <si>
    <t>P</t>
  </si>
  <si>
    <t>T 1/2</t>
  </si>
  <si>
    <t>Dutch Roll</t>
  </si>
  <si>
    <t>A</t>
  </si>
  <si>
    <t>V</t>
  </si>
  <si>
    <t>δ</t>
  </si>
  <si>
    <t>ξ</t>
  </si>
  <si>
    <t># Oscilation</t>
  </si>
  <si>
    <t>t at 0</t>
  </si>
  <si>
    <t>chord length</t>
  </si>
  <si>
    <t>η</t>
  </si>
  <si>
    <t>ω</t>
  </si>
  <si>
    <t>Dutch Roll YD</t>
  </si>
  <si>
    <t>b span</t>
  </si>
  <si>
    <t>Phugoid</t>
  </si>
  <si>
    <t>Short Period</t>
  </si>
  <si>
    <t>Aperiodic roll</t>
  </si>
  <si>
    <t>Spiral</t>
  </si>
  <si>
    <t>Take V at start</t>
  </si>
  <si>
    <t>general constants:</t>
  </si>
  <si>
    <t>Assumption:</t>
  </si>
  <si>
    <t>Is een clusterfuck??</t>
  </si>
  <si>
    <t>Eigenvalues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</si>
</sst>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0" borderId="0" xfId="0" applyFont="1"/>
    <xf numFmtId="0" fontId="1" fillId="2" borderId="1" xfId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865C-EFE6-484D-9783-E41686549FD8}">
  <dimension ref="A1:K24"/>
  <sheetViews>
    <sheetView tabSelected="1" workbookViewId="0">
      <selection activeCell="H23" sqref="H23"/>
    </sheetView>
  </sheetViews>
  <sheetFormatPr defaultRowHeight="14.4" x14ac:dyDescent="0.3"/>
  <cols>
    <col min="1" max="1" width="11.88671875" customWidth="1"/>
    <col min="2" max="2" width="13.109375" customWidth="1"/>
  </cols>
  <sheetData>
    <row r="1" spans="1:11" x14ac:dyDescent="0.3">
      <c r="B1" t="s">
        <v>19</v>
      </c>
      <c r="D1" t="s">
        <v>9</v>
      </c>
      <c r="F1" t="s">
        <v>13</v>
      </c>
    </row>
    <row r="2" spans="1:11" x14ac:dyDescent="0.3">
      <c r="D2">
        <v>2.0569000000000002</v>
      </c>
      <c r="F2">
        <v>15.911</v>
      </c>
    </row>
    <row r="3" spans="1:11" x14ac:dyDescent="0.3">
      <c r="B3" t="s">
        <v>20</v>
      </c>
      <c r="C3" t="s">
        <v>18</v>
      </c>
    </row>
    <row r="5" spans="1:11" x14ac:dyDescent="0.3">
      <c r="A5" s="1" t="s">
        <v>22</v>
      </c>
    </row>
    <row r="6" spans="1:11" x14ac:dyDescent="0.3">
      <c r="A6" s="1" t="s">
        <v>2</v>
      </c>
      <c r="B6" t="s">
        <v>7</v>
      </c>
      <c r="C6" t="s">
        <v>3</v>
      </c>
      <c r="D6" t="s">
        <v>8</v>
      </c>
      <c r="E6" t="s">
        <v>4</v>
      </c>
      <c r="F6" s="3" t="s">
        <v>5</v>
      </c>
      <c r="G6" s="1" t="s">
        <v>0</v>
      </c>
      <c r="H6" s="3" t="s">
        <v>6</v>
      </c>
      <c r="I6" s="3" t="s">
        <v>11</v>
      </c>
      <c r="J6" s="1" t="s">
        <v>1</v>
      </c>
      <c r="K6" s="1" t="s">
        <v>10</v>
      </c>
    </row>
    <row r="7" spans="1:11" x14ac:dyDescent="0.3">
      <c r="B7">
        <v>1</v>
      </c>
      <c r="C7" s="2">
        <v>5.109</v>
      </c>
      <c r="D7" s="2">
        <v>3049.9</v>
      </c>
      <c r="E7" s="2">
        <v>192.90600000000001</v>
      </c>
      <c r="F7">
        <f>LN(C8/C7)</f>
        <v>-0.81342893141366357</v>
      </c>
      <c r="G7" s="2">
        <f>D8-D7</f>
        <v>3.2999999999997272</v>
      </c>
      <c r="H7">
        <f>F7/(G7*E7/$F$2)</f>
        <v>-2.0330937956787667E-2</v>
      </c>
      <c r="I7">
        <f>(2*PI()/G7)</f>
        <v>1.903995547630335</v>
      </c>
      <c r="J7">
        <f>(LN(1/2)*$F$2)/(H7*E7)</f>
        <v>2.8120289400972838</v>
      </c>
      <c r="K7">
        <f>(2*PI()*H7)/F7</f>
        <v>0.15704266927076535</v>
      </c>
    </row>
    <row r="8" spans="1:11" x14ac:dyDescent="0.3">
      <c r="B8">
        <v>2</v>
      </c>
      <c r="C8" s="2">
        <v>2.2650000000000001</v>
      </c>
      <c r="D8" s="2">
        <v>3053.2</v>
      </c>
    </row>
    <row r="9" spans="1:11" x14ac:dyDescent="0.3">
      <c r="A9" s="5" t="s">
        <v>12</v>
      </c>
      <c r="B9" t="s">
        <v>7</v>
      </c>
      <c r="C9" t="s">
        <v>3</v>
      </c>
      <c r="D9" t="s">
        <v>8</v>
      </c>
      <c r="E9" t="s">
        <v>4</v>
      </c>
      <c r="F9" s="3" t="s">
        <v>5</v>
      </c>
      <c r="G9" s="1" t="s">
        <v>0</v>
      </c>
      <c r="H9" s="3" t="s">
        <v>6</v>
      </c>
      <c r="I9" s="3" t="s">
        <v>11</v>
      </c>
      <c r="J9" s="1" t="s">
        <v>1</v>
      </c>
      <c r="K9" s="1" t="s">
        <v>10</v>
      </c>
    </row>
    <row r="10" spans="1:11" x14ac:dyDescent="0.3">
      <c r="A10" s="4" t="s">
        <v>21</v>
      </c>
      <c r="B10">
        <v>1</v>
      </c>
      <c r="C10" s="2"/>
      <c r="D10" s="2"/>
      <c r="E10" s="2"/>
      <c r="F10" t="e">
        <f>LN(C11/C10)</f>
        <v>#DIV/0!</v>
      </c>
      <c r="G10" s="2">
        <f>D11-D10</f>
        <v>0</v>
      </c>
      <c r="H10" t="e">
        <f>F10/(G10*E10/$F$2)</f>
        <v>#DIV/0!</v>
      </c>
      <c r="I10" t="e">
        <f>(2*PI()/G10)</f>
        <v>#DIV/0!</v>
      </c>
      <c r="J10" t="e">
        <f>(LN(1/2)*$F$2)/(H10*E10)</f>
        <v>#DIV/0!</v>
      </c>
      <c r="K10" t="e">
        <f>(2*PI()*H10)/F10</f>
        <v>#DIV/0!</v>
      </c>
    </row>
    <row r="11" spans="1:11" x14ac:dyDescent="0.3">
      <c r="B11">
        <v>2</v>
      </c>
      <c r="C11" s="2"/>
      <c r="D11" s="2"/>
    </row>
    <row r="12" spans="1:11" x14ac:dyDescent="0.3">
      <c r="A12" s="1" t="s">
        <v>16</v>
      </c>
      <c r="B12" t="s">
        <v>7</v>
      </c>
      <c r="C12" t="s">
        <v>3</v>
      </c>
      <c r="D12" t="s">
        <v>8</v>
      </c>
      <c r="E12" t="s">
        <v>4</v>
      </c>
      <c r="F12" s="3" t="s">
        <v>5</v>
      </c>
      <c r="G12" s="1" t="s">
        <v>0</v>
      </c>
      <c r="H12" s="3" t="s">
        <v>6</v>
      </c>
      <c r="I12" s="3" t="s">
        <v>11</v>
      </c>
      <c r="J12" s="1" t="s">
        <v>1</v>
      </c>
      <c r="K12" s="1" t="s">
        <v>10</v>
      </c>
    </row>
    <row r="13" spans="1:11" x14ac:dyDescent="0.3">
      <c r="B13">
        <v>1</v>
      </c>
      <c r="C13" s="2">
        <v>4.7670000000000003</v>
      </c>
      <c r="D13" s="2">
        <v>3234</v>
      </c>
      <c r="E13" s="2">
        <v>176.15</v>
      </c>
      <c r="F13">
        <f>LN(C14/C13)</f>
        <v>-0.32305313210682229</v>
      </c>
      <c r="G13" s="2">
        <f>D14-D13</f>
        <v>4</v>
      </c>
      <c r="H13">
        <f>F13/(G13*E13/$F$2)</f>
        <v>-7.2950587353841174E-3</v>
      </c>
      <c r="I13">
        <f>(2*PI()/G13)</f>
        <v>1.5707963267948966</v>
      </c>
      <c r="J13">
        <f>(LN(1/2)*$F$2)/(H13*E13)</f>
        <v>8.5824542364225831</v>
      </c>
      <c r="K13">
        <f>(2*PI()*H13)/F13</f>
        <v>0.14188441870924551</v>
      </c>
    </row>
    <row r="14" spans="1:11" x14ac:dyDescent="0.3">
      <c r="B14">
        <v>2</v>
      </c>
      <c r="C14" s="2">
        <v>3.4510000000000001</v>
      </c>
      <c r="D14" s="2">
        <v>3238</v>
      </c>
    </row>
    <row r="15" spans="1:11" x14ac:dyDescent="0.3">
      <c r="A15" s="1" t="s">
        <v>17</v>
      </c>
      <c r="B15" t="s">
        <v>7</v>
      </c>
      <c r="C15" t="s">
        <v>3</v>
      </c>
      <c r="D15" t="s">
        <v>8</v>
      </c>
      <c r="E15" t="s">
        <v>4</v>
      </c>
      <c r="F15" s="3" t="s">
        <v>5</v>
      </c>
      <c r="G15" s="1" t="s">
        <v>0</v>
      </c>
      <c r="H15" s="3" t="s">
        <v>6</v>
      </c>
      <c r="I15" s="3" t="s">
        <v>11</v>
      </c>
      <c r="J15" s="1" t="s">
        <v>1</v>
      </c>
      <c r="K15" s="1" t="s">
        <v>10</v>
      </c>
    </row>
    <row r="16" spans="1:11" x14ac:dyDescent="0.3">
      <c r="B16">
        <v>1</v>
      </c>
      <c r="C16" s="2">
        <v>5.5460000000000002E-2</v>
      </c>
      <c r="D16" s="2">
        <v>3674</v>
      </c>
      <c r="E16" s="2">
        <v>198.548</v>
      </c>
      <c r="F16">
        <f>LN(C17/C16)</f>
        <v>0.1540991613192228</v>
      </c>
      <c r="G16" s="2">
        <f>D17-D16</f>
        <v>47</v>
      </c>
      <c r="H16">
        <f>F16/(G16*E16/$F$2)</f>
        <v>2.6274494915535233E-4</v>
      </c>
      <c r="I16">
        <f>(2*PI()/G16)</f>
        <v>0.13368479376977843</v>
      </c>
      <c r="J16">
        <f>(LN(1/2)*$F$2)/(H16*E16)</f>
        <v>-211.40879163404998</v>
      </c>
      <c r="K16">
        <f>(2*PI()*H16)/F16</f>
        <v>1.0713070661356169E-2</v>
      </c>
    </row>
    <row r="17" spans="1:11" x14ac:dyDescent="0.3">
      <c r="B17">
        <v>2</v>
      </c>
      <c r="C17" s="2">
        <v>6.4699999999999994E-2</v>
      </c>
      <c r="D17" s="2">
        <v>3721</v>
      </c>
    </row>
    <row r="18" spans="1:11" x14ac:dyDescent="0.3">
      <c r="A18" s="1" t="s">
        <v>14</v>
      </c>
      <c r="B18" t="s">
        <v>7</v>
      </c>
      <c r="C18" t="s">
        <v>3</v>
      </c>
      <c r="D18" t="s">
        <v>8</v>
      </c>
      <c r="E18" t="s">
        <v>4</v>
      </c>
      <c r="F18" s="3" t="s">
        <v>5</v>
      </c>
      <c r="G18" s="1" t="s">
        <v>0</v>
      </c>
      <c r="H18" s="3" t="s">
        <v>6</v>
      </c>
      <c r="I18" s="3" t="s">
        <v>11</v>
      </c>
      <c r="J18" s="1" t="s">
        <v>1</v>
      </c>
      <c r="K18" s="1" t="s">
        <v>10</v>
      </c>
    </row>
    <row r="19" spans="1:11" x14ac:dyDescent="0.3">
      <c r="B19">
        <v>1</v>
      </c>
      <c r="C19" s="2">
        <v>190.8</v>
      </c>
      <c r="D19" s="2">
        <v>3322.5</v>
      </c>
      <c r="E19" s="2">
        <v>151</v>
      </c>
      <c r="F19">
        <f>LN(C20/C19)</f>
        <v>-1.9048194970694588E-2</v>
      </c>
      <c r="G19" s="2">
        <f>D20-D19</f>
        <v>41.5</v>
      </c>
      <c r="H19">
        <f>F19/(G19*E19/$D$2)</f>
        <v>-6.2523310037854792E-6</v>
      </c>
      <c r="I19">
        <f>(2*PI()/G19)</f>
        <v>0.15140205559468883</v>
      </c>
      <c r="J19">
        <f>(LN(1/2)*$D$2)/(H19*E19)</f>
        <v>1510.1487588453006</v>
      </c>
      <c r="K19">
        <f>(2*PI()*H19)/F19</f>
        <v>2.0623767427332155E-3</v>
      </c>
    </row>
    <row r="20" spans="1:11" x14ac:dyDescent="0.3">
      <c r="B20">
        <v>2</v>
      </c>
      <c r="C20" s="2">
        <v>187.2</v>
      </c>
      <c r="D20" s="2">
        <v>3364</v>
      </c>
    </row>
    <row r="21" spans="1:11" x14ac:dyDescent="0.3">
      <c r="A21" s="1" t="s">
        <v>15</v>
      </c>
      <c r="B21" t="s">
        <v>7</v>
      </c>
      <c r="C21" t="s">
        <v>3</v>
      </c>
      <c r="D21" t="s">
        <v>8</v>
      </c>
      <c r="E21" t="s">
        <v>4</v>
      </c>
      <c r="F21" s="3" t="s">
        <v>5</v>
      </c>
      <c r="G21" s="1" t="s">
        <v>0</v>
      </c>
      <c r="H21" s="3" t="s">
        <v>6</v>
      </c>
      <c r="I21" s="3" t="s">
        <v>11</v>
      </c>
      <c r="J21" s="1" t="s">
        <v>1</v>
      </c>
      <c r="K21" s="1" t="s">
        <v>10</v>
      </c>
    </row>
    <row r="22" spans="1:11" x14ac:dyDescent="0.3">
      <c r="B22">
        <v>1</v>
      </c>
      <c r="C22" s="2">
        <v>177</v>
      </c>
      <c r="D22" s="2">
        <v>3112</v>
      </c>
      <c r="E22" s="2">
        <v>177</v>
      </c>
      <c r="F22">
        <f>LN(C23/C22)</f>
        <v>-2.3196795263533461</v>
      </c>
      <c r="G22" s="2">
        <f>D23-D22</f>
        <v>49</v>
      </c>
      <c r="H22">
        <f>F22/(G22*E22/$D$2)</f>
        <v>-5.5013822411578435E-4</v>
      </c>
      <c r="I22">
        <f>(2*PI()/G22)</f>
        <v>0.12822827157509359</v>
      </c>
      <c r="J22">
        <f>(LN(1/2)*$F$2)/(H22*E22)</f>
        <v>113.26033692894183</v>
      </c>
      <c r="K22">
        <f>(2*PI()*H22)/F22</f>
        <v>1.4901284282644632E-3</v>
      </c>
    </row>
    <row r="23" spans="1:11" x14ac:dyDescent="0.3">
      <c r="B23">
        <v>2</v>
      </c>
      <c r="C23" s="2">
        <v>17.399999999999999</v>
      </c>
      <c r="D23" s="2">
        <v>3161</v>
      </c>
    </row>
    <row r="24" spans="1:11" x14ac:dyDescent="0.3">
      <c r="A24" s="1"/>
      <c r="I24" s="3"/>
      <c r="J2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Orbons</dc:creator>
  <cp:lastModifiedBy>Sander Orbons</cp:lastModifiedBy>
  <dcterms:created xsi:type="dcterms:W3CDTF">2020-03-23T17:01:45Z</dcterms:created>
  <dcterms:modified xsi:type="dcterms:W3CDTF">2020-03-23T23:30:50Z</dcterms:modified>
</cp:coreProperties>
</file>