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29" documentId="8_{8420557B-5F00-4E98-A3DB-2EDC7CE935BB}" xr6:coauthVersionLast="45" xr6:coauthVersionMax="45" xr10:uidLastSave="{34F5021B-7E00-46E6-8026-0DB0DD7141C6}"/>
  <bookViews>
    <workbookView xWindow="-120" yWindow="-120" windowWidth="29040" windowHeight="15840" activeTab="1" xr2:uid="{00000000-000D-0000-FFFF-FFFF00000000}"/>
  </bookViews>
  <sheets>
    <sheet name="Evaluation des risques" sheetId="11" r:id="rId1"/>
    <sheet name="Matrice des risques" sheetId="12" r:id="rId2"/>
    <sheet name="Listes" sheetId="4" state="hidden" r:id="rId3"/>
  </sheets>
  <definedNames>
    <definedName name="_xlnm.Print_Area" localSheetId="0">'Evaluation des risques'!$A$1:$J$28</definedName>
    <definedName name="_xlnm.Print_Area" localSheetId="1">'Matrice des risques'!$A$1:$I$18</definedName>
  </definedNames>
  <calcPr calcId="191028" refMode="R1C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1" l="1"/>
  <c r="F23" i="11" l="1"/>
  <c r="H12" i="11"/>
  <c r="F24" i="11" l="1"/>
  <c r="F25" i="11"/>
  <c r="F26" i="11"/>
  <c r="F22" i="11"/>
  <c r="B23" i="11"/>
  <c r="B24" i="11"/>
  <c r="B25" i="11"/>
  <c r="B26" i="11"/>
  <c r="B22" i="11"/>
  <c r="K6" i="11" l="1"/>
  <c r="K7" i="11"/>
  <c r="K8" i="11"/>
  <c r="K9" i="11"/>
  <c r="K10" i="11"/>
  <c r="K11" i="11"/>
  <c r="K12" i="11"/>
  <c r="K13" i="11"/>
  <c r="K5" i="11"/>
  <c r="H11" i="12"/>
  <c r="G11" i="12"/>
  <c r="F11" i="12"/>
  <c r="E11" i="12"/>
  <c r="D11" i="12"/>
  <c r="B5" i="12"/>
  <c r="G5" i="12" s="1"/>
  <c r="B6" i="12"/>
  <c r="F6" i="12" s="1"/>
  <c r="B7" i="12"/>
  <c r="E7" i="12" s="1"/>
  <c r="B8" i="12"/>
  <c r="B9" i="12"/>
  <c r="H8" i="12" l="1"/>
  <c r="H9" i="12"/>
  <c r="F8" i="12"/>
  <c r="G7" i="12"/>
  <c r="D5" i="12"/>
  <c r="H5" i="12"/>
  <c r="G6" i="12"/>
  <c r="F7" i="12"/>
  <c r="E8" i="12"/>
  <c r="E9" i="12"/>
  <c r="F9" i="12"/>
  <c r="D6" i="12"/>
  <c r="F5" i="12"/>
  <c r="E6" i="12"/>
  <c r="D7" i="12"/>
  <c r="H7" i="12"/>
  <c r="G8" i="12"/>
  <c r="G9" i="12"/>
  <c r="E5" i="12"/>
  <c r="H6" i="12"/>
  <c r="D9" i="12"/>
  <c r="D8" i="12"/>
  <c r="H6" i="11"/>
  <c r="I6" i="11"/>
  <c r="H7" i="11"/>
  <c r="I7" i="11"/>
  <c r="H8" i="11"/>
  <c r="I8" i="11"/>
  <c r="H9" i="11"/>
  <c r="I9" i="11"/>
  <c r="I10" i="11"/>
  <c r="H11" i="11"/>
  <c r="I11" i="11"/>
  <c r="I12" i="11"/>
  <c r="H13" i="11"/>
  <c r="I13" i="11"/>
  <c r="I5" i="11"/>
  <c r="H5" i="11"/>
  <c r="A1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D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Effets</t>
        </r>
        <r>
          <rPr>
            <sz val="9"/>
            <color indexed="81"/>
            <rFont val="Tahoma"/>
            <family val="2"/>
          </rPr>
          <t xml:space="preserve"> si le risque se produit</t>
        </r>
      </text>
    </comment>
    <comment ref="E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Classement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F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Probabilité de survenance</t>
        </r>
        <r>
          <rPr>
            <sz val="9"/>
            <color indexed="81"/>
            <rFont val="Tahoma"/>
            <family val="2"/>
          </rPr>
          <t xml:space="preserve"> du risque (de 1 à 5)</t>
        </r>
      </text>
    </comment>
    <comment ref="G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Gravité</t>
        </r>
        <r>
          <rPr>
            <sz val="9"/>
            <color indexed="81"/>
            <rFont val="Tahoma"/>
            <family val="2"/>
          </rPr>
          <t xml:space="preserve"> si le risque se réalise (de 1 à 5)</t>
        </r>
      </text>
    </comment>
    <comment ref="H4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Pourcentage de </t>
        </r>
        <r>
          <rPr>
            <b/>
            <sz val="9"/>
            <color indexed="81"/>
            <rFont val="Tahoma"/>
            <family val="2"/>
          </rPr>
          <t>criticité</t>
        </r>
      </text>
    </comment>
    <comment ref="I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Evaluation du risque</t>
        </r>
        <r>
          <rPr>
            <sz val="9"/>
            <color indexed="81"/>
            <rFont val="Tahoma"/>
            <family val="2"/>
          </rPr>
          <t xml:space="preserve"> selon une matrice (Faible, Moyen, Elevé, Critique)</t>
        </r>
      </text>
    </comment>
    <comment ref="J4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sharedStrings.xml><?xml version="1.0" encoding="utf-8"?>
<sst xmlns="http://schemas.openxmlformats.org/spreadsheetml/2006/main" count="106" uniqueCount="84">
  <si>
    <t>Evaluation des risques</t>
  </si>
  <si>
    <t>Concerne Proposition X</t>
  </si>
  <si>
    <t>N1</t>
  </si>
  <si>
    <t>Risque identifié</t>
  </si>
  <si>
    <t>Description</t>
  </si>
  <si>
    <t>Effets</t>
  </si>
  <si>
    <t>Catégorie</t>
  </si>
  <si>
    <t>Probabilité</t>
  </si>
  <si>
    <t>Gravité</t>
  </si>
  <si>
    <t>Criticité %</t>
  </si>
  <si>
    <t>Criticité</t>
  </si>
  <si>
    <t>Mesure(s)</t>
  </si>
  <si>
    <t>Probabilité (nb)</t>
  </si>
  <si>
    <t>Accident du travail, maladies professionnelles.</t>
  </si>
  <si>
    <t>Manque de personnel</t>
  </si>
  <si>
    <t>Productivité</t>
  </si>
  <si>
    <t>3 - Moyenne (possible)</t>
  </si>
  <si>
    <t>3 - Moyenne</t>
  </si>
  <si>
    <t>Contracter un freelance.</t>
  </si>
  <si>
    <t>Démotivation, désengagement, absentéisme.</t>
  </si>
  <si>
    <t>Personnel pas assez impliqués dans le projet</t>
  </si>
  <si>
    <t>Ralentissement</t>
  </si>
  <si>
    <t>4 - Elevée</t>
  </si>
  <si>
    <t>Mise en place d'un suivi de l'équipe et d'animations au sein du groupe projet.</t>
  </si>
  <si>
    <t>Ne pas disposer de suffisament de compétences clefs.</t>
  </si>
  <si>
    <t>Equipe projet ne disposant pas des compétances nécéssaire à la réalisation du projet.</t>
  </si>
  <si>
    <t>4 - Elevée (probable)</t>
  </si>
  <si>
    <t>Proposer des formations à l'équipe de projet.</t>
  </si>
  <si>
    <t>Echec de la stratégie.</t>
  </si>
  <si>
    <t>Mauvaise stratégie de réalisation du projet</t>
  </si>
  <si>
    <t>Non respect des objectifs</t>
  </si>
  <si>
    <t>2 - Faible (improbable)</t>
  </si>
  <si>
    <t>5 - Très élevée</t>
  </si>
  <si>
    <t xml:space="preserve">Définir au préalable une stratégie. </t>
  </si>
  <si>
    <t>Non-conformité, non respect des lois et règlements</t>
  </si>
  <si>
    <t>Non respect des différentes normes.</t>
  </si>
  <si>
    <t>Problèmes judiciaires</t>
  </si>
  <si>
    <t>Analyser les différentes lois et règlements.</t>
  </si>
  <si>
    <t>Absence, mauvaise, faible maîtrise des coûts.</t>
  </si>
  <si>
    <t>Manque ou mauvais suivis des coûts du projet.</t>
  </si>
  <si>
    <t>Réaliser un suivi des coûts</t>
  </si>
  <si>
    <t>Insuffisance des recettes pour atteindre les objectifs fixés.</t>
  </si>
  <si>
    <t>Ne pas disposer de suffisament de budget pour atteindre notre objectif.</t>
  </si>
  <si>
    <t>Réaliser un plan de recette</t>
  </si>
  <si>
    <t xml:space="preserve">Mauvaise gestion des interfaces </t>
  </si>
  <si>
    <t>Manque de transmission d'informations entre les services.</t>
  </si>
  <si>
    <t>S'assurer de la communication entre les différents services</t>
  </si>
  <si>
    <t>risque(s)</t>
  </si>
  <si>
    <t>Erreur à corriger</t>
  </si>
  <si>
    <t>Evaluations manquantes</t>
  </si>
  <si>
    <t>Définition des niveaux de gravité</t>
  </si>
  <si>
    <t>Définition des niveaux de probabilité</t>
  </si>
  <si>
    <t>Pas grave</t>
  </si>
  <si>
    <t>Faiblement grave</t>
  </si>
  <si>
    <t>Moyennement grave</t>
  </si>
  <si>
    <t>Assez grave</t>
  </si>
  <si>
    <t>Très grave</t>
  </si>
  <si>
    <t>Matrices de risques</t>
  </si>
  <si>
    <t>Probabilité d'occurrence</t>
  </si>
  <si>
    <t>Faible</t>
  </si>
  <si>
    <t>Copiez la bulle ci-dessous dans les cases correspondantes et</t>
  </si>
  <si>
    <t>Moyen</t>
  </si>
  <si>
    <t>insérez-y le numéro du risque identifié</t>
  </si>
  <si>
    <t>Elevé</t>
  </si>
  <si>
    <t>Critique</t>
  </si>
  <si>
    <t>Généralité - Statuts</t>
  </si>
  <si>
    <t>Famille de l'objet</t>
  </si>
  <si>
    <t>Type</t>
  </si>
  <si>
    <t>Kilométrage annuel</t>
  </si>
  <si>
    <t>Durée du leasing</t>
  </si>
  <si>
    <t>Mensualités par année</t>
  </si>
  <si>
    <t>1 - Evaluation initialisée</t>
  </si>
  <si>
    <t>Logiciel</t>
  </si>
  <si>
    <t>Critère</t>
  </si>
  <si>
    <t>1 - Nul (rare)</t>
  </si>
  <si>
    <t>1 - Nul</t>
  </si>
  <si>
    <t>2 - Définition des critères</t>
  </si>
  <si>
    <t>Regroupement</t>
  </si>
  <si>
    <t>2 - Faible</t>
  </si>
  <si>
    <t>3 - Evaluation sommaire</t>
  </si>
  <si>
    <t>4 - Evaluation détaillée</t>
  </si>
  <si>
    <t>5 - Analyse des résultats</t>
  </si>
  <si>
    <t>5 - Très élevée (certaine)</t>
  </si>
  <si>
    <t>6 - Evaluation clôturée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</si>
</sst>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&quot;"/>
    <numFmt numFmtId="165" formatCode="#,##0.00;\-#,##0.00;\-"/>
    <numFmt numFmtId="166" formatCode="#,##0.00;\-#,##0.00;\-\ "/>
    <numFmt numFmtId="167" formatCode="#,##0.00;\-#,##0.00;&quot;&quot;"/>
    <numFmt numFmtId="168" formatCode="#,##0\ &quot;km&quot;"/>
    <numFmt numFmtId="169" formatCode="#,##0\ &quot;an(s)&quot;"/>
    <numFmt numFmtId="170" formatCode="#,##0\ &quot;mensualité(s)&quot;"/>
    <numFmt numFmtId="171" formatCode="\+\ #,##0.00_ ;[Red]\-\ #,##0.00_ ;0.00_ "/>
    <numFmt numFmtId="172" formatCode="\+\ #,##0.00_ ;[Red]\-\ #,##0.00_ ;&quot;- &quot;"/>
    <numFmt numFmtId="173" formatCode="d\ mmm"/>
    <numFmt numFmtId="174" formatCode="dd/mm/yyyy;dd/mm/yyyy;&quot;-&quot;"/>
    <numFmt numFmtId="175" formatCode="_(&quot;$&quot;* #,##0.00_);_(&quot;$&quot;* \(#,##0.00\);_(&quot;$&quot;* &quot;-&quot;??_);_(@_)"/>
    <numFmt numFmtId="176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medium">
        <color indexed="24"/>
      </top>
      <bottom style="medium">
        <color indexed="24"/>
      </bottom>
      <diagonal/>
    </border>
  </borders>
  <cellStyleXfs count="26">
    <xf numFmtId="0" fontId="0" fillId="0" borderId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11" fillId="0" borderId="0"/>
    <xf numFmtId="165" fontId="12" fillId="12" borderId="11" applyFont="0" applyFill="0" applyBorder="0" applyAlignment="0" applyProtection="0">
      <alignment wrapText="1"/>
    </xf>
    <xf numFmtId="166" fontId="11" fillId="0" borderId="0" applyFont="0" applyFill="0" applyBorder="0" applyAlignment="0" applyProtection="0"/>
    <xf numFmtId="167" fontId="12" fillId="12" borderId="11" applyFont="0" applyFill="0" applyBorder="0" applyAlignment="0" applyProtection="0">
      <alignment wrapText="1"/>
    </xf>
    <xf numFmtId="0" fontId="13" fillId="0" borderId="0"/>
    <xf numFmtId="166" fontId="13" fillId="0" borderId="0" applyFont="0" applyFill="0" applyBorder="0" applyAlignment="0" applyProtection="0"/>
    <xf numFmtId="171" fontId="11" fillId="14" borderId="0" applyFont="0" applyBorder="0" applyAlignment="0">
      <protection locked="0"/>
    </xf>
    <xf numFmtId="10" fontId="11" fillId="14" borderId="0" applyFont="0" applyBorder="0" applyAlignment="0">
      <protection locked="0"/>
    </xf>
    <xf numFmtId="172" fontId="11" fillId="0" borderId="0" applyFont="0" applyFill="0" applyBorder="0" applyAlignment="0" applyProtection="0"/>
    <xf numFmtId="171" fontId="11" fillId="0" borderId="0" applyFont="0" applyFill="0" applyBorder="0" applyAlignment="0"/>
    <xf numFmtId="174" fontId="11" fillId="0" borderId="0" applyFont="0" applyFill="0" applyBorder="0" applyAlignment="0" applyProtection="0"/>
    <xf numFmtId="173" fontId="11" fillId="13" borderId="0" applyBorder="0">
      <alignment horizontal="center"/>
      <protection locked="0"/>
    </xf>
    <xf numFmtId="174" fontId="11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1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Protection="1"/>
    <xf numFmtId="1" fontId="2" fillId="0" borderId="0" xfId="0" applyNumberFormat="1" applyFont="1" applyFill="1" applyBorder="1" applyAlignment="1" applyProtection="1">
      <alignment vertical="center"/>
    </xf>
    <xf numFmtId="0" fontId="5" fillId="0" borderId="0" xfId="2" applyProtection="1"/>
    <xf numFmtId="49" fontId="0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Protection="1"/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5" fillId="7" borderId="0" xfId="2" applyFill="1" applyProtection="1"/>
    <xf numFmtId="0" fontId="5" fillId="6" borderId="0" xfId="2" applyFill="1" applyProtection="1"/>
    <xf numFmtId="0" fontId="3" fillId="4" borderId="0" xfId="5" applyNumberFormat="1" applyProtection="1"/>
    <xf numFmtId="0" fontId="1" fillId="4" borderId="0" xfId="5" applyNumberFormat="1" applyFont="1" applyProtection="1"/>
    <xf numFmtId="0" fontId="7" fillId="0" borderId="0" xfId="0" applyFont="1" applyProtection="1"/>
    <xf numFmtId="49" fontId="0" fillId="0" borderId="0" xfId="0" applyNumberFormat="1" applyFont="1" applyFill="1" applyBorder="1" applyAlignment="1" applyProtection="1">
      <protection locked="0"/>
    </xf>
    <xf numFmtId="0" fontId="8" fillId="0" borderId="0" xfId="0" applyFont="1" applyProtection="1"/>
    <xf numFmtId="49" fontId="1" fillId="0" borderId="0" xfId="0" applyNumberFormat="1" applyFont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wrapText="1"/>
      <protection locked="0"/>
    </xf>
    <xf numFmtId="49" fontId="6" fillId="3" borderId="0" xfId="4" applyNumberFormat="1"/>
    <xf numFmtId="49" fontId="0" fillId="0" borderId="0" xfId="0" applyNumberFormat="1"/>
    <xf numFmtId="49" fontId="0" fillId="2" borderId="0" xfId="3" applyNumberFormat="1" applyFont="1"/>
    <xf numFmtId="49" fontId="0" fillId="0" borderId="0" xfId="0" applyNumberFormat="1" applyFont="1" applyFill="1" applyBorder="1" applyAlignment="1" applyProtection="1"/>
    <xf numFmtId="9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Alignment="1">
      <alignment horizontal="right"/>
    </xf>
    <xf numFmtId="0" fontId="0" fillId="9" borderId="0" xfId="0" applyFill="1" applyBorder="1"/>
    <xf numFmtId="0" fontId="0" fillId="8" borderId="0" xfId="0" applyFill="1" applyBorder="1"/>
    <xf numFmtId="0" fontId="0" fillId="10" borderId="0" xfId="0" applyFill="1" applyBorder="1"/>
    <xf numFmtId="49" fontId="1" fillId="0" borderId="0" xfId="0" applyNumberFormat="1" applyFont="1" applyAlignment="1">
      <alignment horizontal="center"/>
    </xf>
    <xf numFmtId="0" fontId="0" fillId="7" borderId="0" xfId="0" applyFill="1" applyBorder="1"/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0" fillId="0" borderId="0" xfId="0" applyNumberFormat="1" applyAlignment="1" applyProtection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168" fontId="0" fillId="2" borderId="0" xfId="3" applyNumberFormat="1" applyFont="1"/>
    <xf numFmtId="169" fontId="0" fillId="2" borderId="0" xfId="3" applyNumberFormat="1" applyFont="1"/>
    <xf numFmtId="170" fontId="0" fillId="2" borderId="0" xfId="3" applyNumberFormat="1" applyFont="1"/>
    <xf numFmtId="49" fontId="0" fillId="11" borderId="0" xfId="7" applyNumberFormat="1" applyFont="1"/>
    <xf numFmtId="49" fontId="0" fillId="2" borderId="0" xfId="3" applyNumberFormat="1" applyFont="1" applyAlignment="1" applyProtection="1">
      <alignment horizontal="left" wrapText="1"/>
      <protection locked="0"/>
    </xf>
    <xf numFmtId="0" fontId="4" fillId="0" borderId="1" xfId="1" applyAlignment="1" applyProtection="1">
      <alignment horizontal="center"/>
    </xf>
    <xf numFmtId="49" fontId="3" fillId="5" borderId="0" xfId="6" applyNumberFormat="1" applyAlignment="1">
      <alignment horizontal="center" vertical="center" textRotation="90"/>
    </xf>
    <xf numFmtId="49" fontId="3" fillId="5" borderId="0" xfId="6" applyNumberForma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6">
    <cellStyle name="20 % - Accent1" xfId="3" builtinId="30"/>
    <cellStyle name="20 % - Accent5" xfId="6" builtinId="46"/>
    <cellStyle name="40 % - Accent1" xfId="7" builtinId="31"/>
    <cellStyle name="40 % - Accent4" xfId="5" builtinId="43"/>
    <cellStyle name="60 % - Accent1" xfId="4" builtinId="32"/>
    <cellStyle name="CbDateNZ" xfId="18" xr:uid="{00000000-0005-0000-0000-000007000000}"/>
    <cellStyle name="cBMilliers" xfId="11" xr:uid="{00000000-0005-0000-0000-000008000000}"/>
    <cellStyle name="cBMilliers-" xfId="9" xr:uid="{00000000-0005-0000-0000-000009000000}"/>
    <cellStyle name="CbMilliers 2" xfId="17" xr:uid="{00000000-0005-0000-0000-00000A000000}"/>
    <cellStyle name="CbMilliersNZ" xfId="16" xr:uid="{00000000-0005-0000-0000-00000B000000}"/>
    <cellStyle name="DateZero" xfId="20" xr:uid="{00000000-0005-0000-0000-00000C000000}"/>
    <cellStyle name="Lien hypertexte 2" xfId="22" xr:uid="{00000000-0005-0000-0000-00000D000000}"/>
    <cellStyle name="Milliers 2" xfId="10" xr:uid="{00000000-0005-0000-0000-00000E000000}"/>
    <cellStyle name="Milliers 3" xfId="13" xr:uid="{00000000-0005-0000-0000-00000F000000}"/>
    <cellStyle name="Milliers 4" xfId="25" xr:uid="{00000000-0005-0000-0000-000010000000}"/>
    <cellStyle name="Monétaire 2" xfId="23" xr:uid="{00000000-0005-0000-0000-000011000000}"/>
    <cellStyle name="Normal" xfId="0" builtinId="0"/>
    <cellStyle name="Normal 2" xfId="8" xr:uid="{00000000-0005-0000-0000-000013000000}"/>
    <cellStyle name="Normal 3" xfId="12" xr:uid="{00000000-0005-0000-0000-000014000000}"/>
    <cellStyle name="Normal 4" xfId="21" xr:uid="{00000000-0005-0000-0000-000015000000}"/>
    <cellStyle name="Pourcentage 2" xfId="24" xr:uid="{00000000-0005-0000-0000-000016000000}"/>
    <cellStyle name="SaisieCbMilliers" xfId="14" xr:uid="{00000000-0005-0000-0000-000017000000}"/>
    <cellStyle name="SaisieJJMM" xfId="19" xr:uid="{00000000-0005-0000-0000-000018000000}"/>
    <cellStyle name="SaisieTaux" xfId="15" xr:uid="{00000000-0005-0000-0000-000019000000}"/>
    <cellStyle name="Texte explicatif" xfId="2" builtinId="53"/>
    <cellStyle name="Titre 1" xfId="1" builtinId="16"/>
  </cellStyles>
  <dxfs count="32"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protection locked="1" hidden="0"/>
    </dxf>
    <dxf>
      <numFmt numFmtId="30" formatCode="@"/>
      <protection locked="1" hidden="0"/>
    </dxf>
    <dxf>
      <numFmt numFmtId="30" formatCode="@"/>
      <alignment horizontal="general" vertical="center" textRotation="0" wrapText="0" indent="0" justifyLastLine="0" shrinkToFit="0" readingOrder="0"/>
      <protection locked="1" hidden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C0"/>
      <color rgb="FF2121FF"/>
      <color rgb="FF4747FF"/>
      <color rgb="FF000066"/>
      <color rgb="FF00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123825</xdr:rowOff>
    </xdr:from>
    <xdr:to>
      <xdr:col>8</xdr:col>
      <xdr:colOff>323850</xdr:colOff>
      <xdr:row>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676400" y="5153025"/>
          <a:ext cx="766762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123825</xdr:rowOff>
    </xdr:from>
    <xdr:to>
      <xdr:col>2</xdr:col>
      <xdr:colOff>171450</xdr:colOff>
      <xdr:row>10</xdr:row>
      <xdr:rowOff>114302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1905000" y="771525"/>
          <a:ext cx="0" cy="498157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495299</xdr:colOff>
      <xdr:row>13</xdr:row>
      <xdr:rowOff>47624</xdr:rowOff>
    </xdr:from>
    <xdr:to>
      <xdr:col>7</xdr:col>
      <xdr:colOff>1038224</xdr:colOff>
      <xdr:row>14</xdr:row>
      <xdr:rowOff>133349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105774" y="6257924"/>
          <a:ext cx="542925" cy="276225"/>
        </a:xfrm>
        <a:prstGeom prst="ellipse">
          <a:avLst/>
        </a:prstGeom>
        <a:solidFill>
          <a:schemeClr val="lt1">
            <a:alpha val="80000"/>
          </a:schemeClr>
        </a:solidFill>
        <a:ln w="22225">
          <a:solidFill>
            <a:srgbClr val="2121FF"/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/>
        <a:lstStyle/>
        <a:p>
          <a:pPr algn="ctr"/>
          <a:r>
            <a:rPr lang="fr-CH" sz="1400" b="1">
              <a:solidFill>
                <a:srgbClr val="2121FF"/>
              </a:solidFill>
            </a:rPr>
            <a:t>N1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MatriceRisques" displayName="TabMatriceRisques" ref="A4:K14" totalsRowCount="1" headerRowDxfId="24" dataDxfId="23" totalsRowDxfId="22">
  <autoFilter ref="A4:K13" xr:uid="{00000000-0009-0000-0100-000003000000}"/>
  <tableColumns count="11">
    <tableColumn id="1" xr3:uid="{00000000-0010-0000-0000-000001000000}" name="N1" totalsRowFunction="custom" dataDxfId="20" totalsRowDxfId="21">
      <totalsRowFormula>COUNT(TabMatriceRisques[N1])</totalsRowFormula>
    </tableColumn>
    <tableColumn id="4" xr3:uid="{00000000-0010-0000-0000-000004000000}" name="Risque identifié" totalsRowLabel="risque(s)" dataDxfId="18" totalsRowDxfId="19"/>
    <tableColumn id="24" xr3:uid="{00000000-0010-0000-0000-000018000000}" name="Description" dataDxfId="16" totalsRowDxfId="17"/>
    <tableColumn id="25" xr3:uid="{00000000-0010-0000-0000-000019000000}" name="Effets" dataDxfId="14" totalsRowDxfId="15"/>
    <tableColumn id="30" xr3:uid="{00000000-0010-0000-0000-00001E000000}" name="Catégorie" dataDxfId="12" totalsRowDxfId="13"/>
    <tableColumn id="26" xr3:uid="{00000000-0010-0000-0000-00001A000000}" name="Probabilité" dataDxfId="10" totalsRowDxfId="11"/>
    <tableColumn id="27" xr3:uid="{00000000-0010-0000-0000-00001B000000}" name="Gravité" dataDxfId="8" totalsRowDxfId="9"/>
    <tableColumn id="31" xr3:uid="{00000000-0010-0000-0000-00001F000000}" name="Criticité %" dataDxfId="6" totalsRowDxfId="7">
      <calculatedColumnFormula>IF(AND(TabMatriceRisques[[#This Row],[Probabilité]]&lt;&gt;"",TabMatriceRisques[[#This Row],[Gravité]]&lt;&gt;""),(LEFT(TabMatriceRisques[[#This Row],[Probabilité]],1)*LEFT(TabMatriceRisques[[#This Row],[Gravité]],1))/25,"")</calculatedColumnFormula>
    </tableColumn>
    <tableColumn id="34" xr3:uid="{00000000-0010-0000-0000-000022000000}" name="Criticité" dataDxfId="4" totalsRowDxfId="5">
      <calculatedColumnFormula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calculatedColumnFormula>
    </tableColumn>
    <tableColumn id="29" xr3:uid="{00000000-0010-0000-0000-00001D000000}" name="Mesure(s)" dataDxfId="2" totalsRowDxfId="3"/>
    <tableColumn id="35" xr3:uid="{00000000-0010-0000-0000-000023000000}" name="Probabilité (nb)" dataDxfId="0" totalsRowDxfId="1">
      <calculatedColumnFormula>IF(TabMatriceRisques[[#This Row],[Probabilité]]&lt;&gt;"",LEFT(TabMatriceRisques[[#This Row],[Probabilité]],1),0)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3">
    <tabColor rgb="FF00B050"/>
    <pageSetUpPr fitToPage="1"/>
  </sheetPr>
  <dimension ref="A1:K26"/>
  <sheetViews>
    <sheetView workbookViewId="0">
      <selection activeCell="B13" sqref="B13"/>
    </sheetView>
  </sheetViews>
  <sheetFormatPr defaultColWidth="11.42578125" defaultRowHeight="15"/>
  <cols>
    <col min="1" max="1" width="5.7109375" bestFit="1" customWidth="1"/>
    <col min="2" max="4" width="28.7109375" customWidth="1"/>
    <col min="5" max="5" width="20.85546875" customWidth="1"/>
    <col min="6" max="6" width="23.28515625" bestFit="1" customWidth="1"/>
    <col min="7" max="7" width="23.28515625" customWidth="1"/>
    <col min="8" max="8" width="15.7109375" customWidth="1"/>
    <col min="9" max="9" width="10.28515625" bestFit="1" customWidth="1"/>
    <col min="10" max="10" width="30.7109375" customWidth="1"/>
    <col min="11" max="11" width="17.28515625" bestFit="1" customWidth="1"/>
  </cols>
  <sheetData>
    <row r="1" spans="1:11" ht="20.25" thickBo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15.75" thickTop="1"/>
    <row r="3" spans="1:11">
      <c r="A3" s="10"/>
      <c r="B3" s="10" t="s">
        <v>1</v>
      </c>
      <c r="C3" s="9"/>
      <c r="D3" s="9"/>
      <c r="E3" s="9"/>
      <c r="F3" s="9"/>
      <c r="G3" s="9"/>
      <c r="H3" s="9"/>
      <c r="I3" s="9"/>
      <c r="J3" s="9"/>
    </row>
    <row r="4" spans="1:11" s="5" customFormat="1" ht="22.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14" t="s">
        <v>12</v>
      </c>
    </row>
    <row r="5" spans="1:11" s="1" customFormat="1" ht="30">
      <c r="A5" s="6">
        <v>1</v>
      </c>
      <c r="B5" s="15" t="s">
        <v>13</v>
      </c>
      <c r="C5" s="15" t="s">
        <v>14</v>
      </c>
      <c r="D5" s="15" t="s">
        <v>15</v>
      </c>
      <c r="E5" s="12"/>
      <c r="F5" s="21" t="s">
        <v>16</v>
      </c>
      <c r="G5" s="21" t="s">
        <v>17</v>
      </c>
      <c r="H5" s="20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I5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J5" s="15" t="s">
        <v>18</v>
      </c>
      <c r="K5" s="36" t="str">
        <f>IF(TabMatriceRisques[[#This Row],[Probabilité]]&lt;&gt;"",LEFT(TabMatriceRisques[[#This Row],[Probabilité]],1),0)</f>
        <v>3</v>
      </c>
    </row>
    <row r="6" spans="1:11" s="1" customFormat="1" ht="45">
      <c r="A6" s="6">
        <v>2</v>
      </c>
      <c r="B6" s="15" t="s">
        <v>19</v>
      </c>
      <c r="C6" s="15" t="s">
        <v>20</v>
      </c>
      <c r="D6" s="15" t="s">
        <v>21</v>
      </c>
      <c r="E6" s="12"/>
      <c r="F6" s="21" t="s">
        <v>16</v>
      </c>
      <c r="G6" s="21" t="s">
        <v>22</v>
      </c>
      <c r="H6" s="20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I6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J6" s="15" t="s">
        <v>23</v>
      </c>
      <c r="K6" s="36" t="str">
        <f>IF(TabMatriceRisques[[#This Row],[Probabilité]]&lt;&gt;"",LEFT(TabMatriceRisques[[#This Row],[Probabilité]],1),0)</f>
        <v>3</v>
      </c>
    </row>
    <row r="7" spans="1:11" s="1" customFormat="1" ht="45">
      <c r="A7" s="6">
        <v>3</v>
      </c>
      <c r="B7" s="15" t="s">
        <v>24</v>
      </c>
      <c r="C7" s="15" t="s">
        <v>25</v>
      </c>
      <c r="D7" s="15" t="s">
        <v>15</v>
      </c>
      <c r="E7" s="12"/>
      <c r="F7" s="21" t="s">
        <v>26</v>
      </c>
      <c r="G7" s="21" t="s">
        <v>22</v>
      </c>
      <c r="H7" s="20">
        <f>IF(AND(TabMatriceRisques[[#This Row],[Probabilité]]&lt;&gt;"",TabMatriceRisques[[#This Row],[Gravité]]&lt;&gt;""),(LEFT(TabMatriceRisques[[#This Row],[Probabilité]],1)*LEFT(TabMatriceRisques[[#This Row],[Gravité]],1))/25,"")</f>
        <v>0.64</v>
      </c>
      <c r="I7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J7" s="15" t="s">
        <v>27</v>
      </c>
      <c r="K7" s="36" t="str">
        <f>IF(TabMatriceRisques[[#This Row],[Probabilité]]&lt;&gt;"",LEFT(TabMatriceRisques[[#This Row],[Probabilité]],1),0)</f>
        <v>4</v>
      </c>
    </row>
    <row r="8" spans="1:11" s="1" customFormat="1" ht="30">
      <c r="A8" s="6">
        <v>4</v>
      </c>
      <c r="B8" s="15" t="s">
        <v>28</v>
      </c>
      <c r="C8" s="15" t="s">
        <v>29</v>
      </c>
      <c r="D8" s="15" t="s">
        <v>30</v>
      </c>
      <c r="E8" s="12"/>
      <c r="F8" s="21" t="s">
        <v>31</v>
      </c>
      <c r="G8" s="21" t="s">
        <v>32</v>
      </c>
      <c r="H8" s="20">
        <f>IF(AND(TabMatriceRisques[[#This Row],[Probabilité]]&lt;&gt;"",TabMatriceRisques[[#This Row],[Gravité]]&lt;&gt;""),(LEFT(TabMatriceRisques[[#This Row],[Probabilité]],1)*LEFT(TabMatriceRisques[[#This Row],[Gravité]],1))/25,"")</f>
        <v>0.4</v>
      </c>
      <c r="I8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J8" s="15" t="s">
        <v>33</v>
      </c>
      <c r="K8" s="36" t="str">
        <f>IF(TabMatriceRisques[[#This Row],[Probabilité]]&lt;&gt;"",LEFT(TabMatriceRisques[[#This Row],[Probabilité]],1),0)</f>
        <v>2</v>
      </c>
    </row>
    <row r="9" spans="1:11" s="1" customFormat="1" ht="30">
      <c r="A9" s="6">
        <v>5</v>
      </c>
      <c r="B9" s="15" t="s">
        <v>34</v>
      </c>
      <c r="C9" s="15" t="s">
        <v>35</v>
      </c>
      <c r="D9" s="15" t="s">
        <v>36</v>
      </c>
      <c r="E9" s="12"/>
      <c r="F9" s="21" t="s">
        <v>31</v>
      </c>
      <c r="G9" s="21" t="s">
        <v>22</v>
      </c>
      <c r="H9" s="20">
        <f>IF(AND(TabMatriceRisques[[#This Row],[Probabilité]]&lt;&gt;"",TabMatriceRisques[[#This Row],[Gravité]]&lt;&gt;""),(LEFT(TabMatriceRisques[[#This Row],[Probabilité]],1)*LEFT(TabMatriceRisques[[#This Row],[Gravité]],1))/25,"")</f>
        <v>0.32</v>
      </c>
      <c r="I9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J9" s="15" t="s">
        <v>37</v>
      </c>
      <c r="K9" s="36" t="str">
        <f>IF(TabMatriceRisques[[#This Row],[Probabilité]]&lt;&gt;"",LEFT(TabMatriceRisques[[#This Row],[Probabilité]],1),0)</f>
        <v>2</v>
      </c>
    </row>
    <row r="10" spans="1:11" s="1" customFormat="1" ht="30">
      <c r="A10" s="6">
        <v>6</v>
      </c>
      <c r="B10" s="15" t="s">
        <v>38</v>
      </c>
      <c r="C10" s="15" t="s">
        <v>39</v>
      </c>
      <c r="D10" s="15"/>
      <c r="E10" s="12"/>
      <c r="F10" s="21" t="s">
        <v>31</v>
      </c>
      <c r="G10" s="21" t="s">
        <v>22</v>
      </c>
      <c r="H10" s="20">
        <f>IF(AND(TabMatriceRisques[[#This Row],[Probabilité]]&lt;&gt;"",TabMatriceRisques[[#This Row],[Gravité]]&lt;&gt;""),(LEFT(TabMatriceRisques[[#This Row],[Probabilité]],1)*LEFT(TabMatriceRisques[[#This Row],[Gravité]],1))/25,"")</f>
        <v>0.32</v>
      </c>
      <c r="I10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J10" s="15" t="s">
        <v>40</v>
      </c>
      <c r="K10" s="36" t="str">
        <f>IF(TabMatriceRisques[[#This Row],[Probabilité]]&lt;&gt;"",LEFT(TabMatriceRisques[[#This Row],[Probabilité]],1),0)</f>
        <v>2</v>
      </c>
    </row>
    <row r="11" spans="1:11" s="1" customFormat="1" ht="45">
      <c r="A11" s="6">
        <v>7</v>
      </c>
      <c r="B11" s="15" t="s">
        <v>41</v>
      </c>
      <c r="C11" s="15" t="s">
        <v>42</v>
      </c>
      <c r="D11" s="15"/>
      <c r="E11" s="12"/>
      <c r="F11" s="21" t="s">
        <v>31</v>
      </c>
      <c r="G11" s="21" t="s">
        <v>17</v>
      </c>
      <c r="H11" s="20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I11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J11" s="15" t="s">
        <v>43</v>
      </c>
      <c r="K11" s="36" t="str">
        <f>IF(TabMatriceRisques[[#This Row],[Probabilité]]&lt;&gt;"",LEFT(TabMatriceRisques[[#This Row],[Probabilité]],1),0)</f>
        <v>2</v>
      </c>
    </row>
    <row r="12" spans="1:11" s="1" customFormat="1" ht="45">
      <c r="A12" s="6">
        <v>8</v>
      </c>
      <c r="B12" s="15" t="s">
        <v>44</v>
      </c>
      <c r="C12" s="15" t="s">
        <v>45</v>
      </c>
      <c r="D12" s="15" t="s">
        <v>21</v>
      </c>
      <c r="E12" s="12"/>
      <c r="F12" s="21" t="s">
        <v>26</v>
      </c>
      <c r="G12" s="21" t="s">
        <v>22</v>
      </c>
      <c r="H12" s="20">
        <f>IF(AND(TabMatriceRisques[[#This Row],[Probabilité]]&lt;&gt;"",TabMatriceRisques[[#This Row],[Gravité]]&lt;&gt;""),(LEFT(TabMatriceRisques[[#This Row],[Probabilité]],1)*LEFT(TabMatriceRisques[[#This Row],[Gravité]],1))/25,"")</f>
        <v>0.64</v>
      </c>
      <c r="I12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J12" s="15" t="s">
        <v>46</v>
      </c>
      <c r="K12" s="36" t="str">
        <f>IF(TabMatriceRisques[[#This Row],[Probabilité]]&lt;&gt;"",LEFT(TabMatriceRisques[[#This Row],[Probabilité]],1),0)</f>
        <v>4</v>
      </c>
    </row>
    <row r="13" spans="1:11" s="1" customFormat="1">
      <c r="A13" s="6">
        <v>9</v>
      </c>
      <c r="B13" s="15"/>
      <c r="C13" s="15"/>
      <c r="D13" s="15"/>
      <c r="E13" s="12"/>
      <c r="F13" s="21"/>
      <c r="G13" s="21"/>
      <c r="H13" s="20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I13" s="19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J13" s="12"/>
      <c r="K13" s="36">
        <f>IF(TabMatriceRisques[[#This Row],[Probabilité]]&lt;&gt;"",LEFT(TabMatriceRisques[[#This Row],[Probabilité]],1),0)</f>
        <v>0</v>
      </c>
    </row>
    <row r="14" spans="1:11" s="11" customFormat="1" ht="15.75">
      <c r="A14" s="2">
        <f>COUNT(TabMatriceRisques[N1])</f>
        <v>9</v>
      </c>
      <c r="B14" s="11" t="s">
        <v>47</v>
      </c>
      <c r="K14" s="13"/>
    </row>
    <row r="16" spans="1:11">
      <c r="B16" s="3"/>
      <c r="C16" s="1"/>
      <c r="D16" s="3"/>
      <c r="E16" s="1"/>
    </row>
    <row r="17" spans="2:6">
      <c r="C17" s="3" t="s">
        <v>48</v>
      </c>
      <c r="D17" s="7"/>
      <c r="E17" s="1"/>
    </row>
    <row r="18" spans="2:6">
      <c r="C18" s="3" t="s">
        <v>49</v>
      </c>
      <c r="D18" s="8"/>
      <c r="E18" s="1"/>
    </row>
    <row r="19" spans="2:6">
      <c r="B19" s="3"/>
      <c r="C19" s="1"/>
      <c r="D19" s="3"/>
      <c r="E19" s="1"/>
    </row>
    <row r="21" spans="2:6">
      <c r="B21" s="3" t="s">
        <v>50</v>
      </c>
      <c r="F21" s="3" t="s">
        <v>51</v>
      </c>
    </row>
    <row r="22" spans="2:6">
      <c r="B22" s="46" t="str">
        <f>Listes!E2</f>
        <v>1 - Nul</v>
      </c>
      <c r="C22" s="47" t="s">
        <v>52</v>
      </c>
      <c r="D22" s="47"/>
      <c r="F22" s="46" t="str">
        <f>Listes!D2</f>
        <v>1 - Nul (rare)</v>
      </c>
    </row>
    <row r="23" spans="2:6">
      <c r="B23" s="46" t="str">
        <f>Listes!E3</f>
        <v>2 - Faible</v>
      </c>
      <c r="C23" s="47" t="s">
        <v>53</v>
      </c>
      <c r="D23" s="47"/>
      <c r="F23" s="46" t="str">
        <f>Listes!D3</f>
        <v>2 - Faible (improbable)</v>
      </c>
    </row>
    <row r="24" spans="2:6">
      <c r="B24" s="46" t="str">
        <f>Listes!E4</f>
        <v>3 - Moyenne</v>
      </c>
      <c r="C24" s="47" t="s">
        <v>54</v>
      </c>
      <c r="D24" s="47"/>
      <c r="F24" s="46" t="str">
        <f>Listes!D4</f>
        <v>3 - Moyenne (possible)</v>
      </c>
    </row>
    <row r="25" spans="2:6">
      <c r="B25" s="46" t="str">
        <f>Listes!E5</f>
        <v>4 - Elevée</v>
      </c>
      <c r="C25" s="47" t="s">
        <v>55</v>
      </c>
      <c r="D25" s="47"/>
      <c r="F25" s="46" t="str">
        <f>Listes!D5</f>
        <v>4 - Elevée (probable)</v>
      </c>
    </row>
    <row r="26" spans="2:6">
      <c r="B26" s="46" t="str">
        <f>Listes!E6</f>
        <v>5 - Très élevée</v>
      </c>
      <c r="C26" s="47" t="s">
        <v>56</v>
      </c>
      <c r="D26" s="47"/>
      <c r="F26" s="46" t="str">
        <f>Listes!D6</f>
        <v>5 - Très élevée (certaine)</v>
      </c>
    </row>
  </sheetData>
  <mergeCells count="6">
    <mergeCell ref="C26:D26"/>
    <mergeCell ref="A1:J1"/>
    <mergeCell ref="C22:D22"/>
    <mergeCell ref="C23:D23"/>
    <mergeCell ref="C24:D24"/>
    <mergeCell ref="C25:D25"/>
  </mergeCells>
  <conditionalFormatting sqref="B5:J13">
    <cfRule type="expression" dxfId="31" priority="17">
      <formula>$A5=""</formula>
    </cfRule>
  </conditionalFormatting>
  <conditionalFormatting sqref="H5:H13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{EA257DBE-AB7C-41DD-89E7-2D86D8FFE960}</x14:id>
        </ext>
      </extLst>
    </cfRule>
  </conditionalFormatting>
  <conditionalFormatting sqref="I5:I13">
    <cfRule type="expression" dxfId="30" priority="10">
      <formula>$I5="Critique"</formula>
    </cfRule>
    <cfRule type="expression" dxfId="29" priority="11">
      <formula>$I5="Elevé"</formula>
    </cfRule>
    <cfRule type="expression" dxfId="28" priority="12">
      <formula>$I5="Moyen"</formula>
    </cfRule>
    <cfRule type="expression" dxfId="27" priority="13">
      <formula>$I5="Faible"</formula>
    </cfRule>
  </conditionalFormatting>
  <conditionalFormatting sqref="F5:G13">
    <cfRule type="expression" dxfId="26" priority="14">
      <formula>AND($B5&lt;&gt;"",F5="")</formula>
    </cfRule>
  </conditionalFormatting>
  <conditionalFormatting sqref="B5:B13 H5:I13">
    <cfRule type="expression" dxfId="25" priority="21">
      <formula>#REF!="ERREUR"</formula>
    </cfRule>
  </conditionalFormatting>
  <dataValidations disablePrompts="1" count="1">
    <dataValidation allowBlank="1" sqref="E5:E13" xr:uid="{00000000-0002-0000-0100-000000000000}"/>
  </dataValidations>
  <pageMargins left="0.70866141732283472" right="0.70866141732283472" top="0.74803149606299213" bottom="0.74803149606299213" header="0.31496062992125984" footer="0.31496062992125984"/>
  <pageSetup paperSize="9" scale="60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257DBE-AB7C-41DD-89E7-2D86D8FFE9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1000000}">
          <x14:formula1>
            <xm:f>Listes!$D$2:$D$6</xm:f>
          </x14:formula1>
          <xm:sqref>F5:F13</xm:sqref>
        </x14:dataValidation>
        <x14:dataValidation type="list" allowBlank="1" xr:uid="{00000000-0002-0000-0100-000002000000}">
          <x14:formula1>
            <xm:f>Listes!$E$2:$E$6</xm:f>
          </x14:formula1>
          <xm:sqref>G5:G13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4">
    <tabColor rgb="FF00B050"/>
    <pageSetUpPr fitToPage="1"/>
  </sheetPr>
  <dimension ref="A1:I17"/>
  <sheetViews>
    <sheetView showGridLines="0" tabSelected="1" workbookViewId="0">
      <selection activeCell="N2" sqref="N2"/>
    </sheetView>
  </sheetViews>
  <sheetFormatPr defaultColWidth="11.42578125" defaultRowHeight="1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20.25" thickBot="1">
      <c r="A1" s="48" t="s">
        <v>57</v>
      </c>
      <c r="B1" s="48"/>
      <c r="C1" s="48"/>
      <c r="D1" s="48"/>
      <c r="E1" s="48"/>
      <c r="F1" s="48"/>
      <c r="G1" s="48"/>
      <c r="H1" s="48"/>
      <c r="I1" s="48"/>
    </row>
    <row r="2" spans="1:9" ht="30.75" customHeight="1" thickTop="1"/>
    <row r="3" spans="1:9">
      <c r="D3" s="10" t="s">
        <v>1</v>
      </c>
      <c r="E3" s="10"/>
      <c r="F3" s="10"/>
      <c r="G3" s="10"/>
      <c r="H3" s="10"/>
    </row>
    <row r="5" spans="1:9" ht="69" customHeight="1" thickBot="1">
      <c r="A5" s="49" t="s">
        <v>58</v>
      </c>
      <c r="B5" s="22" t="str">
        <f>Listes!D6</f>
        <v>5 - Très élevée (certaine)</v>
      </c>
      <c r="C5" s="51"/>
      <c r="D5" s="28" t="str">
        <f>IF(COUNTIFS(TabMatriceRisques[Probabilité],$B5,TabMatriceRisques[Gravité],D$11)&gt;0,COUNTIFS(TabMatriceRisques[Probabilité],$B5,TabMatriceRisques[Gravité],D$11),"")</f>
        <v/>
      </c>
      <c r="E5" s="29" t="str">
        <f>IF(COUNTIFS(TabMatriceRisques[Probabilité],$B5,TabMatriceRisques[Gravité],E$11)&gt;0,COUNTIFS(TabMatriceRisques[Probabilité],$B5,TabMatriceRisques[Gravité],E$11),"")</f>
        <v/>
      </c>
      <c r="F5" s="30" t="str">
        <f>IF(COUNTIFS(TabMatriceRisques[Probabilité],$B5,TabMatriceRisques[Gravité],F$11)&gt;0,COUNTIFS(TabMatriceRisques[Probabilité],$B5,TabMatriceRisques[Gravité],F$11),"")</f>
        <v/>
      </c>
      <c r="G5" s="30" t="str">
        <f>IF(COUNTIFS(TabMatriceRisques[Probabilité],$B5,TabMatriceRisques[Gravité],G$11)&gt;0,COUNTIFS(TabMatriceRisques[Probabilité],$B5,TabMatriceRisques[Gravité],G$11),"")</f>
        <v/>
      </c>
      <c r="H5" s="31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 thickTop="1" thickBot="1">
      <c r="A6" s="49"/>
      <c r="B6" s="22" t="str">
        <f>Listes!D5</f>
        <v>4 - Elevée (probable)</v>
      </c>
      <c r="C6" s="51"/>
      <c r="D6" s="37" t="str">
        <f>IF(COUNTIFS(TabMatriceRisques[Probabilité],$B6,TabMatriceRisques[Gravité],D$11)&gt;0,COUNTIFS(TabMatriceRisques[Probabilité],$B6,TabMatriceRisques[Gravité],D$11),"")</f>
        <v/>
      </c>
      <c r="E6" s="32" t="str">
        <f>IF(COUNTIFS(TabMatriceRisques[Probabilité],$B6,TabMatriceRisques[Gravité],E$11)&gt;0,COUNTIFS(TabMatriceRisques[Probabilité],$B6,TabMatriceRisques[Gravité],E$11),"")</f>
        <v/>
      </c>
      <c r="F6" s="32" t="str">
        <f>IF(COUNTIFS(TabMatriceRisques[Probabilité],$B6,TabMatriceRisques[Gravité],F$11)&gt;0,COUNTIFS(TabMatriceRisques[Probabilité],$B6,TabMatriceRisques[Gravité],F$11),"")</f>
        <v/>
      </c>
      <c r="G6" s="33">
        <f>IF(COUNTIFS(TabMatriceRisques[Probabilité],$B6,TabMatriceRisques[Gravité],G$11)&gt;0,COUNTIFS(TabMatriceRisques[Probabilité],$B6,TabMatriceRisques[Gravité],G$11),"")</f>
        <v>2</v>
      </c>
      <c r="H6" s="34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 thickTop="1" thickBot="1">
      <c r="A7" s="49"/>
      <c r="B7" s="22" t="str">
        <f>Listes!D4</f>
        <v>3 - Moyenne (possible)</v>
      </c>
      <c r="C7" s="51"/>
      <c r="D7" s="38" t="str">
        <f>IF(COUNTIFS(TabMatriceRisques[Probabilité],$B7,TabMatriceRisques[Gravité],D$11)&gt;0,COUNTIFS(TabMatriceRisques[Probabilité],$B7,TabMatriceRisques[Gravité],D$11),"")</f>
        <v/>
      </c>
      <c r="E7" s="40" t="str">
        <f>IF(COUNTIFS(TabMatriceRisques[Probabilité],$B7,TabMatriceRisques[Gravité],E$11)&gt;0,COUNTIFS(TabMatriceRisques[Probabilité],$B7,TabMatriceRisques[Gravité],E$11),"")</f>
        <v/>
      </c>
      <c r="F7" s="32">
        <f>IF(COUNTIFS(TabMatriceRisques[Probabilité],$B7,TabMatriceRisques[Gravité],F$11)&gt;0,COUNTIFS(TabMatriceRisques[Probabilité],$B7,TabMatriceRisques[Gravité],F$11),"")</f>
        <v>1</v>
      </c>
      <c r="G7" s="32">
        <f>IF(COUNTIFS(TabMatriceRisques[Probabilité],$B7,TabMatriceRisques[Gravité],G$11)&gt;0,COUNTIFS(TabMatriceRisques[Probabilité],$B7,TabMatriceRisques[Gravité],G$11),"")</f>
        <v>1</v>
      </c>
      <c r="H7" s="34" t="str">
        <f>IF(COUNTIFS(TabMatriceRisques[Probabilité],$B7,TabMatriceRisques[Gravité],H$11)&gt;0,COUNTIFS(TabMatriceRisques[Probabilité],$B7,TabMatriceRisques[Gravité],H$11),"")</f>
        <v/>
      </c>
    </row>
    <row r="8" spans="1:9" ht="69" customHeight="1" thickTop="1" thickBot="1">
      <c r="A8" s="49"/>
      <c r="B8" s="22" t="str">
        <f>Listes!D3</f>
        <v>2 - Faible (improbable)</v>
      </c>
      <c r="C8" s="51"/>
      <c r="D8" s="38" t="str">
        <f>IF(COUNTIFS(TabMatriceRisques[Probabilité],$B8,TabMatriceRisques[Gravité],D$11)&gt;0,COUNTIFS(TabMatriceRisques[Probabilité],$B8,TabMatriceRisques[Gravité],D$11),"")</f>
        <v/>
      </c>
      <c r="E8" s="41" t="str">
        <f>IF(COUNTIFS(TabMatriceRisques[Probabilité],$B8,TabMatriceRisques[Gravité],E$11)&gt;0,COUNTIFS(TabMatriceRisques[Probabilité],$B8,TabMatriceRisques[Gravité],E$11),"")</f>
        <v/>
      </c>
      <c r="F8" s="40">
        <f>IF(COUNTIFS(TabMatriceRisques[Probabilité],$B8,TabMatriceRisques[Gravité],F$11)&gt;0,COUNTIFS(TabMatriceRisques[Probabilité],$B8,TabMatriceRisques[Gravité],F$11),"")</f>
        <v>1</v>
      </c>
      <c r="G8" s="32">
        <f>IF(COUNTIFS(TabMatriceRisques[Probabilité],$B8,TabMatriceRisques[Gravité],G$11)&gt;0,COUNTIFS(TabMatriceRisques[Probabilité],$B8,TabMatriceRisques[Gravité],G$11),"")</f>
        <v>2</v>
      </c>
      <c r="H8" s="34">
        <f>IF(COUNTIFS(TabMatriceRisques[Probabilité],$B8,TabMatriceRisques[Gravité],H$11)&gt;0,COUNTIFS(TabMatriceRisques[Probabilité],$B8,TabMatriceRisques[Gravité],H$11),"")</f>
        <v>1</v>
      </c>
    </row>
    <row r="9" spans="1:9" ht="69" customHeight="1" thickTop="1">
      <c r="A9" s="49"/>
      <c r="B9" s="22" t="str">
        <f>Listes!D2</f>
        <v>1 - Nul (rare)</v>
      </c>
      <c r="C9" s="51"/>
      <c r="D9" s="39" t="str">
        <f>IF(COUNTIFS(TabMatriceRisques[Probabilité],$B9,TabMatriceRisques[Gravité],D$11)&gt;0,COUNTIFS(TabMatriceRisques[Probabilité],$B9,TabMatriceRisques[Gravité],D$11),"")</f>
        <v/>
      </c>
      <c r="E9" s="39" t="str">
        <f>IF(COUNTIFS(TabMatriceRisques[Probabilité],$B9,TabMatriceRisques[Gravité],E$11)&gt;0,COUNTIFS(TabMatriceRisques[Probabilité],$B9,TabMatriceRisques[Gravité],E$11),"")</f>
        <v/>
      </c>
      <c r="F9" s="42" t="str">
        <f>IF(COUNTIFS(TabMatriceRisques[Probabilité],$B9,TabMatriceRisques[Gravité],F$11)&gt;0,COUNTIFS(TabMatriceRisques[Probabilité],$B9,TabMatriceRisques[Gravité],F$11),"")</f>
        <v/>
      </c>
      <c r="G9" s="42" t="str">
        <f>IF(COUNTIFS(TabMatriceRisques[Probabilité],$B9,TabMatriceRisques[Gravité],G$11)&gt;0,COUNTIFS(TabMatriceRisques[Probabilité],$B9,TabMatriceRisques[Gravité],G$11),"")</f>
        <v/>
      </c>
      <c r="H9" s="35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>
      <c r="D10" s="51"/>
      <c r="E10" s="51"/>
      <c r="F10" s="51"/>
      <c r="G10" s="51"/>
      <c r="H10" s="51"/>
    </row>
    <row r="11" spans="1:9">
      <c r="D11" s="26" t="str">
        <f>Listes!E2</f>
        <v>1 - Nul</v>
      </c>
      <c r="E11" s="26" t="str">
        <f>Listes!E3</f>
        <v>2 - Faible</v>
      </c>
      <c r="F11" s="26" t="str">
        <f>Listes!E4</f>
        <v>3 - Moyenne</v>
      </c>
      <c r="G11" s="26" t="str">
        <f>Listes!E5</f>
        <v>4 - Elevée</v>
      </c>
      <c r="H11" s="26" t="str">
        <f>Listes!E6</f>
        <v>5 - Très élevée</v>
      </c>
    </row>
    <row r="12" spans="1:9">
      <c r="D12" s="50" t="s">
        <v>8</v>
      </c>
      <c r="E12" s="50"/>
      <c r="F12" s="50"/>
      <c r="G12" s="50"/>
      <c r="H12" s="50"/>
    </row>
    <row r="14" spans="1:9">
      <c r="C14" s="23"/>
      <c r="D14" s="3" t="s">
        <v>59</v>
      </c>
      <c r="E14" s="3" t="s">
        <v>60</v>
      </c>
    </row>
    <row r="15" spans="1:9">
      <c r="C15" s="24"/>
      <c r="D15" s="3" t="s">
        <v>61</v>
      </c>
      <c r="E15" s="3" t="s">
        <v>62</v>
      </c>
    </row>
    <row r="16" spans="1:9">
      <c r="C16" s="25"/>
      <c r="D16" s="3" t="s">
        <v>63</v>
      </c>
    </row>
    <row r="17" spans="3:4">
      <c r="C17" s="27"/>
      <c r="D17" s="3" t="s">
        <v>64</v>
      </c>
    </row>
  </sheetData>
  <mergeCells count="5">
    <mergeCell ref="A5:A9"/>
    <mergeCell ref="D12:H12"/>
    <mergeCell ref="D10:H10"/>
    <mergeCell ref="C5:C9"/>
    <mergeCell ref="A1:I1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5">
    <tabColor theme="1"/>
  </sheetPr>
  <dimension ref="A1:H14"/>
  <sheetViews>
    <sheetView workbookViewId="0">
      <selection activeCell="B14" sqref="B14"/>
    </sheetView>
  </sheetViews>
  <sheetFormatPr defaultColWidth="11.42578125" defaultRowHeight="15"/>
  <cols>
    <col min="1" max="1" width="23.5703125" style="17" bestFit="1" customWidth="1"/>
    <col min="2" max="2" width="18.140625" style="17" bestFit="1" customWidth="1"/>
    <col min="3" max="3" width="14.28515625" style="17" bestFit="1" customWidth="1"/>
    <col min="4" max="4" width="23.28515625" style="17" bestFit="1" customWidth="1"/>
    <col min="5" max="5" width="13.85546875" style="17" bestFit="1" customWidth="1"/>
    <col min="6" max="6" width="18.5703125" style="17" bestFit="1" customWidth="1"/>
    <col min="7" max="7" width="15.85546875" style="17" bestFit="1" customWidth="1"/>
    <col min="8" max="8" width="21.42578125" style="17" bestFit="1" customWidth="1"/>
    <col min="9" max="16384" width="11.42578125" style="17"/>
  </cols>
  <sheetData>
    <row r="1" spans="1:8">
      <c r="A1" s="16" t="s">
        <v>65</v>
      </c>
      <c r="B1" s="16" t="s">
        <v>66</v>
      </c>
      <c r="C1" s="16" t="s">
        <v>67</v>
      </c>
      <c r="D1" s="16" t="s">
        <v>7</v>
      </c>
      <c r="E1" s="16" t="s">
        <v>8</v>
      </c>
      <c r="F1" s="16" t="s">
        <v>68</v>
      </c>
      <c r="G1" s="16" t="s">
        <v>69</v>
      </c>
      <c r="H1" s="16" t="s">
        <v>70</v>
      </c>
    </row>
    <row r="2" spans="1:8">
      <c r="A2" s="18" t="s">
        <v>71</v>
      </c>
      <c r="B2" s="18" t="s">
        <v>72</v>
      </c>
      <c r="C2" s="18" t="s">
        <v>73</v>
      </c>
      <c r="D2" s="18" t="s">
        <v>74</v>
      </c>
      <c r="E2" s="18" t="s">
        <v>75</v>
      </c>
      <c r="F2" s="43">
        <v>10000</v>
      </c>
      <c r="G2" s="44">
        <v>1</v>
      </c>
      <c r="H2" s="45">
        <v>12</v>
      </c>
    </row>
    <row r="3" spans="1:8">
      <c r="A3" s="18" t="s">
        <v>76</v>
      </c>
      <c r="B3" s="18"/>
      <c r="C3" s="18" t="s">
        <v>77</v>
      </c>
      <c r="D3" s="18" t="s">
        <v>31</v>
      </c>
      <c r="E3" s="18" t="s">
        <v>78</v>
      </c>
      <c r="F3" s="43">
        <v>15000</v>
      </c>
      <c r="G3" s="44">
        <v>2</v>
      </c>
      <c r="H3" s="45">
        <v>6</v>
      </c>
    </row>
    <row r="4" spans="1:8">
      <c r="A4" s="18" t="s">
        <v>79</v>
      </c>
      <c r="B4" s="18"/>
      <c r="D4" s="18" t="s">
        <v>16</v>
      </c>
      <c r="E4" s="18" t="s">
        <v>17</v>
      </c>
      <c r="F4" s="43">
        <v>20000</v>
      </c>
      <c r="G4" s="44">
        <v>3</v>
      </c>
      <c r="H4" s="45">
        <v>4</v>
      </c>
    </row>
    <row r="5" spans="1:8">
      <c r="A5" s="18" t="s">
        <v>80</v>
      </c>
      <c r="B5" s="18"/>
      <c r="D5" s="18" t="s">
        <v>26</v>
      </c>
      <c r="E5" s="18" t="s">
        <v>22</v>
      </c>
      <c r="F5" s="43">
        <v>25000</v>
      </c>
      <c r="G5" s="44">
        <v>4</v>
      </c>
      <c r="H5" s="45">
        <v>3</v>
      </c>
    </row>
    <row r="6" spans="1:8">
      <c r="A6" s="18" t="s">
        <v>81</v>
      </c>
      <c r="B6" s="18"/>
      <c r="D6" s="18" t="s">
        <v>82</v>
      </c>
      <c r="E6" s="18" t="s">
        <v>32</v>
      </c>
      <c r="F6" s="43">
        <v>30000</v>
      </c>
      <c r="G6" s="44">
        <v>5</v>
      </c>
      <c r="H6" s="45">
        <v>2</v>
      </c>
    </row>
    <row r="7" spans="1:8">
      <c r="A7" s="18" t="s">
        <v>83</v>
      </c>
      <c r="B7" s="18"/>
      <c r="F7" s="43">
        <v>35000</v>
      </c>
      <c r="H7" s="45">
        <v>1</v>
      </c>
    </row>
    <row r="8" spans="1:8">
      <c r="B8" s="18"/>
      <c r="F8" s="43">
        <v>40000</v>
      </c>
    </row>
    <row r="9" spans="1:8">
      <c r="B9" s="18"/>
      <c r="F9" s="43">
        <v>45000</v>
      </c>
    </row>
    <row r="10" spans="1:8">
      <c r="B10" s="18"/>
      <c r="F10" s="43">
        <v>50000</v>
      </c>
    </row>
    <row r="11" spans="1:8">
      <c r="B11" s="18"/>
    </row>
    <row r="12" spans="1:8">
      <c r="B12" s="18"/>
    </row>
    <row r="13" spans="1:8">
      <c r="B13" s="18"/>
    </row>
    <row r="14" spans="1:8">
      <c r="B14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33E827-A162-4F81-B0E9-80874D051D52}"/>
</file>

<file path=customXml/itemProps2.xml><?xml version="1.0" encoding="utf-8"?>
<ds:datastoreItem xmlns:ds="http://schemas.openxmlformats.org/officeDocument/2006/customXml" ds:itemID="{42AB8ECB-68F5-4406-8822-072557788F43}"/>
</file>

<file path=customXml/itemProps3.xml><?xml version="1.0" encoding="utf-8"?>
<ds:datastoreItem xmlns:ds="http://schemas.openxmlformats.org/officeDocument/2006/customXml" ds:itemID="{528E2C39-D795-437B-B673-D503B74B06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Boite à outils</dc:title>
  <dc:subject>Boite à outils</dc:subject>
  <dc:creator>Johan AUBRY</dc:creator>
  <cp:keywords/>
  <dc:description/>
  <cp:lastModifiedBy>CARRERE MELVIN</cp:lastModifiedBy>
  <cp:revision/>
  <dcterms:created xsi:type="dcterms:W3CDTF">2011-05-11T18:13:25Z</dcterms:created>
  <dcterms:modified xsi:type="dcterms:W3CDTF">2020-01-22T16:23:04Z</dcterms:modified>
  <cp:category>Outils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