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acesifr.sharepoint.com/sites/GroupedesM/Documents partages/General/01 - LIVRABLES/Livrable 0/01 - RISQUES/"/>
    </mc:Choice>
  </mc:AlternateContent>
  <xr:revisionPtr revIDLastSave="420" documentId="8_{CD573165-BF84-4B22-95DF-97F50E6AFD3B}" xr6:coauthVersionLast="45" xr6:coauthVersionMax="45" xr10:uidLastSave="{89184D37-43F0-4B1A-B0D9-2579D3B33219}"/>
  <bookViews>
    <workbookView xWindow="5985" yWindow="3315" windowWidth="21600" windowHeight="11385" tabRatio="564" xr2:uid="{00000000-000D-0000-FFFF-FFFF00000000}"/>
  </bookViews>
  <sheets>
    <sheet name="Evaluation des risques" sheetId="11" r:id="rId1"/>
    <sheet name="Matrice des risques" sheetId="12" r:id="rId2"/>
    <sheet name="Listes" sheetId="4" state="hidden" r:id="rId3"/>
  </sheets>
  <definedNames>
    <definedName name="_xlnm.Print_Area" localSheetId="0">'Evaluation des risques'!$A$1:$I$41</definedName>
    <definedName name="_xlnm.Print_Area" localSheetId="1">'Matrice des risques'!$A$1:$I$18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1" l="1"/>
  <c r="H5" i="11"/>
  <c r="H17" i="11"/>
  <c r="G17" i="11"/>
  <c r="H26" i="11" l="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6" i="11"/>
  <c r="G16" i="11"/>
  <c r="H14" i="11"/>
  <c r="G14" i="11"/>
  <c r="H13" i="11"/>
  <c r="G13" i="11"/>
  <c r="G11" i="11"/>
  <c r="H11" i="11"/>
  <c r="G10" i="11" l="1"/>
  <c r="E32" i="11" l="1"/>
  <c r="G12" i="11"/>
  <c r="E33" i="11" l="1"/>
  <c r="E34" i="11"/>
  <c r="E35" i="11"/>
  <c r="E31" i="11"/>
  <c r="B32" i="11"/>
  <c r="B33" i="11"/>
  <c r="B34" i="11"/>
  <c r="B35" i="11"/>
  <c r="B31" i="11"/>
  <c r="H11" i="12" l="1"/>
  <c r="G11" i="12"/>
  <c r="F11" i="12"/>
  <c r="E11" i="12"/>
  <c r="D11" i="12"/>
  <c r="B5" i="12"/>
  <c r="G5" i="12" s="1"/>
  <c r="B6" i="12"/>
  <c r="F6" i="12" s="1"/>
  <c r="B7" i="12"/>
  <c r="E7" i="12" s="1"/>
  <c r="B8" i="12"/>
  <c r="B9" i="12"/>
  <c r="H8" i="12" l="1"/>
  <c r="H9" i="12"/>
  <c r="F8" i="12"/>
  <c r="G7" i="12"/>
  <c r="D5" i="12"/>
  <c r="H5" i="12"/>
  <c r="G6" i="12"/>
  <c r="F7" i="12"/>
  <c r="E8" i="12"/>
  <c r="E9" i="12"/>
  <c r="F9" i="12"/>
  <c r="D6" i="12"/>
  <c r="F5" i="12"/>
  <c r="E6" i="12"/>
  <c r="D7" i="12"/>
  <c r="H7" i="12"/>
  <c r="G8" i="12"/>
  <c r="G9" i="12"/>
  <c r="E5" i="12"/>
  <c r="H6" i="12"/>
  <c r="D9" i="12"/>
  <c r="D8" i="12"/>
  <c r="G6" i="11"/>
  <c r="H6" i="11"/>
  <c r="G7" i="11"/>
  <c r="H7" i="11"/>
  <c r="G8" i="11"/>
  <c r="H8" i="11"/>
  <c r="G9" i="11"/>
  <c r="H9" i="11"/>
  <c r="H10" i="11"/>
  <c r="H12" i="11"/>
  <c r="A2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AUBRY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Identifiant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B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Description succincte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C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Description détaillée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D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Effets</t>
        </r>
        <r>
          <rPr>
            <sz val="9"/>
            <color indexed="81"/>
            <rFont val="Tahoma"/>
            <family val="2"/>
          </rPr>
          <t xml:space="preserve"> si le risque se produit</t>
        </r>
      </text>
    </comment>
    <comment ref="E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Probabilité de survenance</t>
        </r>
        <r>
          <rPr>
            <sz val="9"/>
            <color indexed="81"/>
            <rFont val="Tahoma"/>
            <family val="2"/>
          </rPr>
          <t xml:space="preserve"> du risque (de 1 à 5)</t>
        </r>
      </text>
    </comment>
    <comment ref="F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Gravité</t>
        </r>
        <r>
          <rPr>
            <sz val="9"/>
            <color indexed="81"/>
            <rFont val="Tahoma"/>
            <family val="2"/>
          </rPr>
          <t xml:space="preserve"> si le risque se réalise (de 1 à 5)</t>
        </r>
      </text>
    </comment>
    <comment ref="G3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Pourcentage de </t>
        </r>
        <r>
          <rPr>
            <b/>
            <sz val="9"/>
            <color indexed="81"/>
            <rFont val="Tahoma"/>
            <family val="2"/>
          </rPr>
          <t>criticité</t>
        </r>
      </text>
    </comment>
    <comment ref="H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Evaluation du risque</t>
        </r>
        <r>
          <rPr>
            <sz val="9"/>
            <color indexed="81"/>
            <rFont val="Tahoma"/>
            <family val="2"/>
          </rPr>
          <t xml:space="preserve"> selon une matrice (Faible, Moyen, Elevé, Critique)</t>
        </r>
      </text>
    </comment>
    <comment ref="I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  <comment ref="J3" authorId="0" shapeId="0" xr:uid="{A7B0B26C-57B7-4D85-A23F-5389B6FBA90B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</commentList>
</comments>
</file>

<file path=xl/sharedStrings.xml><?xml version="1.0" encoding="utf-8"?>
<sst xmlns="http://schemas.openxmlformats.org/spreadsheetml/2006/main" count="201" uniqueCount="126">
  <si>
    <t>Evaluation des risques</t>
  </si>
  <si>
    <t>N1</t>
  </si>
  <si>
    <t>Risque identifié</t>
  </si>
  <si>
    <t>Description</t>
  </si>
  <si>
    <t>Effets</t>
  </si>
  <si>
    <t>Probabilité</t>
  </si>
  <si>
    <t>Gravité</t>
  </si>
  <si>
    <t>Criticité %</t>
  </si>
  <si>
    <t>Criticité</t>
  </si>
  <si>
    <t>Mesure(s)</t>
  </si>
  <si>
    <t>Productivité</t>
  </si>
  <si>
    <t>3 - Moyenne (possible)</t>
  </si>
  <si>
    <t>3 - Moyenne</t>
  </si>
  <si>
    <t>4 - Elevée</t>
  </si>
  <si>
    <t>4 - Elevée (probable)</t>
  </si>
  <si>
    <t>2 - Faible (improbable)</t>
  </si>
  <si>
    <t>5 - Très élevée</t>
  </si>
  <si>
    <t>risque(s)</t>
  </si>
  <si>
    <t>Définition des niveaux de gravité</t>
  </si>
  <si>
    <t>Définition des niveaux de probabilité</t>
  </si>
  <si>
    <t>Pas grave</t>
  </si>
  <si>
    <t>Faiblement grave</t>
  </si>
  <si>
    <t>Moyennement grave</t>
  </si>
  <si>
    <t>Assez grave</t>
  </si>
  <si>
    <t>Très grave</t>
  </si>
  <si>
    <t>Matrices de risques</t>
  </si>
  <si>
    <t>Probabilité d'occurrence</t>
  </si>
  <si>
    <t>Faible</t>
  </si>
  <si>
    <t>Moyen</t>
  </si>
  <si>
    <t>Elevé</t>
  </si>
  <si>
    <t>Critique</t>
  </si>
  <si>
    <t>Généralité - Statuts</t>
  </si>
  <si>
    <t>Famille de l'objet</t>
  </si>
  <si>
    <t>Type</t>
  </si>
  <si>
    <t>Kilométrage annuel</t>
  </si>
  <si>
    <t>Durée du leasing</t>
  </si>
  <si>
    <t>Mensualités par année</t>
  </si>
  <si>
    <t>1 - Evaluation initialisée</t>
  </si>
  <si>
    <t>Logiciel</t>
  </si>
  <si>
    <t>Critère</t>
  </si>
  <si>
    <t>1 - Nul (rare)</t>
  </si>
  <si>
    <t>1 - Nul</t>
  </si>
  <si>
    <t>2 - Définition des critères</t>
  </si>
  <si>
    <t>Regroupement</t>
  </si>
  <si>
    <t>2 - Faible</t>
  </si>
  <si>
    <t>3 - Evaluation sommaire</t>
  </si>
  <si>
    <t>4 - Evaluation détaillée</t>
  </si>
  <si>
    <t>5 - Analyse des résultats</t>
  </si>
  <si>
    <t>5 - Très élevée (certaine)</t>
  </si>
  <si>
    <t>6 - Evaluation clôturée</t>
  </si>
  <si>
    <t>Mauvaise modélisation</t>
  </si>
  <si>
    <t>Retard lors de la phase de développement</t>
  </si>
  <si>
    <t>Mauvaise maitrise des technologies</t>
  </si>
  <si>
    <t>Gestion du planning</t>
  </si>
  <si>
    <t>Gestion du budget</t>
  </si>
  <si>
    <t>Format des données</t>
  </si>
  <si>
    <t>Ergonomie</t>
  </si>
  <si>
    <t>La réalisation de la maison est mal réalisé</t>
  </si>
  <si>
    <t>La mauvaise gestion du planning peut entrainer du retard</t>
  </si>
  <si>
    <t>La mauvaise gestion du budget peut entrainer des mauvaises analyses et des risques de dépassement</t>
  </si>
  <si>
    <t>Nomenclature</t>
  </si>
  <si>
    <t>La nomenclature doit être respecté sinon il y a un risque de mauvaises compréhension lors de la modification de fichiers</t>
  </si>
  <si>
    <t>Connaissance du cahier des charges</t>
  </si>
  <si>
    <t xml:space="preserve">Une mauvaise compréhension du CdC peut entrainer des incohérences et donc des risques </t>
  </si>
  <si>
    <t>Attendus du client</t>
  </si>
  <si>
    <t>La solution n'est pas ce que le client souhaité au départ</t>
  </si>
  <si>
    <t>Risques externes au projet</t>
  </si>
  <si>
    <t>S'assurer que le client valide la réalisation</t>
  </si>
  <si>
    <t>Mise en place d'un suivi des tâches et des avancements</t>
  </si>
  <si>
    <t>Communiquer, se former, s'informer</t>
  </si>
  <si>
    <t>Réaliser un planning prévisionnel pour anticiper</t>
  </si>
  <si>
    <t>Mise en place d'un budget prévisionel</t>
  </si>
  <si>
    <t>Mettre en place un format standarisé</t>
  </si>
  <si>
    <t>Demander des conseils aux utilisateurs</t>
  </si>
  <si>
    <t>Mettre en place une nomenclature pour la gestion des fichiers</t>
  </si>
  <si>
    <t>Comprendre le cahier des charges, objectifs, contraintes, etc</t>
  </si>
  <si>
    <t>S'assurer de communiquer suffisament avec le client lors de la réalisation</t>
  </si>
  <si>
    <t>Il est possible que les developpeurs prennent du retard lors de la phase développement</t>
  </si>
  <si>
    <t xml:space="preserve">La solution doit être apprécié par l'utilisateur </t>
  </si>
  <si>
    <t>Les formats de données doivent correspondre entre-eux</t>
  </si>
  <si>
    <t>Les membres de l'équipe peuvent ne pas tous avoir les connaissances requises pour mener à bien le projet</t>
  </si>
  <si>
    <t>Qualitée</t>
  </si>
  <si>
    <t xml:space="preserve">Retard </t>
  </si>
  <si>
    <t>Dépassement du budget</t>
  </si>
  <si>
    <t>Organisation</t>
  </si>
  <si>
    <t>Communication entre les services</t>
  </si>
  <si>
    <t>Risques internes au projet</t>
  </si>
  <si>
    <t>Respecter la définition du bureau d'étude</t>
  </si>
  <si>
    <t>Assembler les modules</t>
  </si>
  <si>
    <t>Consulter les plans de chaque client</t>
  </si>
  <si>
    <t>Créer un plan</t>
  </si>
  <si>
    <t>Modifier un plan</t>
  </si>
  <si>
    <t>Supprimer un plan</t>
  </si>
  <si>
    <t>Sauvegarder un plan</t>
  </si>
  <si>
    <t>Les informations doivent pouvoir circuler entre les différents services de façon automatique</t>
  </si>
  <si>
    <t>Mettre en place un système d'envoi d'informations automatique</t>
  </si>
  <si>
    <t>Accès à des fonctionnalitées non destinés à l'utilisateur</t>
  </si>
  <si>
    <t>Un système d'authentification relié à différents accès</t>
  </si>
  <si>
    <t>Un commercial ne pourra pas utiliser les mêmes fonctionnalitées que le BU</t>
  </si>
  <si>
    <t>Faire en sorte que le commercial puisse consulter les plans de chaque client</t>
  </si>
  <si>
    <t xml:space="preserve">Les éléments lors de la réalisation devront être reliés </t>
  </si>
  <si>
    <t xml:space="preserve">Qualitée / Retard </t>
  </si>
  <si>
    <t>Retard / Productivité</t>
  </si>
  <si>
    <t>Réactivité / Qualitée</t>
  </si>
  <si>
    <t xml:space="preserve">Droits </t>
  </si>
  <si>
    <t>Visualisation des plans</t>
  </si>
  <si>
    <t>Client</t>
  </si>
  <si>
    <t>Pouvoir créer un plan unique</t>
  </si>
  <si>
    <t>Pouvoir supprimer un plan existant ou un plan en cours</t>
  </si>
  <si>
    <t>Pouvoir éditer un plan existant ou un plan en cours</t>
  </si>
  <si>
    <t>Les modifications du BU devront être appliqués pour tous les utilisateurs</t>
  </si>
  <si>
    <t>Utiliser un programme de programmation nous facilitant l'assemblage des modules</t>
  </si>
  <si>
    <t>Créer un système d'organisation des fichiers</t>
  </si>
  <si>
    <t>Intégrer la fonctionnalitée de création d'un plan</t>
  </si>
  <si>
    <t>Intégrer la fonctionnalitée de modification d'un plan</t>
  </si>
  <si>
    <t>Pouvoir sauvegarder un plan en cours suite à une modification</t>
  </si>
  <si>
    <t>Intégrer la fonctionnalitée de suppression d'un plan existant</t>
  </si>
  <si>
    <t>Choisir un template de maison</t>
  </si>
  <si>
    <t>Pouvoir choisir un des différnets modèle de maison prédéfinis</t>
  </si>
  <si>
    <t>Intégrer des modèles de maison prédéfinis lors de la création d'un plan</t>
  </si>
  <si>
    <t>Intégrer la fonctionnalitée de sauvegarde lors du modification sur un plan en cours</t>
  </si>
  <si>
    <t>Criticité après Mesures</t>
  </si>
  <si>
    <t>Défaillance du serveur</t>
  </si>
  <si>
    <t>Les données doivent être sauvegarder à plusieurs endroit pour éviter tout problème</t>
  </si>
  <si>
    <t>Penser à une idée de backup des données sur un serveur cloud ?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</si>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</sst>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.&quot;"/>
    <numFmt numFmtId="165" formatCode="#,##0.00;\-#,##0.00;\-"/>
    <numFmt numFmtId="166" formatCode="#,##0.00;\-#,##0.00;\-\ "/>
    <numFmt numFmtId="167" formatCode="#,##0.00;\-#,##0.00;&quot;&quot;"/>
    <numFmt numFmtId="168" formatCode="#,##0\ &quot;km&quot;"/>
    <numFmt numFmtId="169" formatCode="#,##0\ &quot;an(s)&quot;"/>
    <numFmt numFmtId="170" formatCode="#,##0\ &quot;mensualité(s)&quot;"/>
    <numFmt numFmtId="171" formatCode="\+\ #,##0.00_ ;[Red]\-\ #,##0.00_ ;0.00_ "/>
    <numFmt numFmtId="172" formatCode="\+\ #,##0.00_ ;[Red]\-\ #,##0.00_ ;&quot;- &quot;"/>
    <numFmt numFmtId="173" formatCode="d\ mmm"/>
    <numFmt numFmtId="174" formatCode="dd/mm/yyyy;dd/mm/yyyy;&quot;-&quot;"/>
    <numFmt numFmtId="175" formatCode="_(&quot;$&quot;* #,##0.00_);_(&quot;$&quot;* \(#,##0.00\);_(&quot;$&quot;* &quot;-&quot;??_);_(@_)"/>
    <numFmt numFmtId="176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6">
    <xf numFmtId="0" fontId="0" fillId="0" borderId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11" fillId="0" borderId="0"/>
    <xf numFmtId="165" fontId="12" fillId="11" borderId="11" applyFont="0" applyFill="0" applyBorder="0" applyAlignment="0" applyProtection="0">
      <alignment wrapText="1"/>
    </xf>
    <xf numFmtId="166" fontId="11" fillId="0" borderId="0" applyFont="0" applyFill="0" applyBorder="0" applyAlignment="0" applyProtection="0"/>
    <xf numFmtId="167" fontId="12" fillId="11" borderId="11" applyFont="0" applyFill="0" applyBorder="0" applyAlignment="0" applyProtection="0">
      <alignment wrapText="1"/>
    </xf>
    <xf numFmtId="0" fontId="13" fillId="0" borderId="0"/>
    <xf numFmtId="166" fontId="13" fillId="0" borderId="0" applyFont="0" applyFill="0" applyBorder="0" applyAlignment="0" applyProtection="0"/>
    <xf numFmtId="171" fontId="11" fillId="13" borderId="0" applyFont="0" applyBorder="0" applyAlignment="0">
      <protection locked="0"/>
    </xf>
    <xf numFmtId="10" fontId="11" fillId="13" borderId="0" applyFont="0" applyBorder="0" applyAlignment="0">
      <protection locked="0"/>
    </xf>
    <xf numFmtId="172" fontId="11" fillId="0" borderId="0" applyFont="0" applyFill="0" applyBorder="0" applyAlignment="0" applyProtection="0"/>
    <xf numFmtId="171" fontId="11" fillId="0" borderId="0" applyFont="0" applyFill="0" applyBorder="0" applyAlignment="0"/>
    <xf numFmtId="174" fontId="11" fillId="0" borderId="0" applyFont="0" applyFill="0" applyBorder="0" applyAlignment="0" applyProtection="0"/>
    <xf numFmtId="173" fontId="11" fillId="12" borderId="0" applyBorder="0">
      <alignment horizontal="center"/>
      <protection locked="0"/>
    </xf>
    <xf numFmtId="174" fontId="11" fillId="0" borderId="0" applyFon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1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5" fillId="0" borderId="0" xfId="2" applyProtection="1"/>
    <xf numFmtId="49" fontId="0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Protection="1"/>
    <xf numFmtId="164" fontId="0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Protection="1"/>
    <xf numFmtId="49" fontId="0" fillId="0" borderId="0" xfId="0" applyNumberFormat="1" applyFont="1" applyFill="1" applyBorder="1" applyAlignment="1" applyProtection="1">
      <protection locked="0"/>
    </xf>
    <xf numFmtId="49" fontId="0" fillId="0" borderId="0" xfId="0" applyNumberFormat="1" applyFont="1" applyFill="1" applyBorder="1" applyAlignment="1" applyProtection="1">
      <alignment wrapText="1"/>
      <protection locked="0"/>
    </xf>
    <xf numFmtId="49" fontId="6" fillId="3" borderId="0" xfId="4" applyNumberFormat="1"/>
    <xf numFmtId="49" fontId="0" fillId="0" borderId="0" xfId="0" applyNumberFormat="1"/>
    <xf numFmtId="49" fontId="0" fillId="2" borderId="0" xfId="3" applyNumberFormat="1" applyFont="1"/>
    <xf numFmtId="49" fontId="0" fillId="0" borderId="0" xfId="0" applyNumberFormat="1" applyFont="1" applyFill="1" applyBorder="1" applyAlignment="1" applyProtection="1"/>
    <xf numFmtId="9" fontId="0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Alignment="1">
      <alignment horizontal="right"/>
    </xf>
    <xf numFmtId="0" fontId="0" fillId="8" borderId="0" xfId="0" applyFill="1" applyBorder="1"/>
    <xf numFmtId="0" fontId="0" fillId="7" borderId="0" xfId="0" applyFill="1" applyBorder="1"/>
    <xf numFmtId="0" fontId="0" fillId="9" borderId="0" xfId="0" applyFill="1" applyBorder="1"/>
    <xf numFmtId="49" fontId="1" fillId="0" borderId="0" xfId="0" applyNumberFormat="1" applyFont="1" applyAlignment="1">
      <alignment horizontal="center"/>
    </xf>
    <xf numFmtId="0" fontId="0" fillId="6" borderId="0" xfId="0" applyFill="1" applyBorder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168" fontId="0" fillId="2" borderId="0" xfId="3" applyNumberFormat="1" applyFont="1"/>
    <xf numFmtId="169" fontId="0" fillId="2" borderId="0" xfId="3" applyNumberFormat="1" applyFont="1"/>
    <xf numFmtId="170" fontId="0" fillId="2" borderId="0" xfId="3" applyNumberFormat="1" applyFont="1"/>
    <xf numFmtId="49" fontId="0" fillId="10" borderId="0" xfId="7" applyNumberFormat="1" applyFont="1"/>
    <xf numFmtId="49" fontId="0" fillId="2" borderId="0" xfId="3" applyNumberFormat="1" applyFont="1" applyAlignment="1" applyProtection="1">
      <alignment horizontal="left" wrapText="1"/>
      <protection locked="0"/>
    </xf>
    <xf numFmtId="0" fontId="0" fillId="14" borderId="0" xfId="0" applyFill="1"/>
    <xf numFmtId="0" fontId="0" fillId="15" borderId="0" xfId="0" applyFill="1"/>
    <xf numFmtId="49" fontId="1" fillId="14" borderId="0" xfId="0" applyNumberFormat="1" applyFont="1" applyFill="1" applyProtection="1"/>
    <xf numFmtId="0" fontId="0" fillId="14" borderId="0" xfId="0" applyFill="1" applyProtection="1"/>
    <xf numFmtId="49" fontId="19" fillId="0" borderId="0" xfId="0" applyNumberFormat="1" applyFont="1" applyFill="1" applyProtection="1"/>
    <xf numFmtId="0" fontId="18" fillId="0" borderId="0" xfId="0" applyFont="1" applyFill="1"/>
    <xf numFmtId="0" fontId="18" fillId="0" borderId="0" xfId="0" applyFont="1" applyFill="1" applyProtection="1"/>
    <xf numFmtId="0" fontId="1" fillId="0" borderId="0" xfId="5" applyNumberFormat="1" applyFont="1" applyFill="1" applyProtection="1"/>
    <xf numFmtId="0" fontId="1" fillId="15" borderId="18" xfId="5" applyNumberFormat="1" applyFont="1" applyFill="1" applyBorder="1" applyProtection="1"/>
    <xf numFmtId="0" fontId="1" fillId="15" borderId="19" xfId="5" applyNumberFormat="1" applyFont="1" applyFill="1" applyBorder="1" applyProtection="1"/>
    <xf numFmtId="0" fontId="3" fillId="15" borderId="19" xfId="5" applyNumberFormat="1" applyFill="1" applyBorder="1" applyProtection="1"/>
    <xf numFmtId="1" fontId="2" fillId="0" borderId="18" xfId="0" applyNumberFormat="1" applyFont="1" applyFill="1" applyBorder="1" applyAlignment="1" applyProtection="1">
      <alignment vertical="center"/>
    </xf>
    <xf numFmtId="0" fontId="7" fillId="0" borderId="19" xfId="0" applyFont="1" applyBorder="1" applyProtection="1"/>
    <xf numFmtId="49" fontId="0" fillId="0" borderId="20" xfId="0" applyNumberFormat="1" applyFont="1" applyFill="1" applyBorder="1" applyAlignment="1" applyProtection="1">
      <alignment vertical="center"/>
    </xf>
    <xf numFmtId="0" fontId="3" fillId="15" borderId="12" xfId="5" applyNumberFormat="1" applyFill="1" applyBorder="1" applyProtection="1"/>
    <xf numFmtId="49" fontId="20" fillId="7" borderId="21" xfId="0" applyNumberFormat="1" applyFont="1" applyFill="1" applyBorder="1"/>
    <xf numFmtId="49" fontId="20" fillId="8" borderId="22" xfId="0" applyNumberFormat="1" applyFont="1" applyFill="1" applyBorder="1"/>
    <xf numFmtId="49" fontId="20" fillId="7" borderId="22" xfId="0" applyNumberFormat="1" applyFont="1" applyFill="1" applyBorder="1"/>
    <xf numFmtId="49" fontId="20" fillId="7" borderId="23" xfId="0" applyNumberFormat="1" applyFont="1" applyFill="1" applyBorder="1"/>
    <xf numFmtId="0" fontId="8" fillId="0" borderId="12" xfId="0" applyFont="1" applyBorder="1" applyProtection="1"/>
    <xf numFmtId="49" fontId="0" fillId="0" borderId="13" xfId="0" applyNumberFormat="1" applyFont="1" applyFill="1" applyBorder="1" applyAlignment="1" applyProtection="1">
      <alignment vertical="center"/>
    </xf>
    <xf numFmtId="49" fontId="0" fillId="0" borderId="14" xfId="0" applyNumberFormat="1" applyFont="1" applyFill="1" applyBorder="1" applyAlignment="1" applyProtection="1">
      <alignment vertical="center"/>
    </xf>
    <xf numFmtId="0" fontId="3" fillId="15" borderId="18" xfId="5" applyNumberFormat="1" applyFill="1" applyBorder="1" applyProtection="1"/>
    <xf numFmtId="49" fontId="1" fillId="0" borderId="15" xfId="0" applyNumberFormat="1" applyFont="1" applyFill="1" applyBorder="1" applyAlignment="1" applyProtection="1">
      <protection locked="0"/>
    </xf>
    <xf numFmtId="49" fontId="1" fillId="0" borderId="16" xfId="0" applyNumberFormat="1" applyFont="1" applyFill="1" applyBorder="1" applyAlignment="1" applyProtection="1">
      <protection locked="0"/>
    </xf>
    <xf numFmtId="49" fontId="1" fillId="0" borderId="17" xfId="0" applyNumberFormat="1" applyFont="1" applyFill="1" applyBorder="1" applyAlignment="1" applyProtection="1">
      <protection locked="0"/>
    </xf>
    <xf numFmtId="9" fontId="0" fillId="0" borderId="17" xfId="0" applyNumberFormat="1" applyFont="1" applyFill="1" applyBorder="1" applyAlignment="1" applyProtection="1"/>
    <xf numFmtId="49" fontId="0" fillId="0" borderId="17" xfId="0" applyNumberFormat="1" applyFont="1" applyFill="1" applyBorder="1" applyAlignment="1" applyProtection="1"/>
    <xf numFmtId="49" fontId="0" fillId="0" borderId="17" xfId="0" applyNumberFormat="1" applyFont="1" applyFill="1" applyBorder="1" applyAlignment="1" applyProtection="1">
      <alignment wrapText="1"/>
      <protection locked="0"/>
    </xf>
    <xf numFmtId="49" fontId="20" fillId="8" borderId="24" xfId="0" applyNumberFormat="1" applyFont="1" applyFill="1" applyBorder="1"/>
    <xf numFmtId="164" fontId="0" fillId="16" borderId="0" xfId="0" applyNumberFormat="1" applyFont="1" applyFill="1" applyBorder="1" applyAlignment="1" applyProtection="1">
      <alignment horizontal="right"/>
      <protection locked="0"/>
    </xf>
    <xf numFmtId="164" fontId="0" fillId="6" borderId="0" xfId="0" applyNumberFormat="1" applyFont="1" applyFill="1" applyBorder="1" applyAlignment="1" applyProtection="1">
      <alignment horizontal="right"/>
      <protection locked="0"/>
    </xf>
    <xf numFmtId="164" fontId="20" fillId="6" borderId="0" xfId="0" applyNumberFormat="1" applyFont="1" applyFill="1" applyBorder="1" applyAlignment="1" applyProtection="1">
      <alignment horizontal="right"/>
      <protection locked="0"/>
    </xf>
    <xf numFmtId="164" fontId="0" fillId="8" borderId="0" xfId="0" applyNumberFormat="1" applyFont="1" applyFill="1" applyBorder="1" applyAlignment="1" applyProtection="1">
      <alignment horizontal="right"/>
      <protection locked="0"/>
    </xf>
    <xf numFmtId="49" fontId="0" fillId="2" borderId="0" xfId="3" applyNumberFormat="1" applyFont="1" applyAlignment="1" applyProtection="1">
      <alignment horizontal="left" wrapText="1"/>
      <protection locked="0"/>
    </xf>
    <xf numFmtId="0" fontId="4" fillId="0" borderId="1" xfId="1" applyAlignment="1" applyProtection="1">
      <alignment horizontal="center"/>
    </xf>
    <xf numFmtId="49" fontId="3" fillId="5" borderId="0" xfId="6" applyNumberFormat="1" applyAlignment="1">
      <alignment horizontal="center" vertical="center" textRotation="90"/>
    </xf>
    <xf numFmtId="49" fontId="3" fillId="5" borderId="0" xfId="6" applyNumberForma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6">
    <cellStyle name="20 % - Accent1" xfId="3" builtinId="30"/>
    <cellStyle name="20 % - Accent5" xfId="6" builtinId="46"/>
    <cellStyle name="40 % - Accent1" xfId="7" builtinId="31"/>
    <cellStyle name="40 % - Accent4" xfId="5" builtinId="43"/>
    <cellStyle name="60 % - Accent1" xfId="4" builtinId="32"/>
    <cellStyle name="CbDateNZ" xfId="18" xr:uid="{00000000-0005-0000-0000-000007000000}"/>
    <cellStyle name="cBMilliers" xfId="11" xr:uid="{00000000-0005-0000-0000-000008000000}"/>
    <cellStyle name="cBMilliers-" xfId="9" xr:uid="{00000000-0005-0000-0000-000009000000}"/>
    <cellStyle name="CbMilliers 2" xfId="17" xr:uid="{00000000-0005-0000-0000-00000A000000}"/>
    <cellStyle name="CbMilliersNZ" xfId="16" xr:uid="{00000000-0005-0000-0000-00000B000000}"/>
    <cellStyle name="DateZero" xfId="20" xr:uid="{00000000-0005-0000-0000-00000C000000}"/>
    <cellStyle name="Lien hypertexte 2" xfId="22" xr:uid="{00000000-0005-0000-0000-00000D000000}"/>
    <cellStyle name="Milliers 2" xfId="10" xr:uid="{00000000-0005-0000-0000-00000E000000}"/>
    <cellStyle name="Milliers 3" xfId="13" xr:uid="{00000000-0005-0000-0000-00000F000000}"/>
    <cellStyle name="Milliers 4" xfId="25" xr:uid="{00000000-0005-0000-0000-000010000000}"/>
    <cellStyle name="Monétaire 2" xfId="23" xr:uid="{00000000-0005-0000-0000-000011000000}"/>
    <cellStyle name="Normal" xfId="0" builtinId="0"/>
    <cellStyle name="Normal 2" xfId="8" xr:uid="{00000000-0005-0000-0000-000013000000}"/>
    <cellStyle name="Normal 3" xfId="12" xr:uid="{00000000-0005-0000-0000-000014000000}"/>
    <cellStyle name="Normal 4" xfId="21" xr:uid="{00000000-0005-0000-0000-000015000000}"/>
    <cellStyle name="Pourcentage 2" xfId="24" xr:uid="{00000000-0005-0000-0000-000016000000}"/>
    <cellStyle name="SaisieCbMilliers" xfId="14" xr:uid="{00000000-0005-0000-0000-000017000000}"/>
    <cellStyle name="SaisieJJMM" xfId="19" xr:uid="{00000000-0005-0000-0000-000018000000}"/>
    <cellStyle name="SaisieTaux" xfId="15" xr:uid="{00000000-0005-0000-0000-000019000000}"/>
    <cellStyle name="Texte explicatif" xfId="2" builtinId="53"/>
    <cellStyle name="Titre 1" xfId="1" builtinId="16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  <protection locked="1" hidden="0"/>
    </dxf>
    <dxf>
      <numFmt numFmtId="30" formatCode="@"/>
      <alignment horizontal="general" vertical="center" textRotation="0" wrapText="0" indent="0" justifyLastLine="0" shrinkToFit="0" readingOrder="0"/>
      <protection locked="1" hidden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00C0"/>
      <color rgb="FF2121FF"/>
      <color rgb="FF4747FF"/>
      <color rgb="FF000066"/>
      <color rgb="FF00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672355</xdr:colOff>
      <xdr:row>1</xdr:row>
      <xdr:rowOff>280147</xdr:rowOff>
    </xdr:from>
    <xdr:to>
      <xdr:col>14</xdr:col>
      <xdr:colOff>571501</xdr:colOff>
      <xdr:row>4</xdr:row>
      <xdr:rowOff>184737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D8E534-6C50-4A9E-9474-36EEEACAE5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4267" y="537882"/>
          <a:ext cx="2947146" cy="7362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414617</xdr:colOff>
      <xdr:row>29</xdr:row>
      <xdr:rowOff>22412</xdr:rowOff>
    </xdr:from>
    <xdr:to>
      <xdr:col>13</xdr:col>
      <xdr:colOff>89646</xdr:colOff>
      <xdr:row>34</xdr:row>
      <xdr:rowOff>132678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FC564B0-279B-4A0C-9B65-EEDD8D53998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8529" y="9715500"/>
          <a:ext cx="1199029" cy="10627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123825</xdr:rowOff>
    </xdr:from>
    <xdr:to>
      <xdr:col>8</xdr:col>
      <xdr:colOff>323850</xdr:colOff>
      <xdr:row>9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676400" y="5153025"/>
          <a:ext cx="766762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123825</xdr:rowOff>
    </xdr:from>
    <xdr:to>
      <xdr:col>2</xdr:col>
      <xdr:colOff>171450</xdr:colOff>
      <xdr:row>10</xdr:row>
      <xdr:rowOff>114302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1905000" y="771525"/>
          <a:ext cx="0" cy="498157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MatriceRisques" displayName="TabMatriceRisques" ref="A3:J27" totalsRowCount="1" headerRowDxfId="24" dataDxfId="23" totalsRowDxfId="21" tableBorderDxfId="22" totalsRowBorderDxfId="20">
  <autoFilter ref="A3:J26" xr:uid="{00000000-0009-0000-0100-000003000000}"/>
  <tableColumns count="10">
    <tableColumn id="1" xr3:uid="{00000000-0010-0000-0000-000001000000}" name="N1" totalsRowFunction="custom" dataDxfId="19" totalsRowDxfId="18">
      <totalsRowFormula>COUNT(TabMatriceRisques[N1])</totalsRowFormula>
    </tableColumn>
    <tableColumn id="4" xr3:uid="{00000000-0010-0000-0000-000004000000}" name="Risque identifié" totalsRowLabel="risque(s)" dataDxfId="17" totalsRowDxfId="16"/>
    <tableColumn id="24" xr3:uid="{00000000-0010-0000-0000-000018000000}" name="Description" dataDxfId="15" totalsRowDxfId="14"/>
    <tableColumn id="25" xr3:uid="{00000000-0010-0000-0000-000019000000}" name="Effets" dataDxfId="13" totalsRowDxfId="12"/>
    <tableColumn id="26" xr3:uid="{00000000-0010-0000-0000-00001A000000}" name="Probabilité" dataDxfId="11" totalsRowDxfId="10"/>
    <tableColumn id="27" xr3:uid="{00000000-0010-0000-0000-00001B000000}" name="Gravité" dataDxfId="9" totalsRowDxfId="8"/>
    <tableColumn id="31" xr3:uid="{00000000-0010-0000-0000-00001F000000}" name="Criticité %" dataDxfId="7" totalsRowDxfId="6">
      <calculatedColumnFormula>IF(AND(TabMatriceRisques[[#This Row],[Probabilité]]&lt;&gt;"",TabMatriceRisques[[#This Row],[Gravité]]&lt;&gt;""),(LEFT(TabMatriceRisques[[#This Row],[Probabilité]],1)*LEFT(TabMatriceRisques[[#This Row],[Gravité]],1))/25,"")</calculatedColumnFormula>
    </tableColumn>
    <tableColumn id="34" xr3:uid="{00000000-0010-0000-0000-000022000000}" name="Criticité" dataDxfId="5" totalsRowDxfId="4">
      <calculatedColumnFormula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calculatedColumnFormula>
    </tableColumn>
    <tableColumn id="29" xr3:uid="{00000000-0010-0000-0000-00001D000000}" name="Mesure(s)" dataDxfId="3" totalsRowDxfId="2"/>
    <tableColumn id="6" xr3:uid="{40090B06-A7D2-4175-ADB7-5D03260A1103}" name="Criticité après Mesure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3">
    <tabColor rgb="FF00B050"/>
    <pageSetUpPr fitToPage="1"/>
  </sheetPr>
  <dimension ref="A1:GH35"/>
  <sheetViews>
    <sheetView showGridLines="0" tabSelected="1" zoomScale="70" zoomScaleNormal="70" workbookViewId="0">
      <selection activeCell="L12" sqref="L12"/>
    </sheetView>
  </sheetViews>
  <sheetFormatPr baseColWidth="10" defaultColWidth="11.42578125" defaultRowHeight="15" x14ac:dyDescent="0.25"/>
  <cols>
    <col min="1" max="1" width="5.7109375" bestFit="1" customWidth="1"/>
    <col min="2" max="2" width="41.28515625" bestFit="1" customWidth="1"/>
    <col min="3" max="3" width="55.28515625" customWidth="1"/>
    <col min="4" max="4" width="28.7109375" customWidth="1"/>
    <col min="5" max="5" width="27" customWidth="1"/>
    <col min="6" max="6" width="23.28515625" customWidth="1"/>
    <col min="7" max="7" width="15.7109375" customWidth="1"/>
    <col min="8" max="8" width="10.28515625" bestFit="1" customWidth="1"/>
    <col min="9" max="9" width="57.7109375" customWidth="1"/>
    <col min="10" max="10" width="21.7109375" customWidth="1"/>
  </cols>
  <sheetData>
    <row r="1" spans="1:190" ht="20.25" thickBo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</row>
    <row r="2" spans="1:190" ht="26.25" customHeight="1" thickTop="1" thickBot="1" x14ac:dyDescent="0.3"/>
    <row r="3" spans="1:190" s="4" customFormat="1" ht="22.5" customHeight="1" thickBot="1" x14ac:dyDescent="0.3">
      <c r="A3" s="3" t="s">
        <v>1</v>
      </c>
      <c r="B3" s="3" t="s">
        <v>2</v>
      </c>
      <c r="C3" s="3" t="s">
        <v>3</v>
      </c>
      <c r="D3" s="3" t="s">
        <v>4</v>
      </c>
      <c r="E3" s="60" t="s">
        <v>5</v>
      </c>
      <c r="F3" s="61" t="s">
        <v>6</v>
      </c>
      <c r="G3" s="61" t="s">
        <v>7</v>
      </c>
      <c r="H3" s="61" t="s">
        <v>8</v>
      </c>
      <c r="I3" s="61" t="s">
        <v>9</v>
      </c>
      <c r="J3" s="53" t="s">
        <v>121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</row>
    <row r="4" spans="1:190" s="41" customFormat="1" ht="15.75" thickBot="1" x14ac:dyDescent="0.3">
      <c r="A4" s="48"/>
      <c r="B4" s="49" t="s">
        <v>66</v>
      </c>
      <c r="C4" s="50"/>
      <c r="D4" s="50"/>
      <c r="E4" s="62"/>
      <c r="F4" s="50"/>
      <c r="G4" s="50"/>
      <c r="H4" s="50"/>
      <c r="I4" s="50"/>
      <c r="J4" s="54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</row>
    <row r="5" spans="1:190" s="1" customFormat="1" x14ac:dyDescent="0.25">
      <c r="A5" s="72">
        <v>1</v>
      </c>
      <c r="B5" s="8" t="s">
        <v>50</v>
      </c>
      <c r="C5" s="8" t="s">
        <v>57</v>
      </c>
      <c r="D5" s="8" t="s">
        <v>81</v>
      </c>
      <c r="E5" s="63" t="s">
        <v>14</v>
      </c>
      <c r="F5" s="14" t="s">
        <v>12</v>
      </c>
      <c r="G5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5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5" s="8" t="s">
        <v>67</v>
      </c>
      <c r="J5" s="55" t="s">
        <v>28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</row>
    <row r="6" spans="1:190" s="1" customFormat="1" ht="40.5" customHeight="1" x14ac:dyDescent="0.25">
      <c r="A6" s="5">
        <v>2</v>
      </c>
      <c r="B6" s="7" t="s">
        <v>51</v>
      </c>
      <c r="C6" s="8" t="s">
        <v>77</v>
      </c>
      <c r="D6" s="8" t="s">
        <v>101</v>
      </c>
      <c r="E6" s="63" t="s">
        <v>15</v>
      </c>
      <c r="F6" s="14" t="s">
        <v>12</v>
      </c>
      <c r="G6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6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6" s="8" t="s">
        <v>68</v>
      </c>
      <c r="J6" s="56" t="s">
        <v>27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</row>
    <row r="7" spans="1:190" s="1" customFormat="1" ht="42" customHeight="1" x14ac:dyDescent="0.25">
      <c r="A7" s="70">
        <v>3</v>
      </c>
      <c r="B7" s="8" t="s">
        <v>52</v>
      </c>
      <c r="C7" s="8" t="s">
        <v>80</v>
      </c>
      <c r="D7" s="8" t="s">
        <v>102</v>
      </c>
      <c r="E7" s="63" t="s">
        <v>15</v>
      </c>
      <c r="F7" s="14" t="s">
        <v>13</v>
      </c>
      <c r="G7" s="13">
        <f>IF(AND(TabMatriceRisques[[#This Row],[Probabilité]]&lt;&gt;"",TabMatriceRisques[[#This Row],[Gravité]]&lt;&gt;""),(LEFT(TabMatriceRisques[[#This Row],[Probabilité]],1)*LEFT(TabMatriceRisques[[#This Row],[Gravité]],1))/25,"")</f>
        <v>0.32</v>
      </c>
      <c r="H7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7" s="8" t="s">
        <v>69</v>
      </c>
      <c r="J7" s="57" t="s">
        <v>28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</row>
    <row r="8" spans="1:190" s="1" customFormat="1" x14ac:dyDescent="0.25">
      <c r="A8" s="70">
        <v>4</v>
      </c>
      <c r="B8" s="8" t="s">
        <v>53</v>
      </c>
      <c r="C8" s="8" t="s">
        <v>58</v>
      </c>
      <c r="D8" s="8" t="s">
        <v>82</v>
      </c>
      <c r="E8" s="63" t="s">
        <v>11</v>
      </c>
      <c r="F8" s="14" t="s">
        <v>13</v>
      </c>
      <c r="G8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8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8" s="8" t="s">
        <v>70</v>
      </c>
      <c r="J8" s="57" t="s">
        <v>28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s="1" customFormat="1" ht="40.5" customHeight="1" x14ac:dyDescent="0.25">
      <c r="A9" s="71">
        <v>5</v>
      </c>
      <c r="B9" s="8" t="s">
        <v>54</v>
      </c>
      <c r="C9" s="8" t="s">
        <v>59</v>
      </c>
      <c r="D9" s="8" t="s">
        <v>83</v>
      </c>
      <c r="E9" s="63" t="s">
        <v>11</v>
      </c>
      <c r="F9" s="14" t="s">
        <v>13</v>
      </c>
      <c r="G9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9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9" s="8" t="s">
        <v>71</v>
      </c>
      <c r="J9" s="57" t="s">
        <v>28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</row>
    <row r="10" spans="1:190" s="1" customFormat="1" x14ac:dyDescent="0.25">
      <c r="A10" s="5">
        <v>6</v>
      </c>
      <c r="B10" s="8" t="s">
        <v>55</v>
      </c>
      <c r="C10" s="8" t="s">
        <v>79</v>
      </c>
      <c r="D10" s="8" t="s">
        <v>84</v>
      </c>
      <c r="E10" s="63" t="s">
        <v>15</v>
      </c>
      <c r="F10" s="14" t="s">
        <v>12</v>
      </c>
      <c r="G10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0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0" s="8" t="s">
        <v>72</v>
      </c>
      <c r="J10" s="56" t="s">
        <v>27</v>
      </c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</row>
    <row r="11" spans="1:190" s="1" customFormat="1" x14ac:dyDescent="0.25">
      <c r="A11" s="5">
        <v>7</v>
      </c>
      <c r="B11" s="8" t="s">
        <v>56</v>
      </c>
      <c r="C11" s="8" t="s">
        <v>78</v>
      </c>
      <c r="D11" s="8" t="s">
        <v>81</v>
      </c>
      <c r="E11" s="63" t="s">
        <v>11</v>
      </c>
      <c r="F11" s="14" t="s">
        <v>12</v>
      </c>
      <c r="G11" s="13">
        <f>IF(AND(TabMatriceRisques[[#This Row],[Probabilité]]&lt;&gt;"",TabMatriceRisques[[#This Row],[Gravité]]&lt;&gt;""),(LEFT(TabMatriceRisques[[#This Row],[Probabilité]],1)*LEFT(TabMatriceRisques[[#This Row],[Gravité]],1))/25,"")</f>
        <v>0.36</v>
      </c>
      <c r="H11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1" s="8" t="s">
        <v>73</v>
      </c>
      <c r="J11" s="57" t="s">
        <v>28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</row>
    <row r="12" spans="1:190" s="1" customFormat="1" ht="48" customHeight="1" x14ac:dyDescent="0.25">
      <c r="A12" s="5">
        <v>9</v>
      </c>
      <c r="B12" s="8" t="s">
        <v>60</v>
      </c>
      <c r="C12" s="8" t="s">
        <v>61</v>
      </c>
      <c r="D12" s="8" t="s">
        <v>84</v>
      </c>
      <c r="E12" s="63" t="s">
        <v>15</v>
      </c>
      <c r="F12" s="14" t="s">
        <v>12</v>
      </c>
      <c r="G12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2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2" s="8" t="s">
        <v>74</v>
      </c>
      <c r="J12" s="56" t="s">
        <v>27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</row>
    <row r="13" spans="1:190" s="1" customFormat="1" ht="30" x14ac:dyDescent="0.25">
      <c r="A13" s="73">
        <v>10</v>
      </c>
      <c r="B13" s="8" t="s">
        <v>62</v>
      </c>
      <c r="C13" s="8" t="s">
        <v>63</v>
      </c>
      <c r="D13" s="8" t="s">
        <v>10</v>
      </c>
      <c r="E13" s="63" t="s">
        <v>11</v>
      </c>
      <c r="F13" s="14" t="s">
        <v>12</v>
      </c>
      <c r="G13" s="13">
        <f>IF(AND(TabMatriceRisques[[#This Row],[Probabilité]]&lt;&gt;"",TabMatriceRisques[[#This Row],[Gravité]]&lt;&gt;""),(LEFT(TabMatriceRisques[[#This Row],[Probabilité]],1)*LEFT(TabMatriceRisques[[#This Row],[Gravité]],1))/25,"")</f>
        <v>0.36</v>
      </c>
      <c r="H13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3" s="8" t="s">
        <v>75</v>
      </c>
      <c r="J13" s="57" t="s">
        <v>28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1" customFormat="1" ht="34.5" customHeight="1" thickBot="1" x14ac:dyDescent="0.3">
      <c r="A14" s="5">
        <v>11</v>
      </c>
      <c r="B14" s="8" t="s">
        <v>64</v>
      </c>
      <c r="C14" s="8" t="s">
        <v>65</v>
      </c>
      <c r="D14" s="8" t="s">
        <v>81</v>
      </c>
      <c r="E14" s="63" t="s">
        <v>11</v>
      </c>
      <c r="F14" s="14" t="s">
        <v>13</v>
      </c>
      <c r="G14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14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4" s="8" t="s">
        <v>76</v>
      </c>
      <c r="J14" s="58" t="s">
        <v>28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41" customFormat="1" ht="15.75" thickBot="1" x14ac:dyDescent="0.3">
      <c r="A15" s="48"/>
      <c r="B15" s="49" t="s">
        <v>86</v>
      </c>
      <c r="C15" s="50"/>
      <c r="D15" s="50"/>
      <c r="E15" s="62"/>
      <c r="F15" s="50"/>
      <c r="G15" s="50"/>
      <c r="H15" s="50"/>
      <c r="I15" s="50"/>
      <c r="J15" s="5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</row>
    <row r="16" spans="1:190" s="1" customFormat="1" ht="40.5" customHeight="1" x14ac:dyDescent="0.25">
      <c r="A16" s="73">
        <v>12</v>
      </c>
      <c r="B16" s="8" t="s">
        <v>85</v>
      </c>
      <c r="C16" s="8" t="s">
        <v>94</v>
      </c>
      <c r="D16" s="8" t="s">
        <v>103</v>
      </c>
      <c r="E16" s="63" t="s">
        <v>11</v>
      </c>
      <c r="F16" s="14" t="s">
        <v>16</v>
      </c>
      <c r="G16" s="13">
        <f>IF(AND(TabMatriceRisques[[#This Row],[Probabilité]]&lt;&gt;"",TabMatriceRisques[[#This Row],[Gravité]]&lt;&gt;""),(LEFT(TabMatriceRisques[[#This Row],[Probabilité]],1)*LEFT(TabMatriceRisques[[#This Row],[Gravité]],1))/25,"")</f>
        <v>0.6</v>
      </c>
      <c r="H16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6" s="8" t="s">
        <v>95</v>
      </c>
      <c r="J16" s="55" t="s">
        <v>28</v>
      </c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1" customFormat="1" ht="45" customHeight="1" x14ac:dyDescent="0.25">
      <c r="A17" s="73">
        <v>13</v>
      </c>
      <c r="B17" s="8" t="s">
        <v>122</v>
      </c>
      <c r="C17" s="8" t="s">
        <v>123</v>
      </c>
      <c r="D17" s="8" t="s">
        <v>125</v>
      </c>
      <c r="E17" s="63" t="s">
        <v>11</v>
      </c>
      <c r="F17" s="14" t="s">
        <v>16</v>
      </c>
      <c r="G17" s="13">
        <f>IF(AND(TabMatriceRisques[[#This Row],[Probabilité]]&lt;&gt;"",TabMatriceRisques[[#This Row],[Gravité]]&lt;&gt;""),(LEFT(TabMatriceRisques[[#This Row],[Probabilité]],1)*LEFT(TabMatriceRisques[[#This Row],[Gravité]],1))/25,"")</f>
        <v>0.6</v>
      </c>
      <c r="H17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7" s="8" t="s">
        <v>124</v>
      </c>
      <c r="J17" s="57" t="s">
        <v>28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</row>
    <row r="18" spans="1:190" s="1" customFormat="1" ht="36.75" customHeight="1" x14ac:dyDescent="0.25">
      <c r="A18" s="71">
        <v>13</v>
      </c>
      <c r="B18" s="8" t="s">
        <v>96</v>
      </c>
      <c r="C18" s="8" t="s">
        <v>98</v>
      </c>
      <c r="D18" s="8" t="s">
        <v>104</v>
      </c>
      <c r="E18" s="63" t="s">
        <v>15</v>
      </c>
      <c r="F18" s="14" t="s">
        <v>12</v>
      </c>
      <c r="G18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8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8" s="8" t="s">
        <v>97</v>
      </c>
      <c r="J18" s="56" t="s">
        <v>27</v>
      </c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</row>
    <row r="19" spans="1:190" s="1" customFormat="1" ht="30" x14ac:dyDescent="0.25">
      <c r="A19" s="5">
        <v>14</v>
      </c>
      <c r="B19" s="8" t="s">
        <v>87</v>
      </c>
      <c r="C19" s="8" t="s">
        <v>110</v>
      </c>
      <c r="D19" s="8" t="s">
        <v>81</v>
      </c>
      <c r="E19" s="63" t="s">
        <v>15</v>
      </c>
      <c r="F19" s="14" t="s">
        <v>12</v>
      </c>
      <c r="G19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9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9" s="8"/>
      <c r="J19" s="56" t="s">
        <v>27</v>
      </c>
    </row>
    <row r="20" spans="1:190" s="1" customFormat="1" ht="30" x14ac:dyDescent="0.25">
      <c r="A20" s="5">
        <v>15</v>
      </c>
      <c r="B20" s="8" t="s">
        <v>88</v>
      </c>
      <c r="C20" s="8" t="s">
        <v>100</v>
      </c>
      <c r="D20" s="8" t="s">
        <v>81</v>
      </c>
      <c r="E20" s="63" t="s">
        <v>11</v>
      </c>
      <c r="F20" s="14" t="s">
        <v>12</v>
      </c>
      <c r="G20" s="13">
        <f>IF(AND(TabMatriceRisques[[#This Row],[Probabilité]]&lt;&gt;"",TabMatriceRisques[[#This Row],[Gravité]]&lt;&gt;""),(LEFT(TabMatriceRisques[[#This Row],[Probabilité]],1)*LEFT(TabMatriceRisques[[#This Row],[Gravité]],1))/25,"")</f>
        <v>0.36</v>
      </c>
      <c r="H20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20" s="8" t="s">
        <v>111</v>
      </c>
      <c r="J20" s="57" t="s">
        <v>28</v>
      </c>
    </row>
    <row r="21" spans="1:190" s="1" customFormat="1" ht="33.75" customHeight="1" x14ac:dyDescent="0.25">
      <c r="A21" s="5">
        <v>16</v>
      </c>
      <c r="B21" s="8" t="s">
        <v>89</v>
      </c>
      <c r="C21" s="8" t="s">
        <v>99</v>
      </c>
      <c r="D21" s="8" t="s">
        <v>105</v>
      </c>
      <c r="E21" s="63" t="s">
        <v>15</v>
      </c>
      <c r="F21" s="14" t="s">
        <v>12</v>
      </c>
      <c r="G21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21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21" s="8" t="s">
        <v>112</v>
      </c>
      <c r="J21" s="56" t="s">
        <v>27</v>
      </c>
    </row>
    <row r="22" spans="1:190" s="1" customFormat="1" ht="30.75" customHeight="1" x14ac:dyDescent="0.25">
      <c r="A22" s="5">
        <v>17</v>
      </c>
      <c r="B22" s="8" t="s">
        <v>90</v>
      </c>
      <c r="C22" s="8" t="s">
        <v>107</v>
      </c>
      <c r="D22" s="8" t="s">
        <v>106</v>
      </c>
      <c r="E22" s="63" t="s">
        <v>15</v>
      </c>
      <c r="F22" s="14" t="s">
        <v>13</v>
      </c>
      <c r="G22" s="13">
        <f>IF(AND(TabMatriceRisques[[#This Row],[Probabilité]]&lt;&gt;"",TabMatriceRisques[[#This Row],[Gravité]]&lt;&gt;""),(LEFT(TabMatriceRisques[[#This Row],[Probabilité]],1)*LEFT(TabMatriceRisques[[#This Row],[Gravité]],1))/25,"")</f>
        <v>0.32</v>
      </c>
      <c r="H22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22" s="8" t="s">
        <v>113</v>
      </c>
      <c r="J22" s="57" t="s">
        <v>28</v>
      </c>
    </row>
    <row r="23" spans="1:190" s="1" customFormat="1" ht="26.25" customHeight="1" x14ac:dyDescent="0.25">
      <c r="A23" s="5">
        <v>18</v>
      </c>
      <c r="B23" s="8" t="s">
        <v>91</v>
      </c>
      <c r="C23" s="8" t="s">
        <v>109</v>
      </c>
      <c r="D23" s="8" t="s">
        <v>106</v>
      </c>
      <c r="E23" s="63" t="s">
        <v>15</v>
      </c>
      <c r="F23" s="14" t="s">
        <v>12</v>
      </c>
      <c r="G23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23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23" s="8" t="s">
        <v>114</v>
      </c>
      <c r="J23" s="56" t="s">
        <v>27</v>
      </c>
    </row>
    <row r="24" spans="1:190" s="1" customFormat="1" ht="30" customHeight="1" x14ac:dyDescent="0.25">
      <c r="A24" s="5">
        <v>19</v>
      </c>
      <c r="B24" s="8" t="s">
        <v>92</v>
      </c>
      <c r="C24" s="8" t="s">
        <v>108</v>
      </c>
      <c r="D24" s="8" t="s">
        <v>106</v>
      </c>
      <c r="E24" s="63" t="s">
        <v>15</v>
      </c>
      <c r="F24" s="14" t="s">
        <v>12</v>
      </c>
      <c r="G24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24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24" s="7" t="s">
        <v>116</v>
      </c>
      <c r="J24" s="56" t="s">
        <v>27</v>
      </c>
    </row>
    <row r="25" spans="1:190" s="1" customFormat="1" ht="29.25" customHeight="1" x14ac:dyDescent="0.25">
      <c r="A25" s="5">
        <v>20</v>
      </c>
      <c r="B25" s="8" t="s">
        <v>93</v>
      </c>
      <c r="C25" s="8" t="s">
        <v>115</v>
      </c>
      <c r="D25" s="8" t="s">
        <v>106</v>
      </c>
      <c r="E25" s="63" t="s">
        <v>15</v>
      </c>
      <c r="F25" s="14" t="s">
        <v>12</v>
      </c>
      <c r="G25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25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25" s="8" t="s">
        <v>120</v>
      </c>
      <c r="J25" s="56" t="s">
        <v>27</v>
      </c>
    </row>
    <row r="26" spans="1:190" s="1" customFormat="1" ht="30.75" thickBot="1" x14ac:dyDescent="0.3">
      <c r="A26" s="5">
        <v>21</v>
      </c>
      <c r="B26" s="8" t="s">
        <v>117</v>
      </c>
      <c r="C26" s="8" t="s">
        <v>118</v>
      </c>
      <c r="D26" s="8" t="s">
        <v>105</v>
      </c>
      <c r="E26" s="64" t="s">
        <v>15</v>
      </c>
      <c r="F26" s="65" t="s">
        <v>44</v>
      </c>
      <c r="G26" s="66">
        <f>IF(AND(TabMatriceRisques[[#This Row],[Probabilité]]&lt;&gt;"",TabMatriceRisques[[#This Row],[Gravité]]&lt;&gt;""),(LEFT(TabMatriceRisques[[#This Row],[Probabilité]],1)*LEFT(TabMatriceRisques[[#This Row],[Gravité]],1))/25,"")</f>
        <v>0.16</v>
      </c>
      <c r="H26" s="67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Faible</v>
      </c>
      <c r="I26" s="68" t="s">
        <v>119</v>
      </c>
      <c r="J26" s="69" t="s">
        <v>27</v>
      </c>
    </row>
    <row r="27" spans="1:190" s="6" customFormat="1" ht="16.5" thickBot="1" x14ac:dyDescent="0.3">
      <c r="A27" s="51">
        <f>COUNT(TabMatriceRisques[N1])</f>
        <v>21</v>
      </c>
      <c r="B27" s="52" t="s">
        <v>17</v>
      </c>
      <c r="C27" s="52"/>
      <c r="D27" s="52"/>
      <c r="E27" s="52"/>
      <c r="F27" s="52"/>
      <c r="G27" s="52"/>
      <c r="H27" s="52"/>
      <c r="I27" s="52"/>
      <c r="J27" s="59"/>
    </row>
    <row r="29" spans="1:190" x14ac:dyDescent="0.25">
      <c r="B29" s="2"/>
      <c r="C29" s="1"/>
      <c r="D29" s="2"/>
    </row>
    <row r="30" spans="1:190" x14ac:dyDescent="0.25">
      <c r="B30" s="2" t="s">
        <v>18</v>
      </c>
      <c r="E30" s="2" t="s">
        <v>19</v>
      </c>
    </row>
    <row r="31" spans="1:190" x14ac:dyDescent="0.25">
      <c r="B31" s="38" t="str">
        <f>Listes!E2</f>
        <v>1 - Nul</v>
      </c>
      <c r="C31" s="39" t="s">
        <v>20</v>
      </c>
      <c r="D31" s="39"/>
      <c r="E31" s="38" t="str">
        <f>Listes!D2</f>
        <v>1 - Nul (rare)</v>
      </c>
    </row>
    <row r="32" spans="1:190" x14ac:dyDescent="0.25">
      <c r="B32" s="38" t="str">
        <f>Listes!E3</f>
        <v>2 - Faible</v>
      </c>
      <c r="C32" s="74" t="s">
        <v>21</v>
      </c>
      <c r="D32" s="74"/>
      <c r="E32" s="38" t="str">
        <f>Listes!D3</f>
        <v>2 - Faible (improbable)</v>
      </c>
    </row>
    <row r="33" spans="2:5" x14ac:dyDescent="0.25">
      <c r="B33" s="38" t="str">
        <f>Listes!E4</f>
        <v>3 - Moyenne</v>
      </c>
      <c r="C33" s="74" t="s">
        <v>22</v>
      </c>
      <c r="D33" s="74"/>
      <c r="E33" s="38" t="str">
        <f>Listes!D4</f>
        <v>3 - Moyenne (possible)</v>
      </c>
    </row>
    <row r="34" spans="2:5" x14ac:dyDescent="0.25">
      <c r="B34" s="38" t="str">
        <f>Listes!E5</f>
        <v>4 - Elevée</v>
      </c>
      <c r="C34" s="74" t="s">
        <v>23</v>
      </c>
      <c r="D34" s="74"/>
      <c r="E34" s="38" t="str">
        <f>Listes!D5</f>
        <v>4 - Elevée (probable)</v>
      </c>
    </row>
    <row r="35" spans="2:5" x14ac:dyDescent="0.25">
      <c r="B35" s="38" t="str">
        <f>Listes!E6</f>
        <v>5 - Très élevée</v>
      </c>
      <c r="C35" s="74" t="s">
        <v>24</v>
      </c>
      <c r="D35" s="74"/>
      <c r="E35" s="38" t="str">
        <f>Listes!D6</f>
        <v>5 - Très élevée (certaine)</v>
      </c>
    </row>
  </sheetData>
  <mergeCells count="5">
    <mergeCell ref="C35:D35"/>
    <mergeCell ref="A1:I1"/>
    <mergeCell ref="C32:D32"/>
    <mergeCell ref="C33:D33"/>
    <mergeCell ref="C34:D34"/>
  </mergeCells>
  <conditionalFormatting sqref="B5:I14 B16:I16 B24:H24 B18:I23">
    <cfRule type="expression" dxfId="113" priority="319">
      <formula>$A5=""</formula>
    </cfRule>
  </conditionalFormatting>
  <conditionalFormatting sqref="G5:G12">
    <cfRule type="dataBar" priority="3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{EA257DBE-AB7C-41DD-89E7-2D86D8FFE960}</x14:id>
        </ext>
      </extLst>
    </cfRule>
  </conditionalFormatting>
  <conditionalFormatting sqref="H5:H12">
    <cfRule type="expression" dxfId="112" priority="312">
      <formula>$H5="Critique"</formula>
    </cfRule>
    <cfRule type="expression" dxfId="111" priority="313">
      <formula>$H5="Elevé"</formula>
    </cfRule>
    <cfRule type="expression" dxfId="110" priority="314">
      <formula>$H5="Moyen"</formula>
    </cfRule>
    <cfRule type="expression" dxfId="109" priority="315">
      <formula>$H5="Faible"</formula>
    </cfRule>
  </conditionalFormatting>
  <conditionalFormatting sqref="E5:F12">
    <cfRule type="expression" dxfId="108" priority="316">
      <formula>AND($B5&lt;&gt;"",E5="")</formula>
    </cfRule>
  </conditionalFormatting>
  <conditionalFormatting sqref="B5:B12 G5:H12">
    <cfRule type="expression" dxfId="107" priority="323">
      <formula>#REF!="ERREUR"</formula>
    </cfRule>
  </conditionalFormatting>
  <conditionalFormatting sqref="G13">
    <cfRule type="dataBar" priority="3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{EAB48A8D-7E28-4E6C-86E4-5A35D74C5EF4}</x14:id>
        </ext>
      </extLst>
    </cfRule>
  </conditionalFormatting>
  <conditionalFormatting sqref="H13">
    <cfRule type="expression" dxfId="106" priority="295">
      <formula>$H13="Critique"</formula>
    </cfRule>
    <cfRule type="expression" dxfId="105" priority="296">
      <formula>$H13="Elevé"</formula>
    </cfRule>
    <cfRule type="expression" dxfId="104" priority="297">
      <formula>$H13="Moyen"</formula>
    </cfRule>
    <cfRule type="expression" dxfId="103" priority="298">
      <formula>$H13="Faible"</formula>
    </cfRule>
  </conditionalFormatting>
  <conditionalFormatting sqref="E13:F13">
    <cfRule type="expression" dxfId="102" priority="299">
      <formula>AND($B13&lt;&gt;"",E13="")</formula>
    </cfRule>
  </conditionalFormatting>
  <conditionalFormatting sqref="B13 G13:H13">
    <cfRule type="expression" dxfId="101" priority="302">
      <formula>#REF!="ERREUR"</formula>
    </cfRule>
  </conditionalFormatting>
  <conditionalFormatting sqref="G14">
    <cfRule type="dataBar" priority="2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{2BB28AF5-5E95-4149-86BE-16978E4A3D44}</x14:id>
        </ext>
      </extLst>
    </cfRule>
  </conditionalFormatting>
  <conditionalFormatting sqref="H14">
    <cfRule type="expression" dxfId="100" priority="287">
      <formula>$H14="Critique"</formula>
    </cfRule>
    <cfRule type="expression" dxfId="99" priority="288">
      <formula>$H14="Elevé"</formula>
    </cfRule>
    <cfRule type="expression" dxfId="98" priority="289">
      <formula>$H14="Moyen"</formula>
    </cfRule>
    <cfRule type="expression" dxfId="97" priority="290">
      <formula>$H14="Faible"</formula>
    </cfRule>
  </conditionalFormatting>
  <conditionalFormatting sqref="E14:F14">
    <cfRule type="expression" dxfId="96" priority="291">
      <formula>AND($B14&lt;&gt;"",E14="")</formula>
    </cfRule>
  </conditionalFormatting>
  <conditionalFormatting sqref="B14 G14:H14">
    <cfRule type="expression" dxfId="95" priority="294">
      <formula>#REF!="ERREUR"</formula>
    </cfRule>
  </conditionalFormatting>
  <conditionalFormatting sqref="G16">
    <cfRule type="dataBar" priority="28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{036AA39D-B141-4EF2-A2A1-D5523F8FE54C}</x14:id>
        </ext>
      </extLst>
    </cfRule>
  </conditionalFormatting>
  <conditionalFormatting sqref="H16">
    <cfRule type="expression" dxfId="94" priority="279">
      <formula>$H16="Critique"</formula>
    </cfRule>
    <cfRule type="expression" dxfId="93" priority="280">
      <formula>$H16="Elevé"</formula>
    </cfRule>
    <cfRule type="expression" dxfId="92" priority="281">
      <formula>$H16="Moyen"</formula>
    </cfRule>
    <cfRule type="expression" dxfId="91" priority="282">
      <formula>$H16="Faible"</formula>
    </cfRule>
  </conditionalFormatting>
  <conditionalFormatting sqref="E16:F16">
    <cfRule type="expression" dxfId="90" priority="283">
      <formula>AND($B16&lt;&gt;"",E16="")</formula>
    </cfRule>
  </conditionalFormatting>
  <conditionalFormatting sqref="B16 G16:H16">
    <cfRule type="expression" dxfId="89" priority="286">
      <formula>#REF!="ERREUR"</formula>
    </cfRule>
  </conditionalFormatting>
  <conditionalFormatting sqref="G18">
    <cfRule type="dataBar" priority="27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{67D74510-BDE8-498E-A872-3B8A3445F8D0}</x14:id>
        </ext>
      </extLst>
    </cfRule>
  </conditionalFormatting>
  <conditionalFormatting sqref="H18">
    <cfRule type="expression" dxfId="88" priority="271">
      <formula>$H18="Critique"</formula>
    </cfRule>
    <cfRule type="expression" dxfId="87" priority="272">
      <formula>$H18="Elevé"</formula>
    </cfRule>
    <cfRule type="expression" dxfId="86" priority="273">
      <formula>$H18="Moyen"</formula>
    </cfRule>
    <cfRule type="expression" dxfId="85" priority="274">
      <formula>$H18="Faible"</formula>
    </cfRule>
  </conditionalFormatting>
  <conditionalFormatting sqref="E18:F18">
    <cfRule type="expression" dxfId="84" priority="275">
      <formula>AND($B18&lt;&gt;"",E18="")</formula>
    </cfRule>
  </conditionalFormatting>
  <conditionalFormatting sqref="B18 G18:H18">
    <cfRule type="expression" dxfId="83" priority="278">
      <formula>#REF!="ERREUR"</formula>
    </cfRule>
  </conditionalFormatting>
  <conditionalFormatting sqref="G19">
    <cfRule type="dataBar" priority="26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{22CD967B-DE27-4540-B16B-958C8427D5BD}</x14:id>
        </ext>
      </extLst>
    </cfRule>
  </conditionalFormatting>
  <conditionalFormatting sqref="H19">
    <cfRule type="expression" dxfId="82" priority="263">
      <formula>$H19="Critique"</formula>
    </cfRule>
    <cfRule type="expression" dxfId="81" priority="264">
      <formula>$H19="Elevé"</formula>
    </cfRule>
    <cfRule type="expression" dxfId="80" priority="265">
      <formula>$H19="Moyen"</formula>
    </cfRule>
    <cfRule type="expression" dxfId="79" priority="266">
      <formula>$H19="Faible"</formula>
    </cfRule>
  </conditionalFormatting>
  <conditionalFormatting sqref="E19:F19">
    <cfRule type="expression" dxfId="78" priority="267">
      <formula>AND($B19&lt;&gt;"",E19="")</formula>
    </cfRule>
  </conditionalFormatting>
  <conditionalFormatting sqref="B19 G19:H19">
    <cfRule type="expression" dxfId="77" priority="270">
      <formula>#REF!="ERREUR"</formula>
    </cfRule>
  </conditionalFormatting>
  <conditionalFormatting sqref="G20">
    <cfRule type="dataBar" priority="2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{263301BF-E987-4C93-897E-CEE39BE2CBB9}</x14:id>
        </ext>
      </extLst>
    </cfRule>
  </conditionalFormatting>
  <conditionalFormatting sqref="H20">
    <cfRule type="expression" dxfId="76" priority="255">
      <formula>$H20="Critique"</formula>
    </cfRule>
    <cfRule type="expression" dxfId="75" priority="256">
      <formula>$H20="Elevé"</formula>
    </cfRule>
    <cfRule type="expression" dxfId="74" priority="257">
      <formula>$H20="Moyen"</formula>
    </cfRule>
    <cfRule type="expression" dxfId="73" priority="258">
      <formula>$H20="Faible"</formula>
    </cfRule>
  </conditionalFormatting>
  <conditionalFormatting sqref="E20:F20">
    <cfRule type="expression" dxfId="72" priority="259">
      <formula>AND($B20&lt;&gt;"",E20="")</formula>
    </cfRule>
  </conditionalFormatting>
  <conditionalFormatting sqref="B20 G20:H20">
    <cfRule type="expression" dxfId="71" priority="262">
      <formula>#REF!="ERREUR"</formula>
    </cfRule>
  </conditionalFormatting>
  <conditionalFormatting sqref="G21">
    <cfRule type="dataBar" priority="2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{0A6BF607-A70B-4AFB-8483-9A8DFF71FAEC}</x14:id>
        </ext>
      </extLst>
    </cfRule>
  </conditionalFormatting>
  <conditionalFormatting sqref="H21">
    <cfRule type="expression" dxfId="70" priority="247">
      <formula>$H21="Critique"</formula>
    </cfRule>
    <cfRule type="expression" dxfId="69" priority="248">
      <formula>$H21="Elevé"</formula>
    </cfRule>
    <cfRule type="expression" dxfId="68" priority="249">
      <formula>$H21="Moyen"</formula>
    </cfRule>
    <cfRule type="expression" dxfId="67" priority="250">
      <formula>$H21="Faible"</formula>
    </cfRule>
  </conditionalFormatting>
  <conditionalFormatting sqref="E21:F21">
    <cfRule type="expression" dxfId="66" priority="251">
      <formula>AND($B21&lt;&gt;"",E21="")</formula>
    </cfRule>
  </conditionalFormatting>
  <conditionalFormatting sqref="B21 G21:H21">
    <cfRule type="expression" dxfId="65" priority="254">
      <formula>#REF!="ERREUR"</formula>
    </cfRule>
  </conditionalFormatting>
  <conditionalFormatting sqref="G22">
    <cfRule type="dataBar" priority="2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{93598DCF-CC39-4D71-8215-A31C7908FDEC}</x14:id>
        </ext>
      </extLst>
    </cfRule>
  </conditionalFormatting>
  <conditionalFormatting sqref="H22">
    <cfRule type="expression" dxfId="64" priority="239">
      <formula>$H22="Critique"</formula>
    </cfRule>
    <cfRule type="expression" dxfId="63" priority="240">
      <formula>$H22="Elevé"</formula>
    </cfRule>
    <cfRule type="expression" dxfId="62" priority="241">
      <formula>$H22="Moyen"</formula>
    </cfRule>
    <cfRule type="expression" dxfId="61" priority="242">
      <formula>$H22="Faible"</formula>
    </cfRule>
  </conditionalFormatting>
  <conditionalFormatting sqref="E22:F22">
    <cfRule type="expression" dxfId="60" priority="243">
      <formula>AND($B22&lt;&gt;"",E22="")</formula>
    </cfRule>
  </conditionalFormatting>
  <conditionalFormatting sqref="B22 G22:H22">
    <cfRule type="expression" dxfId="59" priority="246">
      <formula>#REF!="ERREUR"</formula>
    </cfRule>
  </conditionalFormatting>
  <conditionalFormatting sqref="G23">
    <cfRule type="dataBar" priority="2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{7F4F18EA-E686-4E40-857D-58D887EA8443}</x14:id>
        </ext>
      </extLst>
    </cfRule>
  </conditionalFormatting>
  <conditionalFormatting sqref="H23">
    <cfRule type="expression" dxfId="58" priority="231">
      <formula>$H23="Critique"</formula>
    </cfRule>
    <cfRule type="expression" dxfId="57" priority="232">
      <formula>$H23="Elevé"</formula>
    </cfRule>
    <cfRule type="expression" dxfId="56" priority="233">
      <formula>$H23="Moyen"</formula>
    </cfRule>
    <cfRule type="expression" dxfId="55" priority="234">
      <formula>$H23="Faible"</formula>
    </cfRule>
  </conditionalFormatting>
  <conditionalFormatting sqref="E23:F23">
    <cfRule type="expression" dxfId="54" priority="235">
      <formula>AND($B23&lt;&gt;"",E23="")</formula>
    </cfRule>
  </conditionalFormatting>
  <conditionalFormatting sqref="B23 G23:H23">
    <cfRule type="expression" dxfId="53" priority="238">
      <formula>#REF!="ERREUR"</formula>
    </cfRule>
  </conditionalFormatting>
  <conditionalFormatting sqref="G24">
    <cfRule type="dataBar" priority="2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{BA85588F-5F7D-462F-91DE-E8B3374BA67F}</x14:id>
        </ext>
      </extLst>
    </cfRule>
  </conditionalFormatting>
  <conditionalFormatting sqref="H24">
    <cfRule type="expression" dxfId="52" priority="223">
      <formula>$H24="Critique"</formula>
    </cfRule>
    <cfRule type="expression" dxfId="51" priority="224">
      <formula>$H24="Elevé"</formula>
    </cfRule>
    <cfRule type="expression" dxfId="50" priority="225">
      <formula>$H24="Moyen"</formula>
    </cfRule>
    <cfRule type="expression" dxfId="49" priority="226">
      <formula>$H24="Faible"</formula>
    </cfRule>
  </conditionalFormatting>
  <conditionalFormatting sqref="E24:F24">
    <cfRule type="expression" dxfId="48" priority="227">
      <formula>AND($B24&lt;&gt;"",E24="")</formula>
    </cfRule>
  </conditionalFormatting>
  <conditionalFormatting sqref="B24 G24:H24">
    <cfRule type="expression" dxfId="47" priority="230">
      <formula>#REF!="ERREUR"</formula>
    </cfRule>
  </conditionalFormatting>
  <conditionalFormatting sqref="B25:I25">
    <cfRule type="expression" dxfId="46" priority="206">
      <formula>$A25=""</formula>
    </cfRule>
  </conditionalFormatting>
  <conditionalFormatting sqref="G25">
    <cfRule type="dataBar" priority="20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{4ED05D83-465C-4EED-B42C-303A1943C321}</x14:id>
        </ext>
      </extLst>
    </cfRule>
  </conditionalFormatting>
  <conditionalFormatting sqref="H25">
    <cfRule type="expression" dxfId="45" priority="199">
      <formula>$H25="Critique"</formula>
    </cfRule>
    <cfRule type="expression" dxfId="44" priority="200">
      <formula>$H25="Elevé"</formula>
    </cfRule>
    <cfRule type="expression" dxfId="43" priority="201">
      <formula>$H25="Moyen"</formula>
    </cfRule>
    <cfRule type="expression" dxfId="42" priority="202">
      <formula>$H25="Faible"</formula>
    </cfRule>
  </conditionalFormatting>
  <conditionalFormatting sqref="E25:F25">
    <cfRule type="expression" dxfId="41" priority="203">
      <formula>AND($B25&lt;&gt;"",E25="")</formula>
    </cfRule>
  </conditionalFormatting>
  <conditionalFormatting sqref="B25 G25:H25">
    <cfRule type="expression" dxfId="40" priority="205">
      <formula>#REF!="ERREUR"</formula>
    </cfRule>
  </conditionalFormatting>
  <conditionalFormatting sqref="B26:I26">
    <cfRule type="expression" dxfId="39" priority="198">
      <formula>$A26=""</formula>
    </cfRule>
  </conditionalFormatting>
  <conditionalFormatting sqref="G26">
    <cfRule type="dataBar" priority="19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{2B5ECFB2-B255-49FE-B1AA-4C7264B4923E}</x14:id>
        </ext>
      </extLst>
    </cfRule>
  </conditionalFormatting>
  <conditionalFormatting sqref="H26">
    <cfRule type="expression" dxfId="38" priority="191">
      <formula>$H26="Critique"</formula>
    </cfRule>
    <cfRule type="expression" dxfId="37" priority="192">
      <formula>$H26="Elevé"</formula>
    </cfRule>
    <cfRule type="expression" dxfId="36" priority="193">
      <formula>$H26="Moyen"</formula>
    </cfRule>
    <cfRule type="expression" dxfId="35" priority="194">
      <formula>$H26="Faible"</formula>
    </cfRule>
  </conditionalFormatting>
  <conditionalFormatting sqref="E26:F26">
    <cfRule type="expression" dxfId="34" priority="195">
      <formula>AND($B26&lt;&gt;"",E26="")</formula>
    </cfRule>
  </conditionalFormatting>
  <conditionalFormatting sqref="B26 G26:H26">
    <cfRule type="expression" dxfId="33" priority="197">
      <formula>#REF!="ERREUR"</formula>
    </cfRule>
  </conditionalFormatting>
  <conditionalFormatting sqref="I25">
    <cfRule type="expression" dxfId="32" priority="325">
      <formula>$A24=""</formula>
    </cfRule>
  </conditionalFormatting>
  <conditionalFormatting sqref="B17:I17">
    <cfRule type="expression" dxfId="31" priority="8">
      <formula>$A17=""</formula>
    </cfRule>
  </conditionalFormatting>
  <conditionalFormatting sqref="G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{4A69F136-2291-4624-B1F1-6B4F27AF068D}</x14:id>
        </ext>
      </extLst>
    </cfRule>
  </conditionalFormatting>
  <conditionalFormatting sqref="H17">
    <cfRule type="expression" dxfId="30" priority="1">
      <formula>$H17="Critique"</formula>
    </cfRule>
    <cfRule type="expression" dxfId="29" priority="2">
      <formula>$H17="Elevé"</formula>
    </cfRule>
    <cfRule type="expression" dxfId="28" priority="3">
      <formula>$H17="Moyen"</formula>
    </cfRule>
    <cfRule type="expression" dxfId="27" priority="4">
      <formula>$H17="Faible"</formula>
    </cfRule>
  </conditionalFormatting>
  <conditionalFormatting sqref="E17:F17">
    <cfRule type="expression" dxfId="26" priority="5">
      <formula>AND($B17&lt;&gt;"",E17="")</formula>
    </cfRule>
  </conditionalFormatting>
  <conditionalFormatting sqref="B17 G17:H17">
    <cfRule type="expression" dxfId="25" priority="7">
      <formula>#REF!="ERREUR"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257DBE-AB7C-41DD-89E7-2D86D8FFE9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G5:G12</xm:sqref>
        </x14:conditionalFormatting>
        <x14:conditionalFormatting xmlns:xm="http://schemas.microsoft.com/office/excel/2006/main">
          <x14:cfRule type="dataBar" id="{EAB48A8D-7E28-4E6C-86E4-5A35D74C5EF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2BB28AF5-5E95-4149-86BE-16978E4A3D4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036AA39D-B141-4EF2-A2A1-D5523F8FE54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67D74510-BDE8-498E-A872-3B8A3445F8D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22CD967B-DE27-4540-B16B-958C8427D5B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63301BF-E987-4C93-897E-CEE39BE2CB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0A6BF607-A70B-4AFB-8483-9A8DFF71FAE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93598DCF-CC39-4D71-8215-A31C7908FDE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7F4F18EA-E686-4E40-857D-58D887EA844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BA85588F-5F7D-462F-91DE-E8B3374BA67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ED05D83-465C-4EED-B42C-303A1943C32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2B5ECFB2-B255-49FE-B1AA-4C7264B492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4A69F136-2291-4624-B1F1-6B4F27AF068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Listes!$D$2:$D$6</xm:f>
          </x14:formula1>
          <xm:sqref>E5:E14 E16:E26</xm:sqref>
        </x14:dataValidation>
        <x14:dataValidation type="list" allowBlank="1" xr:uid="{00000000-0002-0000-0100-000002000000}">
          <x14:formula1>
            <xm:f>Listes!$E$2:$E$6</xm:f>
          </x14:formula1>
          <xm:sqref>F5:F14 F16:F26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4">
    <tabColor rgb="FF00B050"/>
    <pageSetUpPr fitToPage="1"/>
  </sheetPr>
  <dimension ref="A1:I17"/>
  <sheetViews>
    <sheetView showGridLines="0" workbookViewId="0">
      <selection activeCell="F16" sqref="F16"/>
    </sheetView>
  </sheetViews>
  <sheetFormatPr baseColWidth="10" defaultColWidth="11.42578125" defaultRowHeight="15" x14ac:dyDescent="0.2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9" ht="20.25" thickBot="1" x14ac:dyDescent="0.35">
      <c r="A1" s="75" t="s">
        <v>25</v>
      </c>
      <c r="B1" s="75"/>
      <c r="C1" s="75"/>
      <c r="D1" s="75"/>
      <c r="E1" s="75"/>
      <c r="F1" s="75"/>
      <c r="G1" s="75"/>
      <c r="H1" s="75"/>
      <c r="I1" s="75"/>
    </row>
    <row r="2" spans="1:9" ht="30.75" customHeight="1" thickTop="1" x14ac:dyDescent="0.25"/>
    <row r="3" spans="1:9" x14ac:dyDescent="0.25">
      <c r="D3" s="47"/>
      <c r="E3" s="47"/>
      <c r="F3" s="47"/>
      <c r="G3" s="47"/>
      <c r="H3" s="47"/>
    </row>
    <row r="5" spans="1:9" ht="69" customHeight="1" thickBot="1" x14ac:dyDescent="0.3">
      <c r="A5" s="76" t="s">
        <v>26</v>
      </c>
      <c r="B5" s="15" t="str">
        <f>Listes!D6</f>
        <v>5 - Très élevée (certaine)</v>
      </c>
      <c r="C5" s="78"/>
      <c r="D5" s="21" t="str">
        <f>IF(COUNTIFS(TabMatriceRisques[Probabilité],$B5,TabMatriceRisques[Gravité],D$11)&gt;0,COUNTIFS(TabMatriceRisques[Probabilité],$B5,TabMatriceRisques[Gravité],D$11),"")</f>
        <v/>
      </c>
      <c r="E5" s="22" t="str">
        <f>IF(COUNTIFS(TabMatriceRisques[Probabilité],$B5,TabMatriceRisques[Gravité],E$11)&gt;0,COUNTIFS(TabMatriceRisques[Probabilité],$B5,TabMatriceRisques[Gravité],E$11),"")</f>
        <v/>
      </c>
      <c r="F5" s="23" t="str">
        <f>IF(COUNTIFS(TabMatriceRisques[Probabilité],$B5,TabMatriceRisques[Gravité],F$11)&gt;0,COUNTIFS(TabMatriceRisques[Probabilité],$B5,TabMatriceRisques[Gravité],F$11),"")</f>
        <v/>
      </c>
      <c r="G5" s="23" t="str">
        <f>IF(COUNTIFS(TabMatriceRisques[Probabilité],$B5,TabMatriceRisques[Gravité],G$11)&gt;0,COUNTIFS(TabMatriceRisques[Probabilité],$B5,TabMatriceRisques[Gravité],G$11),"")</f>
        <v/>
      </c>
      <c r="H5" s="24" t="str">
        <f>IF(COUNTIFS(TabMatriceRisques[Probabilité],$B5,TabMatriceRisques[Gravité],H$11)&gt;0,COUNTIFS(TabMatriceRisques[Probabilité],$B5,TabMatriceRisques[Gravité],H$11),"")</f>
        <v/>
      </c>
    </row>
    <row r="6" spans="1:9" ht="69" customHeight="1" thickTop="1" thickBot="1" x14ac:dyDescent="0.3">
      <c r="A6" s="76"/>
      <c r="B6" s="15" t="str">
        <f>Listes!D5</f>
        <v>4 - Elevée (probable)</v>
      </c>
      <c r="C6" s="78"/>
      <c r="D6" s="29" t="str">
        <f>IF(COUNTIFS(TabMatriceRisques[Probabilité],$B6,TabMatriceRisques[Gravité],D$11)&gt;0,COUNTIFS(TabMatriceRisques[Probabilité],$B6,TabMatriceRisques[Gravité],D$11),"")</f>
        <v/>
      </c>
      <c r="E6" s="25" t="str">
        <f>IF(COUNTIFS(TabMatriceRisques[Probabilité],$B6,TabMatriceRisques[Gravité],E$11)&gt;0,COUNTIFS(TabMatriceRisques[Probabilité],$B6,TabMatriceRisques[Gravité],E$11),"")</f>
        <v/>
      </c>
      <c r="F6" s="25">
        <f>IF(COUNTIFS(TabMatriceRisques[Probabilité],$B6,TabMatriceRisques[Gravité],F$11)&gt;0,COUNTIFS(TabMatriceRisques[Probabilité],$B6,TabMatriceRisques[Gravité],F$11),"")</f>
        <v>1</v>
      </c>
      <c r="G6" s="26" t="str">
        <f>IF(COUNTIFS(TabMatriceRisques[Probabilité],$B6,TabMatriceRisques[Gravité],G$11)&gt;0,COUNTIFS(TabMatriceRisques[Probabilité],$B6,TabMatriceRisques[Gravité],G$11),"")</f>
        <v/>
      </c>
      <c r="H6" s="27" t="str">
        <f>IF(COUNTIFS(TabMatriceRisques[Probabilité],$B6,TabMatriceRisques[Gravité],H$11)&gt;0,COUNTIFS(TabMatriceRisques[Probabilité],$B6,TabMatriceRisques[Gravité],H$11),"")</f>
        <v/>
      </c>
    </row>
    <row r="7" spans="1:9" ht="69" customHeight="1" thickTop="1" thickBot="1" x14ac:dyDescent="0.3">
      <c r="A7" s="76"/>
      <c r="B7" s="15" t="str">
        <f>Listes!D4</f>
        <v>3 - Moyenne (possible)</v>
      </c>
      <c r="C7" s="78"/>
      <c r="D7" s="30" t="str">
        <f>IF(COUNTIFS(TabMatriceRisques[Probabilité],$B7,TabMatriceRisques[Gravité],D$11)&gt;0,COUNTIFS(TabMatriceRisques[Probabilité],$B7,TabMatriceRisques[Gravité],D$11),"")</f>
        <v/>
      </c>
      <c r="E7" s="32" t="str">
        <f>IF(COUNTIFS(TabMatriceRisques[Probabilité],$B7,TabMatriceRisques[Gravité],E$11)&gt;0,COUNTIFS(TabMatriceRisques[Probabilité],$B7,TabMatriceRisques[Gravité],E$11),"")</f>
        <v/>
      </c>
      <c r="F7" s="25">
        <f>IF(COUNTIFS(TabMatriceRisques[Probabilité],$B7,TabMatriceRisques[Gravité],F$11)&gt;0,COUNTIFS(TabMatriceRisques[Probabilité],$B7,TabMatriceRisques[Gravité],F$11),"")</f>
        <v>3</v>
      </c>
      <c r="G7" s="25">
        <f>IF(COUNTIFS(TabMatriceRisques[Probabilité],$B7,TabMatriceRisques[Gravité],G$11)&gt;0,COUNTIFS(TabMatriceRisques[Probabilité],$B7,TabMatriceRisques[Gravité],G$11),"")</f>
        <v>3</v>
      </c>
      <c r="H7" s="27">
        <f>IF(COUNTIFS(TabMatriceRisques[Probabilité],$B7,TabMatriceRisques[Gravité],H$11)&gt;0,COUNTIFS(TabMatriceRisques[Probabilité],$B7,TabMatriceRisques[Gravité],H$11),"")</f>
        <v>2</v>
      </c>
    </row>
    <row r="8" spans="1:9" ht="69" customHeight="1" thickTop="1" thickBot="1" x14ac:dyDescent="0.3">
      <c r="A8" s="76"/>
      <c r="B8" s="15" t="str">
        <f>Listes!D3</f>
        <v>2 - Faible (improbable)</v>
      </c>
      <c r="C8" s="78"/>
      <c r="D8" s="30" t="str">
        <f>IF(COUNTIFS(TabMatriceRisques[Probabilité],$B8,TabMatriceRisques[Gravité],D$11)&gt;0,COUNTIFS(TabMatriceRisques[Probabilité],$B8,TabMatriceRisques[Gravité],D$11),"")</f>
        <v/>
      </c>
      <c r="E8" s="33">
        <f>IF(COUNTIFS(TabMatriceRisques[Probabilité],$B8,TabMatriceRisques[Gravité],E$11)&gt;0,COUNTIFS(TabMatriceRisques[Probabilité],$B8,TabMatriceRisques[Gravité],E$11),"")</f>
        <v>1</v>
      </c>
      <c r="F8" s="32">
        <f>IF(COUNTIFS(TabMatriceRisques[Probabilité],$B8,TabMatriceRisques[Gravité],F$11)&gt;0,COUNTIFS(TabMatriceRisques[Probabilité],$B8,TabMatriceRisques[Gravité],F$11),"")</f>
        <v>9</v>
      </c>
      <c r="G8" s="25">
        <f>IF(COUNTIFS(TabMatriceRisques[Probabilité],$B8,TabMatriceRisques[Gravité],G$11)&gt;0,COUNTIFS(TabMatriceRisques[Probabilité],$B8,TabMatriceRisques[Gravité],G$11),"")</f>
        <v>2</v>
      </c>
      <c r="H8" s="27" t="str">
        <f>IF(COUNTIFS(TabMatriceRisques[Probabilité],$B8,TabMatriceRisques[Gravité],H$11)&gt;0,COUNTIFS(TabMatriceRisques[Probabilité],$B8,TabMatriceRisques[Gravité],H$11),"")</f>
        <v/>
      </c>
    </row>
    <row r="9" spans="1:9" ht="69" customHeight="1" thickTop="1" x14ac:dyDescent="0.25">
      <c r="A9" s="76"/>
      <c r="B9" s="15" t="str">
        <f>Listes!D2</f>
        <v>1 - Nul (rare)</v>
      </c>
      <c r="C9" s="78"/>
      <c r="D9" s="31" t="str">
        <f>IF(COUNTIFS(TabMatriceRisques[Probabilité],$B9,TabMatriceRisques[Gravité],D$11)&gt;0,COUNTIFS(TabMatriceRisques[Probabilité],$B9,TabMatriceRisques[Gravité],D$11),"")</f>
        <v/>
      </c>
      <c r="E9" s="31" t="str">
        <f>IF(COUNTIFS(TabMatriceRisques[Probabilité],$B9,TabMatriceRisques[Gravité],E$11)&gt;0,COUNTIFS(TabMatriceRisques[Probabilité],$B9,TabMatriceRisques[Gravité],E$11),"")</f>
        <v/>
      </c>
      <c r="F9" s="34" t="str">
        <f>IF(COUNTIFS(TabMatriceRisques[Probabilité],$B9,TabMatriceRisques[Gravité],F$11)&gt;0,COUNTIFS(TabMatriceRisques[Probabilité],$B9,TabMatriceRisques[Gravité],F$11),"")</f>
        <v/>
      </c>
      <c r="G9" s="34" t="str">
        <f>IF(COUNTIFS(TabMatriceRisques[Probabilité],$B9,TabMatriceRisques[Gravité],G$11)&gt;0,COUNTIFS(TabMatriceRisques[Probabilité],$B9,TabMatriceRisques[Gravité],G$11),"")</f>
        <v/>
      </c>
      <c r="H9" s="28" t="str">
        <f>IF(COUNTIFS(TabMatriceRisques[Probabilité],$B9,TabMatriceRisques[Gravité],H$11)&gt;0,COUNTIFS(TabMatriceRisques[Probabilité],$B9,TabMatriceRisques[Gravité],H$11),"")</f>
        <v/>
      </c>
    </row>
    <row r="10" spans="1:9" ht="18" customHeight="1" x14ac:dyDescent="0.25">
      <c r="D10" s="78"/>
      <c r="E10" s="78"/>
      <c r="F10" s="78"/>
      <c r="G10" s="78"/>
      <c r="H10" s="78"/>
    </row>
    <row r="11" spans="1:9" x14ac:dyDescent="0.25">
      <c r="D11" s="19" t="str">
        <f>Listes!E2</f>
        <v>1 - Nul</v>
      </c>
      <c r="E11" s="19" t="str">
        <f>Listes!E3</f>
        <v>2 - Faible</v>
      </c>
      <c r="F11" s="19" t="str">
        <f>Listes!E4</f>
        <v>3 - Moyenne</v>
      </c>
      <c r="G11" s="19" t="str">
        <f>Listes!E5</f>
        <v>4 - Elevée</v>
      </c>
      <c r="H11" s="19" t="str">
        <f>Listes!E6</f>
        <v>5 - Très élevée</v>
      </c>
    </row>
    <row r="12" spans="1:9" x14ac:dyDescent="0.25">
      <c r="D12" s="77" t="s">
        <v>6</v>
      </c>
      <c r="E12" s="77"/>
      <c r="F12" s="77"/>
      <c r="G12" s="77"/>
      <c r="H12" s="77"/>
    </row>
    <row r="14" spans="1:9" x14ac:dyDescent="0.25">
      <c r="C14" s="16"/>
      <c r="D14" s="2" t="s">
        <v>27</v>
      </c>
      <c r="E14" s="2"/>
    </row>
    <row r="15" spans="1:9" x14ac:dyDescent="0.25">
      <c r="C15" s="17"/>
      <c r="D15" s="2" t="s">
        <v>28</v>
      </c>
      <c r="E15" s="2"/>
    </row>
    <row r="16" spans="1:9" x14ac:dyDescent="0.25">
      <c r="C16" s="18"/>
      <c r="D16" s="2" t="s">
        <v>29</v>
      </c>
    </row>
    <row r="17" spans="3:4" x14ac:dyDescent="0.25">
      <c r="C17" s="20"/>
      <c r="D17" s="2" t="s">
        <v>30</v>
      </c>
    </row>
  </sheetData>
  <mergeCells count="5">
    <mergeCell ref="A5:A9"/>
    <mergeCell ref="D12:H12"/>
    <mergeCell ref="D10:H10"/>
    <mergeCell ref="C5:C9"/>
    <mergeCell ref="A1:I1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5">
    <tabColor theme="1"/>
  </sheetPr>
  <dimension ref="A1:H14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23.5703125" style="10" bestFit="1" customWidth="1"/>
    <col min="2" max="2" width="18.140625" style="10" bestFit="1" customWidth="1"/>
    <col min="3" max="3" width="14.28515625" style="10" bestFit="1" customWidth="1"/>
    <col min="4" max="4" width="23.28515625" style="10" bestFit="1" customWidth="1"/>
    <col min="5" max="5" width="13.85546875" style="10" bestFit="1" customWidth="1"/>
    <col min="6" max="6" width="18.5703125" style="10" bestFit="1" customWidth="1"/>
    <col min="7" max="7" width="15.85546875" style="10" bestFit="1" customWidth="1"/>
    <col min="8" max="8" width="21.42578125" style="10" bestFit="1" customWidth="1"/>
    <col min="9" max="16384" width="11.42578125" style="10"/>
  </cols>
  <sheetData>
    <row r="1" spans="1:8" x14ac:dyDescent="0.25">
      <c r="A1" s="9" t="s">
        <v>31</v>
      </c>
      <c r="B1" s="9" t="s">
        <v>32</v>
      </c>
      <c r="C1" s="9" t="s">
        <v>33</v>
      </c>
      <c r="D1" s="9" t="s">
        <v>5</v>
      </c>
      <c r="E1" s="9" t="s">
        <v>6</v>
      </c>
      <c r="F1" s="9" t="s">
        <v>34</v>
      </c>
      <c r="G1" s="9" t="s">
        <v>35</v>
      </c>
      <c r="H1" s="9" t="s">
        <v>36</v>
      </c>
    </row>
    <row r="2" spans="1:8" x14ac:dyDescent="0.25">
      <c r="A2" s="11" t="s">
        <v>37</v>
      </c>
      <c r="B2" s="11" t="s">
        <v>38</v>
      </c>
      <c r="C2" s="11" t="s">
        <v>39</v>
      </c>
      <c r="D2" s="11" t="s">
        <v>40</v>
      </c>
      <c r="E2" s="11" t="s">
        <v>41</v>
      </c>
      <c r="F2" s="35">
        <v>10000</v>
      </c>
      <c r="G2" s="36">
        <v>1</v>
      </c>
      <c r="H2" s="37">
        <v>12</v>
      </c>
    </row>
    <row r="3" spans="1:8" x14ac:dyDescent="0.25">
      <c r="A3" s="11" t="s">
        <v>42</v>
      </c>
      <c r="B3" s="11"/>
      <c r="C3" s="11" t="s">
        <v>43</v>
      </c>
      <c r="D3" s="11" t="s">
        <v>15</v>
      </c>
      <c r="E3" s="11" t="s">
        <v>44</v>
      </c>
      <c r="F3" s="35">
        <v>15000</v>
      </c>
      <c r="G3" s="36">
        <v>2</v>
      </c>
      <c r="H3" s="37">
        <v>6</v>
      </c>
    </row>
    <row r="4" spans="1:8" x14ac:dyDescent="0.25">
      <c r="A4" s="11" t="s">
        <v>45</v>
      </c>
      <c r="B4" s="11"/>
      <c r="D4" s="11" t="s">
        <v>11</v>
      </c>
      <c r="E4" s="11" t="s">
        <v>12</v>
      </c>
      <c r="F4" s="35">
        <v>20000</v>
      </c>
      <c r="G4" s="36">
        <v>3</v>
      </c>
      <c r="H4" s="37">
        <v>4</v>
      </c>
    </row>
    <row r="5" spans="1:8" x14ac:dyDescent="0.25">
      <c r="A5" s="11" t="s">
        <v>46</v>
      </c>
      <c r="B5" s="11"/>
      <c r="D5" s="11" t="s">
        <v>14</v>
      </c>
      <c r="E5" s="11" t="s">
        <v>13</v>
      </c>
      <c r="F5" s="35">
        <v>25000</v>
      </c>
      <c r="G5" s="36">
        <v>4</v>
      </c>
      <c r="H5" s="37">
        <v>3</v>
      </c>
    </row>
    <row r="6" spans="1:8" x14ac:dyDescent="0.25">
      <c r="A6" s="11" t="s">
        <v>47</v>
      </c>
      <c r="B6" s="11"/>
      <c r="D6" s="11" t="s">
        <v>48</v>
      </c>
      <c r="E6" s="11" t="s">
        <v>16</v>
      </c>
      <c r="F6" s="35">
        <v>30000</v>
      </c>
      <c r="G6" s="36">
        <v>5</v>
      </c>
      <c r="H6" s="37">
        <v>2</v>
      </c>
    </row>
    <row r="7" spans="1:8" x14ac:dyDescent="0.25">
      <c r="A7" s="11" t="s">
        <v>49</v>
      </c>
      <c r="B7" s="11"/>
      <c r="F7" s="35">
        <v>35000</v>
      </c>
      <c r="H7" s="37">
        <v>1</v>
      </c>
    </row>
    <row r="8" spans="1:8" x14ac:dyDescent="0.25">
      <c r="B8" s="11"/>
      <c r="F8" s="35">
        <v>40000</v>
      </c>
    </row>
    <row r="9" spans="1:8" x14ac:dyDescent="0.25">
      <c r="B9" s="11"/>
      <c r="F9" s="35">
        <v>45000</v>
      </c>
    </row>
    <row r="10" spans="1:8" x14ac:dyDescent="0.25">
      <c r="B10" s="11"/>
      <c r="F10" s="35">
        <v>50000</v>
      </c>
    </row>
    <row r="11" spans="1:8" x14ac:dyDescent="0.25">
      <c r="B11" s="11"/>
    </row>
    <row r="12" spans="1:8" x14ac:dyDescent="0.25">
      <c r="B12" s="11"/>
    </row>
    <row r="13" spans="1:8" x14ac:dyDescent="0.25">
      <c r="B13" s="11"/>
    </row>
    <row r="14" spans="1:8" x14ac:dyDescent="0.25">
      <c r="B14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33E827-A162-4F81-B0E9-80874D051D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AB8ECB-68F5-4406-8822-072557788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8f70f9-908b-4b80-94d4-67f92e9f4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8E2C39-D795-437B-B673-D503B74B0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Evaluation des risques</vt:lpstr>
      <vt:lpstr>Matrice des risques</vt:lpstr>
      <vt:lpstr>Listes</vt:lpstr>
      <vt:lpstr>'Evaluation des risques'!Zone_d_impression</vt:lpstr>
      <vt:lpstr>'Matrice des risques'!Zone_d_impression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Boite à outils</dc:title>
  <dc:subject>Boite à outils</dc:subject>
  <dc:creator>Johan AUBRY</dc:creator>
  <cp:keywords/>
  <dc:description/>
  <cp:lastModifiedBy>Melvin CARRERE</cp:lastModifiedBy>
  <cp:revision/>
  <dcterms:created xsi:type="dcterms:W3CDTF">2011-05-11T18:13:25Z</dcterms:created>
  <dcterms:modified xsi:type="dcterms:W3CDTF">2020-02-09T18:12:43Z</dcterms:modified>
  <cp:category>Outils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