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piatine/Desktop/uoft/Physics Lab/Microwave Optiocs/"/>
    </mc:Choice>
  </mc:AlternateContent>
  <xr:revisionPtr revIDLastSave="0" documentId="13_ncr:1_{BF71B180-80F9-EC42-A1CA-BEF25B988F82}" xr6:coauthVersionLast="46" xr6:coauthVersionMax="46" xr10:uidLastSave="{00000000-0000-0000-0000-000000000000}"/>
  <bookViews>
    <workbookView xWindow="19800" yWindow="-21140" windowWidth="36280" windowHeight="20420" xr2:uid="{BA6652E6-6578-F744-B579-424546E187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2" i="1" l="1"/>
  <c r="Q133" i="1"/>
  <c r="Q134" i="1"/>
  <c r="Q135" i="1"/>
  <c r="Q136" i="1"/>
  <c r="Q137" i="1"/>
  <c r="Q121" i="1"/>
  <c r="Q122" i="1"/>
  <c r="Q123" i="1"/>
  <c r="Q124" i="1"/>
  <c r="Q125" i="1"/>
  <c r="Q126" i="1"/>
  <c r="Q127" i="1"/>
  <c r="Q128" i="1"/>
  <c r="Q129" i="1"/>
  <c r="Q130" i="1"/>
  <c r="Q131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61" i="1"/>
  <c r="P79" i="1"/>
  <c r="P80" i="1"/>
  <c r="P81" i="1"/>
  <c r="P82" i="1"/>
  <c r="P83" i="1"/>
  <c r="P84" i="1"/>
  <c r="P85" i="1"/>
  <c r="P86" i="1"/>
  <c r="P87" i="1"/>
  <c r="P88" i="1"/>
  <c r="P89" i="1"/>
  <c r="P90" i="1"/>
  <c r="P78" i="1"/>
  <c r="P61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85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L61" i="1"/>
  <c r="K61" i="1"/>
  <c r="P20" i="1"/>
  <c r="P21" i="1"/>
  <c r="P22" i="1"/>
  <c r="P23" i="1"/>
  <c r="P24" i="1"/>
  <c r="P25" i="1"/>
  <c r="P26" i="1"/>
  <c r="P27" i="1"/>
  <c r="P28" i="1"/>
  <c r="P29" i="1"/>
  <c r="P12" i="1"/>
  <c r="P13" i="1"/>
  <c r="P14" i="1"/>
  <c r="P15" i="1"/>
  <c r="P16" i="1"/>
  <c r="P17" i="1"/>
  <c r="P18" i="1"/>
  <c r="P19" i="1"/>
  <c r="P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1" i="1"/>
  <c r="B87" i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</calcChain>
</file>

<file path=xl/sharedStrings.xml><?xml version="1.0" encoding="utf-8"?>
<sst xmlns="http://schemas.openxmlformats.org/spreadsheetml/2006/main" count="77" uniqueCount="40">
  <si>
    <t>E5</t>
  </si>
  <si>
    <t>mA</t>
  </si>
  <si>
    <t>Overall Uncertanty</t>
  </si>
  <si>
    <t>Observation:</t>
  </si>
  <si>
    <t>angle</t>
  </si>
  <si>
    <t>current</t>
  </si>
  <si>
    <t>seperation is 42 cm</t>
  </si>
  <si>
    <t>angle °</t>
  </si>
  <si>
    <t>°</t>
  </si>
  <si>
    <t>multiplier</t>
  </si>
  <si>
    <t>part1</t>
  </si>
  <si>
    <t>t1</t>
  </si>
  <si>
    <t>t2</t>
  </si>
  <si>
    <t>t3</t>
  </si>
  <si>
    <t>part2</t>
  </si>
  <si>
    <t>part 3</t>
  </si>
  <si>
    <t>reading without polarizer</t>
  </si>
  <si>
    <t>horz</t>
  </si>
  <si>
    <t>vert</t>
  </si>
  <si>
    <t>current1</t>
  </si>
  <si>
    <t>current2</t>
  </si>
  <si>
    <t>current3</t>
  </si>
  <si>
    <t>E6</t>
  </si>
  <si>
    <t>cm</t>
  </si>
  <si>
    <t>uncertainty</t>
  </si>
  <si>
    <t>angle initial</t>
  </si>
  <si>
    <t>so add 4 to angle</t>
  </si>
  <si>
    <t>wide slits</t>
  </si>
  <si>
    <t>distance from slits to sensor</t>
  </si>
  <si>
    <t>current4</t>
  </si>
  <si>
    <t>NoteL</t>
  </si>
  <si>
    <t>current 2,3 are bad</t>
  </si>
  <si>
    <t>narrow slit</t>
  </si>
  <si>
    <t>distance</t>
  </si>
  <si>
    <t>avg</t>
  </si>
  <si>
    <t>stdev</t>
  </si>
  <si>
    <t>MoCosTheta</t>
  </si>
  <si>
    <t>current avg</t>
  </si>
  <si>
    <t>maximum angles</t>
  </si>
  <si>
    <t>minimum 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</si>
</sst>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Sheet1!$N$11:$N$29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Sheet1!$L$11:$L$29</c:f>
              <c:numCache>
                <c:formatCode>General</c:formatCode>
                <c:ptCount val="19"/>
                <c:pt idx="0">
                  <c:v>0.88</c:v>
                </c:pt>
                <c:pt idx="1">
                  <c:v>0.84</c:v>
                </c:pt>
                <c:pt idx="2">
                  <c:v>0.79333333333333333</c:v>
                </c:pt>
                <c:pt idx="3">
                  <c:v>0.66</c:v>
                </c:pt>
                <c:pt idx="4">
                  <c:v>0.53333333333333333</c:v>
                </c:pt>
                <c:pt idx="5">
                  <c:v>0.35333333333333333</c:v>
                </c:pt>
                <c:pt idx="6">
                  <c:v>0.16666666666666666</c:v>
                </c:pt>
                <c:pt idx="7">
                  <c:v>4.6666666666666669E-2</c:v>
                </c:pt>
                <c:pt idx="8">
                  <c:v>9.3333333333333338E-2</c:v>
                </c:pt>
                <c:pt idx="9">
                  <c:v>0.06</c:v>
                </c:pt>
                <c:pt idx="10">
                  <c:v>0.11333333333333333</c:v>
                </c:pt>
                <c:pt idx="11">
                  <c:v>5.3333333333333337E-2</c:v>
                </c:pt>
                <c:pt idx="12">
                  <c:v>0.19333333333333336</c:v>
                </c:pt>
                <c:pt idx="13">
                  <c:v>0.38000000000000006</c:v>
                </c:pt>
                <c:pt idx="14">
                  <c:v>0.53333333333333333</c:v>
                </c:pt>
                <c:pt idx="15">
                  <c:v>0.68</c:v>
                </c:pt>
                <c:pt idx="16">
                  <c:v>0.77999999999999992</c:v>
                </c:pt>
                <c:pt idx="17">
                  <c:v>0.86</c:v>
                </c:pt>
                <c:pt idx="18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C-3D47-A2D5-6D6172B6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31039"/>
        <c:axId val="254532687"/>
      </c:scatterChart>
      <c:valAx>
        <c:axId val="25453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32687"/>
        <c:crosses val="autoZero"/>
        <c:crossBetween val="midCat"/>
      </c:valAx>
      <c:valAx>
        <c:axId val="2545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3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32</xdr:row>
      <xdr:rowOff>172720</xdr:rowOff>
    </xdr:from>
    <xdr:to>
      <xdr:col>15</xdr:col>
      <xdr:colOff>563880</xdr:colOff>
      <xdr:row>46</xdr:row>
      <xdr:rowOff>71120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4EE6FA-3591-A644-88EA-C42F4B47B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4CA4-09E1-1C45-B69B-97D599D529B3}">
  <dimension ref="A1:Q137"/>
  <sheetViews>
    <sheetView tabSelected="1" topLeftCell="A54" zoomScale="107" workbookViewId="0">
      <selection activeCell="P66" sqref="P66"/>
    </sheetView>
  </sheetViews>
  <sheetFormatPr baseColWidth="10" defaultRowHeight="16" x14ac:dyDescent="0.2"/>
  <cols>
    <col min="16" max="16" width="15" customWidth="1"/>
    <col min="17" max="17" width="14.33203125" customWidth="1"/>
  </cols>
  <sheetData>
    <row r="1" spans="1:16" x14ac:dyDescent="0.2">
      <c r="A1" s="1" t="s">
        <v>0</v>
      </c>
    </row>
    <row r="2" spans="1:16" x14ac:dyDescent="0.2">
      <c r="A2" t="s">
        <v>6</v>
      </c>
    </row>
    <row r="3" spans="1:16" x14ac:dyDescent="0.2">
      <c r="A3" t="s">
        <v>2</v>
      </c>
    </row>
    <row r="4" spans="1:16" x14ac:dyDescent="0.2">
      <c r="A4" t="s">
        <v>5</v>
      </c>
      <c r="B4">
        <v>0.05</v>
      </c>
      <c r="C4" t="s">
        <v>1</v>
      </c>
    </row>
    <row r="5" spans="1:16" x14ac:dyDescent="0.2">
      <c r="A5" t="s">
        <v>4</v>
      </c>
      <c r="B5">
        <v>2.5</v>
      </c>
      <c r="C5" t="s">
        <v>8</v>
      </c>
    </row>
    <row r="7" spans="1:16" x14ac:dyDescent="0.2">
      <c r="A7" t="s">
        <v>3</v>
      </c>
    </row>
    <row r="8" spans="1:16" x14ac:dyDescent="0.2">
      <c r="A8" t="s">
        <v>10</v>
      </c>
    </row>
    <row r="9" spans="1:16" x14ac:dyDescent="0.2">
      <c r="A9" t="s">
        <v>11</v>
      </c>
      <c r="E9" t="s">
        <v>12</v>
      </c>
      <c r="H9" t="s">
        <v>13</v>
      </c>
    </row>
    <row r="10" spans="1:16" x14ac:dyDescent="0.2">
      <c r="A10" t="s">
        <v>9</v>
      </c>
      <c r="B10" t="s">
        <v>1</v>
      </c>
      <c r="C10" t="s">
        <v>7</v>
      </c>
      <c r="E10" t="s">
        <v>1</v>
      </c>
      <c r="F10" t="s">
        <v>7</v>
      </c>
      <c r="H10" t="s">
        <v>1</v>
      </c>
      <c r="I10" t="s">
        <v>7</v>
      </c>
      <c r="K10" t="s">
        <v>9</v>
      </c>
      <c r="L10" t="s">
        <v>34</v>
      </c>
      <c r="M10" t="s">
        <v>35</v>
      </c>
      <c r="N10" t="s">
        <v>7</v>
      </c>
      <c r="P10" t="s">
        <v>36</v>
      </c>
    </row>
    <row r="11" spans="1:16" x14ac:dyDescent="0.2">
      <c r="A11">
        <v>10</v>
      </c>
      <c r="B11">
        <v>0.84</v>
      </c>
      <c r="C11">
        <v>0</v>
      </c>
      <c r="E11">
        <v>0.9</v>
      </c>
      <c r="F11">
        <v>0</v>
      </c>
      <c r="H11">
        <v>0.9</v>
      </c>
      <c r="I11">
        <v>0</v>
      </c>
      <c r="K11">
        <v>10</v>
      </c>
      <c r="L11">
        <f>AVERAGE(H11,E11,B11)</f>
        <v>0.88</v>
      </c>
      <c r="M11">
        <f>STDEV(H11,E11,B11)</f>
        <v>3.4641016151377581E-2</v>
      </c>
      <c r="N11">
        <v>0</v>
      </c>
      <c r="P11">
        <f>0.88*COS(DEGREES(N11))</f>
        <v>0.88</v>
      </c>
    </row>
    <row r="12" spans="1:16" x14ac:dyDescent="0.2">
      <c r="A12">
        <v>10</v>
      </c>
      <c r="B12">
        <v>0.82</v>
      </c>
      <c r="C12">
        <v>10</v>
      </c>
      <c r="E12">
        <v>0.86</v>
      </c>
      <c r="F12">
        <v>10</v>
      </c>
      <c r="H12">
        <v>0.84</v>
      </c>
      <c r="I12">
        <v>10</v>
      </c>
      <c r="K12">
        <v>10</v>
      </c>
      <c r="L12">
        <f t="shared" ref="L12:L29" si="0">AVERAGE(H12,E12,B12)</f>
        <v>0.84</v>
      </c>
      <c r="M12">
        <f t="shared" ref="M12:M29" si="1">STDEV(H12,E12,B12)</f>
        <v>2.0000000000000018E-2</v>
      </c>
      <c r="N12">
        <v>10</v>
      </c>
      <c r="P12">
        <f t="shared" ref="P12:P29" si="2">0.88*COS(DEGREES(N12))</f>
        <v>0.32874932513362098</v>
      </c>
    </row>
    <row r="13" spans="1:16" x14ac:dyDescent="0.2">
      <c r="A13">
        <v>10</v>
      </c>
      <c r="B13">
        <v>0.8</v>
      </c>
      <c r="C13">
        <v>20</v>
      </c>
      <c r="E13">
        <v>0.8</v>
      </c>
      <c r="F13">
        <v>20</v>
      </c>
      <c r="H13">
        <v>0.78</v>
      </c>
      <c r="I13">
        <v>20</v>
      </c>
      <c r="K13">
        <v>10</v>
      </c>
      <c r="L13">
        <f t="shared" si="0"/>
        <v>0.79333333333333333</v>
      </c>
      <c r="M13">
        <f t="shared" si="1"/>
        <v>1.1547005383792525E-2</v>
      </c>
      <c r="N13">
        <v>20</v>
      </c>
      <c r="P13">
        <f t="shared" si="2"/>
        <v>-0.63437245732770176</v>
      </c>
    </row>
    <row r="14" spans="1:16" x14ac:dyDescent="0.2">
      <c r="A14">
        <v>10</v>
      </c>
      <c r="B14">
        <v>0.64</v>
      </c>
      <c r="C14">
        <v>30</v>
      </c>
      <c r="E14">
        <v>0.68</v>
      </c>
      <c r="F14">
        <v>30</v>
      </c>
      <c r="H14">
        <v>0.66</v>
      </c>
      <c r="I14">
        <v>30</v>
      </c>
      <c r="K14">
        <v>10</v>
      </c>
      <c r="L14">
        <f t="shared" si="0"/>
        <v>0.66</v>
      </c>
      <c r="M14">
        <f t="shared" si="1"/>
        <v>2.0000000000000018E-2</v>
      </c>
      <c r="N14">
        <v>30</v>
      </c>
      <c r="P14">
        <f t="shared" si="2"/>
        <v>-0.80272550065602266</v>
      </c>
    </row>
    <row r="15" spans="1:16" x14ac:dyDescent="0.2">
      <c r="A15">
        <v>10</v>
      </c>
      <c r="B15">
        <v>0.5</v>
      </c>
      <c r="C15">
        <v>40</v>
      </c>
      <c r="E15">
        <v>0.54</v>
      </c>
      <c r="F15">
        <v>40</v>
      </c>
      <c r="H15">
        <v>0.56000000000000005</v>
      </c>
      <c r="I15">
        <v>40</v>
      </c>
      <c r="K15">
        <v>10</v>
      </c>
      <c r="L15">
        <f t="shared" si="0"/>
        <v>0.53333333333333333</v>
      </c>
      <c r="M15">
        <f t="shared" si="1"/>
        <v>3.0550504633038961E-2</v>
      </c>
      <c r="N15">
        <v>40</v>
      </c>
      <c r="P15">
        <f t="shared" si="2"/>
        <v>3.4610033218151877E-2</v>
      </c>
    </row>
    <row r="16" spans="1:16" x14ac:dyDescent="0.2">
      <c r="A16">
        <v>10</v>
      </c>
      <c r="B16">
        <v>0.34</v>
      </c>
      <c r="C16">
        <v>50</v>
      </c>
      <c r="E16">
        <v>0.36</v>
      </c>
      <c r="F16">
        <v>50</v>
      </c>
      <c r="H16">
        <v>0.36</v>
      </c>
      <c r="I16">
        <v>50</v>
      </c>
      <c r="K16">
        <v>10</v>
      </c>
      <c r="L16">
        <f t="shared" si="0"/>
        <v>0.35333333333333333</v>
      </c>
      <c r="M16">
        <f t="shared" si="1"/>
        <v>1.1547005383792493E-2</v>
      </c>
      <c r="N16">
        <v>50</v>
      </c>
      <c r="P16">
        <f t="shared" si="2"/>
        <v>0.82858464852719638</v>
      </c>
    </row>
    <row r="17" spans="1:16" x14ac:dyDescent="0.2">
      <c r="A17">
        <v>10</v>
      </c>
      <c r="B17">
        <v>0.16</v>
      </c>
      <c r="C17">
        <v>60</v>
      </c>
      <c r="E17">
        <v>0.18</v>
      </c>
      <c r="F17">
        <v>60</v>
      </c>
      <c r="H17">
        <v>0.16</v>
      </c>
      <c r="I17">
        <v>60</v>
      </c>
      <c r="K17">
        <v>10</v>
      </c>
      <c r="L17">
        <f t="shared" si="0"/>
        <v>0.16666666666666666</v>
      </c>
      <c r="M17">
        <f t="shared" si="1"/>
        <v>1.1547005383792509E-2</v>
      </c>
      <c r="N17">
        <v>60</v>
      </c>
      <c r="P17">
        <f t="shared" si="2"/>
        <v>0.58447324864423233</v>
      </c>
    </row>
    <row r="18" spans="1:16" x14ac:dyDescent="0.2">
      <c r="A18">
        <v>10</v>
      </c>
      <c r="B18">
        <v>0.04</v>
      </c>
      <c r="C18">
        <v>70</v>
      </c>
      <c r="E18">
        <v>0.06</v>
      </c>
      <c r="F18">
        <v>70</v>
      </c>
      <c r="H18">
        <v>0.04</v>
      </c>
      <c r="I18">
        <v>70</v>
      </c>
      <c r="K18">
        <v>10</v>
      </c>
      <c r="L18">
        <f t="shared" si="0"/>
        <v>4.6666666666666669E-2</v>
      </c>
      <c r="M18">
        <f t="shared" si="1"/>
        <v>1.154700538379248E-2</v>
      </c>
      <c r="N18">
        <v>70</v>
      </c>
      <c r="P18">
        <f t="shared" si="2"/>
        <v>-0.3918910438670794</v>
      </c>
    </row>
    <row r="19" spans="1:16" x14ac:dyDescent="0.2">
      <c r="A19">
        <v>1</v>
      </c>
      <c r="B19">
        <v>0.08</v>
      </c>
      <c r="C19">
        <v>80</v>
      </c>
      <c r="E19">
        <v>0.1</v>
      </c>
      <c r="F19">
        <v>80</v>
      </c>
      <c r="H19">
        <v>0.1</v>
      </c>
      <c r="I19">
        <v>80</v>
      </c>
      <c r="K19">
        <v>1</v>
      </c>
      <c r="L19">
        <f t="shared" si="0"/>
        <v>9.3333333333333338E-2</v>
      </c>
      <c r="M19">
        <f t="shared" si="1"/>
        <v>1.154700538379248E-2</v>
      </c>
      <c r="N19">
        <v>80</v>
      </c>
      <c r="P19">
        <f t="shared" si="2"/>
        <v>-0.8772776036378146</v>
      </c>
    </row>
    <row r="20" spans="1:16" x14ac:dyDescent="0.2">
      <c r="A20">
        <v>1</v>
      </c>
      <c r="B20">
        <v>0.06</v>
      </c>
      <c r="C20">
        <v>90</v>
      </c>
      <c r="E20">
        <v>0.06</v>
      </c>
      <c r="F20">
        <v>90</v>
      </c>
      <c r="H20">
        <v>0.06</v>
      </c>
      <c r="I20">
        <v>90</v>
      </c>
      <c r="K20">
        <v>1</v>
      </c>
      <c r="L20">
        <f t="shared" si="0"/>
        <v>0.06</v>
      </c>
      <c r="M20">
        <f t="shared" si="1"/>
        <v>0</v>
      </c>
      <c r="N20">
        <v>90</v>
      </c>
      <c r="P20">
        <f t="shared" si="2"/>
        <v>-0.26357354738487138</v>
      </c>
    </row>
    <row r="21" spans="1:16" x14ac:dyDescent="0.2">
      <c r="A21">
        <v>1</v>
      </c>
      <c r="B21">
        <v>0.1</v>
      </c>
      <c r="C21">
        <v>100</v>
      </c>
      <c r="E21">
        <v>0.12</v>
      </c>
      <c r="F21">
        <v>100</v>
      </c>
      <c r="H21">
        <v>0.12</v>
      </c>
      <c r="I21">
        <v>100</v>
      </c>
      <c r="K21">
        <v>1</v>
      </c>
      <c r="L21">
        <f t="shared" si="0"/>
        <v>0.11333333333333333</v>
      </c>
      <c r="M21">
        <f t="shared" si="1"/>
        <v>1.1547005383792509E-2</v>
      </c>
      <c r="N21">
        <v>100</v>
      </c>
      <c r="P21">
        <f t="shared" si="2"/>
        <v>0.68034663585213062</v>
      </c>
    </row>
    <row r="22" spans="1:16" x14ac:dyDescent="0.2">
      <c r="A22">
        <v>10</v>
      </c>
      <c r="B22">
        <v>0.04</v>
      </c>
      <c r="C22">
        <v>110</v>
      </c>
      <c r="E22">
        <v>0.06</v>
      </c>
      <c r="F22">
        <v>110</v>
      </c>
      <c r="H22">
        <v>0.06</v>
      </c>
      <c r="I22">
        <v>110</v>
      </c>
      <c r="K22">
        <v>10</v>
      </c>
      <c r="L22">
        <f t="shared" si="0"/>
        <v>5.3333333333333337E-2</v>
      </c>
      <c r="M22">
        <f t="shared" si="1"/>
        <v>1.1547005383792518E-2</v>
      </c>
      <c r="N22">
        <v>110</v>
      </c>
      <c r="P22">
        <f t="shared" si="2"/>
        <v>0.77189967782389579</v>
      </c>
    </row>
    <row r="23" spans="1:16" x14ac:dyDescent="0.2">
      <c r="A23">
        <v>10</v>
      </c>
      <c r="B23">
        <v>0.18</v>
      </c>
      <c r="C23">
        <v>120</v>
      </c>
      <c r="E23">
        <v>0.2</v>
      </c>
      <c r="F23">
        <v>120</v>
      </c>
      <c r="H23">
        <v>0.2</v>
      </c>
      <c r="I23">
        <v>120</v>
      </c>
      <c r="K23">
        <v>10</v>
      </c>
      <c r="L23">
        <f t="shared" si="0"/>
        <v>0.19333333333333336</v>
      </c>
      <c r="M23">
        <f t="shared" si="1"/>
        <v>1.1547005383792526E-2</v>
      </c>
      <c r="N23">
        <v>120</v>
      </c>
      <c r="P23">
        <f t="shared" si="2"/>
        <v>-0.10361595822558502</v>
      </c>
    </row>
    <row r="24" spans="1:16" x14ac:dyDescent="0.2">
      <c r="A24">
        <v>10</v>
      </c>
      <c r="B24">
        <v>0.36</v>
      </c>
      <c r="C24">
        <v>130</v>
      </c>
      <c r="E24">
        <v>0.38</v>
      </c>
      <c r="F24">
        <v>130</v>
      </c>
      <c r="H24">
        <v>0.4</v>
      </c>
      <c r="I24">
        <v>130</v>
      </c>
      <c r="K24">
        <v>10</v>
      </c>
      <c r="L24">
        <f t="shared" si="0"/>
        <v>0.38000000000000006</v>
      </c>
      <c r="M24">
        <f t="shared" si="1"/>
        <v>2.0000000000000018E-2</v>
      </c>
      <c r="N24">
        <v>130</v>
      </c>
      <c r="P24">
        <f t="shared" si="2"/>
        <v>-0.84931712405084026</v>
      </c>
    </row>
    <row r="25" spans="1:16" x14ac:dyDescent="0.2">
      <c r="A25">
        <v>10</v>
      </c>
      <c r="B25">
        <v>0.5</v>
      </c>
      <c r="C25">
        <v>140</v>
      </c>
      <c r="E25">
        <v>0.54</v>
      </c>
      <c r="F25">
        <v>140</v>
      </c>
      <c r="H25">
        <v>0.56000000000000005</v>
      </c>
      <c r="I25">
        <v>140</v>
      </c>
      <c r="K25">
        <v>10</v>
      </c>
      <c r="L25">
        <f t="shared" si="0"/>
        <v>0.53333333333333333</v>
      </c>
      <c r="M25">
        <f t="shared" si="1"/>
        <v>3.0550504633038961E-2</v>
      </c>
      <c r="N25">
        <v>140</v>
      </c>
      <c r="P25">
        <f t="shared" si="2"/>
        <v>-0.530957749401752</v>
      </c>
    </row>
    <row r="26" spans="1:16" x14ac:dyDescent="0.2">
      <c r="A26">
        <v>10</v>
      </c>
      <c r="B26">
        <v>0.66</v>
      </c>
      <c r="C26">
        <v>150</v>
      </c>
      <c r="E26">
        <v>0.7</v>
      </c>
      <c r="F26">
        <v>150</v>
      </c>
      <c r="H26">
        <v>0.68</v>
      </c>
      <c r="I26">
        <v>150</v>
      </c>
      <c r="K26">
        <v>10</v>
      </c>
      <c r="L26">
        <f t="shared" si="0"/>
        <v>0.68</v>
      </c>
      <c r="M26">
        <f t="shared" si="1"/>
        <v>1.9999999999999962E-2</v>
      </c>
      <c r="N26">
        <v>150</v>
      </c>
      <c r="P26">
        <f t="shared" si="2"/>
        <v>0.45260802907256747</v>
      </c>
    </row>
    <row r="27" spans="1:16" x14ac:dyDescent="0.2">
      <c r="A27">
        <v>10</v>
      </c>
      <c r="B27">
        <v>0.76</v>
      </c>
      <c r="C27">
        <v>160</v>
      </c>
      <c r="E27">
        <v>0.8</v>
      </c>
      <c r="F27">
        <v>160</v>
      </c>
      <c r="H27">
        <v>0.78</v>
      </c>
      <c r="I27">
        <v>160</v>
      </c>
      <c r="K27">
        <v>10</v>
      </c>
      <c r="L27">
        <f t="shared" si="0"/>
        <v>0.77999999999999992</v>
      </c>
      <c r="M27">
        <f t="shared" si="1"/>
        <v>2.0000000000000018E-2</v>
      </c>
      <c r="N27">
        <v>160</v>
      </c>
      <c r="P27">
        <f t="shared" si="2"/>
        <v>0.86912725873751484</v>
      </c>
    </row>
    <row r="28" spans="1:16" x14ac:dyDescent="0.2">
      <c r="A28">
        <v>10</v>
      </c>
      <c r="B28">
        <v>0.86</v>
      </c>
      <c r="C28">
        <v>170</v>
      </c>
      <c r="E28">
        <v>0.88</v>
      </c>
      <c r="F28">
        <v>170</v>
      </c>
      <c r="H28">
        <v>0.84</v>
      </c>
      <c r="I28">
        <v>170</v>
      </c>
      <c r="K28">
        <v>10</v>
      </c>
      <c r="L28">
        <f t="shared" si="0"/>
        <v>0.86</v>
      </c>
      <c r="M28">
        <f t="shared" si="1"/>
        <v>2.0000000000000018E-2</v>
      </c>
      <c r="N28">
        <v>170</v>
      </c>
      <c r="P28">
        <f t="shared" si="2"/>
        <v>0.19676697039286137</v>
      </c>
    </row>
    <row r="29" spans="1:16" x14ac:dyDescent="0.2">
      <c r="A29">
        <v>10</v>
      </c>
      <c r="B29">
        <v>0.9</v>
      </c>
      <c r="C29">
        <v>180</v>
      </c>
      <c r="E29">
        <v>0.9</v>
      </c>
      <c r="F29">
        <v>180</v>
      </c>
      <c r="H29">
        <v>0.9</v>
      </c>
      <c r="I29">
        <v>180</v>
      </c>
      <c r="K29">
        <v>10</v>
      </c>
      <c r="L29">
        <f t="shared" si="0"/>
        <v>0.9</v>
      </c>
      <c r="M29">
        <f t="shared" si="1"/>
        <v>0</v>
      </c>
      <c r="N29">
        <v>180</v>
      </c>
      <c r="P29">
        <f t="shared" si="2"/>
        <v>-0.72211132981580672</v>
      </c>
    </row>
    <row r="31" spans="1:16" x14ac:dyDescent="0.2">
      <c r="A31" t="s">
        <v>14</v>
      </c>
    </row>
    <row r="32" spans="1:16" x14ac:dyDescent="0.2">
      <c r="A32" t="s">
        <v>11</v>
      </c>
      <c r="E32" t="s">
        <v>12</v>
      </c>
      <c r="H32" t="s">
        <v>12</v>
      </c>
    </row>
    <row r="33" spans="1:9" x14ac:dyDescent="0.2">
      <c r="A33" t="s">
        <v>9</v>
      </c>
      <c r="B33" t="s">
        <v>7</v>
      </c>
      <c r="C33" t="s">
        <v>5</v>
      </c>
      <c r="E33" t="s">
        <v>7</v>
      </c>
      <c r="F33" t="s">
        <v>5</v>
      </c>
      <c r="H33" t="s">
        <v>7</v>
      </c>
      <c r="I33" t="s">
        <v>5</v>
      </c>
    </row>
    <row r="34" spans="1:9" x14ac:dyDescent="0.2">
      <c r="A34">
        <v>30</v>
      </c>
      <c r="B34">
        <v>0</v>
      </c>
      <c r="C34">
        <v>0.28000000000000003</v>
      </c>
      <c r="E34">
        <v>0</v>
      </c>
      <c r="F34">
        <v>0.26</v>
      </c>
      <c r="H34">
        <v>0</v>
      </c>
      <c r="I34">
        <v>0.28000000000000003</v>
      </c>
    </row>
    <row r="35" spans="1:9" x14ac:dyDescent="0.2">
      <c r="A35">
        <v>30</v>
      </c>
      <c r="B35">
        <v>22.5</v>
      </c>
      <c r="C35">
        <v>0.24</v>
      </c>
      <c r="E35">
        <v>22.5</v>
      </c>
      <c r="F35">
        <v>0.24</v>
      </c>
      <c r="H35">
        <v>22.5</v>
      </c>
      <c r="I35">
        <v>0.3</v>
      </c>
    </row>
    <row r="36" spans="1:9" x14ac:dyDescent="0.2">
      <c r="A36">
        <v>30</v>
      </c>
      <c r="B36">
        <v>45</v>
      </c>
      <c r="C36">
        <v>0.16</v>
      </c>
      <c r="E36">
        <v>45</v>
      </c>
      <c r="F36">
        <v>0.16</v>
      </c>
      <c r="H36">
        <v>45</v>
      </c>
      <c r="I36">
        <v>0.12</v>
      </c>
    </row>
    <row r="37" spans="1:9" x14ac:dyDescent="0.2">
      <c r="A37">
        <v>30</v>
      </c>
      <c r="B37">
        <v>67.5</v>
      </c>
      <c r="C37">
        <v>0.06</v>
      </c>
      <c r="E37">
        <v>67.5</v>
      </c>
      <c r="F37">
        <v>0.02</v>
      </c>
      <c r="H37">
        <v>67.5</v>
      </c>
      <c r="I37">
        <v>0.02</v>
      </c>
    </row>
    <row r="38" spans="1:9" x14ac:dyDescent="0.2">
      <c r="A38">
        <v>1</v>
      </c>
      <c r="B38">
        <v>90</v>
      </c>
      <c r="C38">
        <v>0.42</v>
      </c>
      <c r="E38">
        <v>90</v>
      </c>
      <c r="F38">
        <v>0.46</v>
      </c>
      <c r="H38">
        <v>90</v>
      </c>
      <c r="I38">
        <v>0.42</v>
      </c>
    </row>
    <row r="41" spans="1:9" x14ac:dyDescent="0.2">
      <c r="A41" t="s">
        <v>15</v>
      </c>
    </row>
    <row r="43" spans="1:9" x14ac:dyDescent="0.2">
      <c r="A43" t="s">
        <v>16</v>
      </c>
      <c r="C43">
        <v>0.06</v>
      </c>
    </row>
    <row r="44" spans="1:9" x14ac:dyDescent="0.2">
      <c r="A44" t="s">
        <v>9</v>
      </c>
      <c r="B44" t="s">
        <v>4</v>
      </c>
      <c r="C44" t="s">
        <v>19</v>
      </c>
      <c r="D44" t="s">
        <v>20</v>
      </c>
      <c r="E44" t="s">
        <v>21</v>
      </c>
    </row>
    <row r="45" spans="1:9" x14ac:dyDescent="0.2">
      <c r="A45">
        <v>1</v>
      </c>
      <c r="B45" t="s">
        <v>17</v>
      </c>
      <c r="C45">
        <v>0.06</v>
      </c>
      <c r="D45">
        <v>0.06</v>
      </c>
      <c r="E45">
        <v>0.06</v>
      </c>
    </row>
    <row r="46" spans="1:9" x14ac:dyDescent="0.2">
      <c r="A46">
        <v>3</v>
      </c>
      <c r="B46">
        <v>45</v>
      </c>
      <c r="C46">
        <v>0.5</v>
      </c>
      <c r="D46">
        <v>0.5</v>
      </c>
      <c r="E46">
        <v>0.48</v>
      </c>
    </row>
    <row r="47" spans="1:9" x14ac:dyDescent="0.2">
      <c r="A47">
        <v>1</v>
      </c>
      <c r="B47" t="s">
        <v>18</v>
      </c>
      <c r="C47">
        <v>0.06</v>
      </c>
      <c r="D47">
        <v>0.06</v>
      </c>
      <c r="E47">
        <v>0.06</v>
      </c>
    </row>
    <row r="49" spans="1:17" x14ac:dyDescent="0.2">
      <c r="A49" s="1" t="s">
        <v>22</v>
      </c>
    </row>
    <row r="50" spans="1:17" x14ac:dyDescent="0.2">
      <c r="A50" t="s">
        <v>10</v>
      </c>
    </row>
    <row r="51" spans="1:17" x14ac:dyDescent="0.2">
      <c r="A51" t="s">
        <v>24</v>
      </c>
    </row>
    <row r="52" spans="1:17" x14ac:dyDescent="0.2">
      <c r="A52">
        <v>0.05</v>
      </c>
      <c r="B52" t="s">
        <v>23</v>
      </c>
    </row>
    <row r="53" spans="1:17" x14ac:dyDescent="0.2">
      <c r="A53" t="s">
        <v>5</v>
      </c>
      <c r="B53">
        <v>0.05</v>
      </c>
      <c r="C53" t="s">
        <v>1</v>
      </c>
    </row>
    <row r="54" spans="1:17" x14ac:dyDescent="0.2">
      <c r="A54" t="s">
        <v>4</v>
      </c>
      <c r="B54">
        <v>0.5</v>
      </c>
      <c r="C54" t="s">
        <v>8</v>
      </c>
    </row>
    <row r="55" spans="1:17" x14ac:dyDescent="0.2">
      <c r="A55" t="s">
        <v>25</v>
      </c>
      <c r="B55">
        <v>177</v>
      </c>
      <c r="C55" t="s">
        <v>26</v>
      </c>
    </row>
    <row r="57" spans="1:17" x14ac:dyDescent="0.2">
      <c r="A57" t="s">
        <v>27</v>
      </c>
    </row>
    <row r="58" spans="1:17" x14ac:dyDescent="0.2">
      <c r="A58" t="s">
        <v>28</v>
      </c>
    </row>
    <row r="59" spans="1:17" x14ac:dyDescent="0.2">
      <c r="A59">
        <v>41.2</v>
      </c>
      <c r="B59" t="s">
        <v>23</v>
      </c>
    </row>
    <row r="60" spans="1:17" x14ac:dyDescent="0.2">
      <c r="K60" t="s">
        <v>4</v>
      </c>
      <c r="L60" t="s">
        <v>37</v>
      </c>
      <c r="P60" t="s">
        <v>38</v>
      </c>
      <c r="Q60" t="s">
        <v>39</v>
      </c>
    </row>
    <row r="61" spans="1:17" x14ac:dyDescent="0.2">
      <c r="A61" t="s">
        <v>9</v>
      </c>
      <c r="B61" t="s">
        <v>4</v>
      </c>
      <c r="C61" t="s">
        <v>19</v>
      </c>
      <c r="D61" t="s">
        <v>20</v>
      </c>
      <c r="E61" t="s">
        <v>21</v>
      </c>
      <c r="F61" t="s">
        <v>29</v>
      </c>
      <c r="K61" s="2">
        <f>B62-177</f>
        <v>0</v>
      </c>
      <c r="L61" s="2">
        <f>AVERAGE(C62:F62)</f>
        <v>0.9</v>
      </c>
      <c r="O61">
        <v>1</v>
      </c>
      <c r="P61" s="2">
        <f>(O61*2.85)/1.5</f>
        <v>1.9000000000000001</v>
      </c>
      <c r="Q61">
        <f>(((O61*2.85)/(2*1.5)))</f>
        <v>0.95000000000000007</v>
      </c>
    </row>
    <row r="62" spans="1:17" x14ac:dyDescent="0.2">
      <c r="A62">
        <v>1</v>
      </c>
      <c r="B62">
        <v>177</v>
      </c>
      <c r="C62">
        <v>1</v>
      </c>
      <c r="D62">
        <v>0.6</v>
      </c>
      <c r="E62">
        <v>1</v>
      </c>
      <c r="F62">
        <v>1</v>
      </c>
      <c r="K62">
        <f t="shared" ref="K62:K78" si="3">B63-177</f>
        <v>5</v>
      </c>
      <c r="L62">
        <f t="shared" ref="L62:L78" si="4">AVERAGE(C63:F63)</f>
        <v>0.315</v>
      </c>
      <c r="O62">
        <v>2</v>
      </c>
      <c r="P62">
        <f>(O62*2.85)/1.5</f>
        <v>3.8000000000000003</v>
      </c>
      <c r="Q62">
        <f>(((O62*2.85)/(2*1.5)))</f>
        <v>1.9000000000000001</v>
      </c>
    </row>
    <row r="63" spans="1:17" x14ac:dyDescent="0.2">
      <c r="A63">
        <v>1</v>
      </c>
      <c r="B63">
        <f>B62+5</f>
        <v>182</v>
      </c>
      <c r="C63">
        <v>0.2</v>
      </c>
      <c r="D63">
        <v>0.32</v>
      </c>
      <c r="E63">
        <v>0.36</v>
      </c>
      <c r="F63">
        <v>0.38</v>
      </c>
      <c r="K63" s="3">
        <f t="shared" si="3"/>
        <v>10</v>
      </c>
      <c r="L63" s="3">
        <f t="shared" si="4"/>
        <v>0.28500000000000003</v>
      </c>
      <c r="O63">
        <v>3</v>
      </c>
      <c r="P63">
        <f>(O63*2.85)/1.5</f>
        <v>5.7</v>
      </c>
      <c r="Q63">
        <f>(((O63*2.85)/(2*1.5)))</f>
        <v>2.85</v>
      </c>
    </row>
    <row r="64" spans="1:17" x14ac:dyDescent="0.2">
      <c r="A64">
        <v>1</v>
      </c>
      <c r="B64">
        <f t="shared" ref="B64:B79" si="5">B63+5</f>
        <v>187</v>
      </c>
      <c r="C64">
        <v>0.24</v>
      </c>
      <c r="D64">
        <v>0.3</v>
      </c>
      <c r="E64">
        <v>0.3</v>
      </c>
      <c r="F64">
        <v>0.3</v>
      </c>
      <c r="H64" t="s">
        <v>30</v>
      </c>
      <c r="K64" s="2">
        <f t="shared" si="3"/>
        <v>15</v>
      </c>
      <c r="L64" s="2">
        <f t="shared" si="4"/>
        <v>0.69500000000000006</v>
      </c>
      <c r="O64">
        <v>4</v>
      </c>
      <c r="P64">
        <f>(O64*2.85)/1.5</f>
        <v>7.6000000000000005</v>
      </c>
      <c r="Q64">
        <f>(((O64*2.85)/(2*1.5)))</f>
        <v>3.8000000000000003</v>
      </c>
    </row>
    <row r="65" spans="1:17" x14ac:dyDescent="0.2">
      <c r="A65">
        <v>1</v>
      </c>
      <c r="B65">
        <f t="shared" si="5"/>
        <v>192</v>
      </c>
      <c r="C65">
        <v>0.82</v>
      </c>
      <c r="D65">
        <v>0.6</v>
      </c>
      <c r="E65">
        <v>0.68</v>
      </c>
      <c r="F65">
        <v>0.68</v>
      </c>
      <c r="H65" t="s">
        <v>31</v>
      </c>
      <c r="K65">
        <f t="shared" si="3"/>
        <v>20</v>
      </c>
      <c r="L65">
        <f t="shared" si="4"/>
        <v>0.30249999999999999</v>
      </c>
      <c r="O65">
        <v>5</v>
      </c>
      <c r="P65">
        <f>(O65*2.85)/1.5</f>
        <v>9.5</v>
      </c>
      <c r="Q65">
        <f>(((O65*2.85)/(2*1.5)))</f>
        <v>4.75</v>
      </c>
    </row>
    <row r="66" spans="1:17" x14ac:dyDescent="0.2">
      <c r="A66">
        <v>1</v>
      </c>
      <c r="B66">
        <f t="shared" si="5"/>
        <v>197</v>
      </c>
      <c r="C66">
        <v>0.24</v>
      </c>
      <c r="D66">
        <v>0.4</v>
      </c>
      <c r="E66">
        <v>0.23</v>
      </c>
      <c r="F66">
        <v>0.34</v>
      </c>
      <c r="K66" s="3">
        <f t="shared" si="3"/>
        <v>25</v>
      </c>
      <c r="L66" s="3">
        <f t="shared" si="4"/>
        <v>0.18</v>
      </c>
      <c r="O66">
        <v>6</v>
      </c>
      <c r="P66">
        <f>(O66*2.85)/1.5</f>
        <v>11.4</v>
      </c>
      <c r="Q66">
        <f>(((O66*2.85)/(2*1.5)))</f>
        <v>5.7</v>
      </c>
    </row>
    <row r="67" spans="1:17" x14ac:dyDescent="0.2">
      <c r="A67">
        <v>1</v>
      </c>
      <c r="B67">
        <f t="shared" si="5"/>
        <v>202</v>
      </c>
      <c r="C67">
        <v>0.1</v>
      </c>
      <c r="D67">
        <v>0.26</v>
      </c>
      <c r="E67">
        <v>0.18</v>
      </c>
      <c r="F67">
        <v>0.18</v>
      </c>
      <c r="K67" s="2">
        <f t="shared" si="3"/>
        <v>30</v>
      </c>
      <c r="L67" s="2">
        <f t="shared" si="4"/>
        <v>0.45</v>
      </c>
      <c r="O67">
        <v>7</v>
      </c>
      <c r="P67">
        <f>(O67*2.85)/1.5</f>
        <v>13.299999999999999</v>
      </c>
      <c r="Q67">
        <f>(((O67*2.85)/(2*1.5)))</f>
        <v>6.6499999999999995</v>
      </c>
    </row>
    <row r="68" spans="1:17" x14ac:dyDescent="0.2">
      <c r="A68">
        <v>1</v>
      </c>
      <c r="B68">
        <f t="shared" si="5"/>
        <v>207</v>
      </c>
      <c r="C68">
        <v>0.38</v>
      </c>
      <c r="D68">
        <v>0.42</v>
      </c>
      <c r="E68">
        <v>0.5</v>
      </c>
      <c r="F68">
        <v>0.5</v>
      </c>
      <c r="K68">
        <f t="shared" si="3"/>
        <v>35</v>
      </c>
      <c r="L68">
        <f t="shared" si="4"/>
        <v>0.37</v>
      </c>
      <c r="O68">
        <v>8</v>
      </c>
      <c r="P68" s="2">
        <f>(O68*2.85)/1.5</f>
        <v>15.200000000000001</v>
      </c>
      <c r="Q68">
        <f>(((O68*2.85)/(2*1.5)))</f>
        <v>7.6000000000000005</v>
      </c>
    </row>
    <row r="69" spans="1:17" x14ac:dyDescent="0.2">
      <c r="A69">
        <v>1</v>
      </c>
      <c r="B69">
        <f t="shared" si="5"/>
        <v>212</v>
      </c>
      <c r="C69">
        <v>0.3</v>
      </c>
      <c r="D69">
        <v>0.44</v>
      </c>
      <c r="E69">
        <v>0.36</v>
      </c>
      <c r="F69">
        <v>0.38</v>
      </c>
      <c r="K69" s="3">
        <f t="shared" si="3"/>
        <v>40</v>
      </c>
      <c r="L69" s="3">
        <f t="shared" si="4"/>
        <v>0.18</v>
      </c>
      <c r="O69">
        <v>9</v>
      </c>
      <c r="P69">
        <f>(O69*2.85)/1.5</f>
        <v>17.100000000000001</v>
      </c>
      <c r="Q69">
        <f>(((O69*2.85)/(2*1.5)))</f>
        <v>8.5500000000000007</v>
      </c>
    </row>
    <row r="70" spans="1:17" x14ac:dyDescent="0.2">
      <c r="A70">
        <v>1</v>
      </c>
      <c r="B70">
        <f t="shared" si="5"/>
        <v>217</v>
      </c>
      <c r="C70">
        <v>0.1</v>
      </c>
      <c r="D70">
        <v>0.26</v>
      </c>
      <c r="E70">
        <v>0.18</v>
      </c>
      <c r="F70">
        <v>0.18</v>
      </c>
      <c r="K70">
        <f t="shared" si="3"/>
        <v>45</v>
      </c>
      <c r="L70">
        <f t="shared" si="4"/>
        <v>0.21</v>
      </c>
      <c r="O70">
        <v>10</v>
      </c>
      <c r="P70">
        <f>(O70*2.85)/1.5</f>
        <v>19</v>
      </c>
      <c r="Q70">
        <f>(((O70*2.85)/(2*1.5)))</f>
        <v>9.5</v>
      </c>
    </row>
    <row r="71" spans="1:17" x14ac:dyDescent="0.2">
      <c r="A71">
        <v>1</v>
      </c>
      <c r="B71">
        <f t="shared" si="5"/>
        <v>222</v>
      </c>
      <c r="C71">
        <v>0.14000000000000001</v>
      </c>
      <c r="D71">
        <v>0.26</v>
      </c>
      <c r="E71">
        <v>0.22</v>
      </c>
      <c r="F71">
        <v>0.22</v>
      </c>
      <c r="K71" s="2">
        <f t="shared" si="3"/>
        <v>50</v>
      </c>
      <c r="L71" s="2">
        <f t="shared" si="4"/>
        <v>0.33499999999999996</v>
      </c>
      <c r="O71">
        <v>11</v>
      </c>
      <c r="P71">
        <f>(O71*2.85)/1.5</f>
        <v>20.900000000000002</v>
      </c>
      <c r="Q71">
        <f>(((O71*2.85)/(2*1.5)))</f>
        <v>10.450000000000001</v>
      </c>
    </row>
    <row r="72" spans="1:17" x14ac:dyDescent="0.2">
      <c r="A72">
        <v>1</v>
      </c>
      <c r="B72">
        <f t="shared" si="5"/>
        <v>227</v>
      </c>
      <c r="C72">
        <v>0.26</v>
      </c>
      <c r="D72">
        <v>0.36</v>
      </c>
      <c r="E72">
        <v>0.36</v>
      </c>
      <c r="F72">
        <v>0.36</v>
      </c>
      <c r="K72">
        <f t="shared" si="3"/>
        <v>55</v>
      </c>
      <c r="L72">
        <f t="shared" si="4"/>
        <v>0.27749999999999997</v>
      </c>
      <c r="O72">
        <v>12</v>
      </c>
      <c r="P72">
        <f>(O72*2.85)/1.5</f>
        <v>22.8</v>
      </c>
      <c r="Q72">
        <f>(((O72*2.85)/(2*1.5)))</f>
        <v>11.4</v>
      </c>
    </row>
    <row r="73" spans="1:17" x14ac:dyDescent="0.2">
      <c r="A73">
        <v>1</v>
      </c>
      <c r="B73">
        <f t="shared" si="5"/>
        <v>232</v>
      </c>
      <c r="C73">
        <v>0.21</v>
      </c>
      <c r="D73">
        <v>0.36</v>
      </c>
      <c r="E73">
        <v>0.26</v>
      </c>
      <c r="F73">
        <v>0.28000000000000003</v>
      </c>
      <c r="K73">
        <f t="shared" si="3"/>
        <v>60</v>
      </c>
      <c r="L73">
        <f t="shared" si="4"/>
        <v>0.19500000000000001</v>
      </c>
      <c r="O73">
        <v>13</v>
      </c>
      <c r="P73">
        <f>(O73*2.85)/1.5</f>
        <v>24.700000000000003</v>
      </c>
      <c r="Q73">
        <f>(((O73*2.85)/(2*1.5)))</f>
        <v>12.350000000000001</v>
      </c>
    </row>
    <row r="74" spans="1:17" x14ac:dyDescent="0.2">
      <c r="A74">
        <v>1</v>
      </c>
      <c r="B74">
        <f t="shared" si="5"/>
        <v>237</v>
      </c>
      <c r="C74">
        <v>0.16</v>
      </c>
      <c r="D74">
        <v>0.24</v>
      </c>
      <c r="E74">
        <v>0.18</v>
      </c>
      <c r="F74">
        <v>0.2</v>
      </c>
      <c r="K74">
        <f t="shared" si="3"/>
        <v>65</v>
      </c>
      <c r="L74">
        <f t="shared" si="4"/>
        <v>0.18</v>
      </c>
      <c r="O74">
        <v>14</v>
      </c>
      <c r="P74">
        <f>(O74*2.85)/1.5</f>
        <v>26.599999999999998</v>
      </c>
      <c r="Q74">
        <f>(((O74*2.85)/(2*1.5)))</f>
        <v>13.299999999999999</v>
      </c>
    </row>
    <row r="75" spans="1:17" x14ac:dyDescent="0.2">
      <c r="A75">
        <v>1</v>
      </c>
      <c r="B75">
        <f t="shared" si="5"/>
        <v>242</v>
      </c>
      <c r="C75">
        <v>0.12</v>
      </c>
      <c r="D75">
        <v>0.24</v>
      </c>
      <c r="E75">
        <v>0.18</v>
      </c>
      <c r="F75">
        <v>0.18</v>
      </c>
      <c r="K75" s="3">
        <f t="shared" si="3"/>
        <v>70</v>
      </c>
      <c r="L75" s="3">
        <f t="shared" si="4"/>
        <v>0.1</v>
      </c>
      <c r="O75">
        <v>15</v>
      </c>
      <c r="P75">
        <f>(O75*2.85)/1.5</f>
        <v>28.5</v>
      </c>
      <c r="Q75">
        <f>(((O75*2.85)/(2*1.5)))</f>
        <v>14.25</v>
      </c>
    </row>
    <row r="76" spans="1:17" x14ac:dyDescent="0.2">
      <c r="A76">
        <v>1</v>
      </c>
      <c r="B76">
        <f t="shared" si="5"/>
        <v>247</v>
      </c>
      <c r="C76">
        <v>0.1</v>
      </c>
      <c r="K76">
        <f t="shared" si="3"/>
        <v>75</v>
      </c>
      <c r="L76">
        <f t="shared" si="4"/>
        <v>0.1</v>
      </c>
      <c r="O76">
        <v>16</v>
      </c>
      <c r="P76" s="2">
        <f>(O76*2.85)/1.5</f>
        <v>30.400000000000002</v>
      </c>
      <c r="Q76">
        <f>(((O76*2.85)/(2*1.5)))</f>
        <v>15.200000000000001</v>
      </c>
    </row>
    <row r="77" spans="1:17" x14ac:dyDescent="0.2">
      <c r="A77">
        <v>1</v>
      </c>
      <c r="B77">
        <f t="shared" si="5"/>
        <v>252</v>
      </c>
      <c r="C77">
        <v>0.1</v>
      </c>
      <c r="K77">
        <f t="shared" si="3"/>
        <v>80</v>
      </c>
      <c r="L77" t="e">
        <f t="shared" si="4"/>
        <v>#DIV/0!</v>
      </c>
      <c r="O77">
        <v>17</v>
      </c>
      <c r="P77">
        <f>(O77*2.85)/1.5</f>
        <v>32.300000000000004</v>
      </c>
      <c r="Q77">
        <f>(((O77*2.85)/(2*1.5)))</f>
        <v>16.150000000000002</v>
      </c>
    </row>
    <row r="78" spans="1:17" x14ac:dyDescent="0.2">
      <c r="A78">
        <v>1</v>
      </c>
      <c r="B78">
        <f t="shared" si="5"/>
        <v>257</v>
      </c>
      <c r="K78">
        <f t="shared" si="3"/>
        <v>85</v>
      </c>
      <c r="L78" t="e">
        <f t="shared" si="4"/>
        <v>#DIV/0!</v>
      </c>
      <c r="O78">
        <v>18</v>
      </c>
      <c r="P78">
        <f>(O78*2.85)/1.5</f>
        <v>34.200000000000003</v>
      </c>
      <c r="Q78">
        <f>(((O78*2.85)/(2*1.5)))</f>
        <v>17.100000000000001</v>
      </c>
    </row>
    <row r="79" spans="1:17" x14ac:dyDescent="0.2">
      <c r="A79">
        <v>1</v>
      </c>
      <c r="B79">
        <f t="shared" si="5"/>
        <v>262</v>
      </c>
      <c r="O79">
        <v>19</v>
      </c>
      <c r="P79">
        <f>(O79*2.85)/1.5</f>
        <v>36.1</v>
      </c>
      <c r="Q79">
        <f>(((O79*2.85)/(2*1.5)))</f>
        <v>18.05</v>
      </c>
    </row>
    <row r="80" spans="1:17" x14ac:dyDescent="0.2">
      <c r="O80">
        <v>20</v>
      </c>
      <c r="P80">
        <f>(O80*2.85)/1.5</f>
        <v>38</v>
      </c>
      <c r="Q80">
        <f>(((O80*2.85)/(2*1.5)))</f>
        <v>19</v>
      </c>
    </row>
    <row r="81" spans="1:17" x14ac:dyDescent="0.2">
      <c r="O81">
        <v>21</v>
      </c>
      <c r="P81">
        <f>(O81*2.85)/1.5</f>
        <v>39.9</v>
      </c>
      <c r="Q81">
        <f>(((O81*2.85)/(2*1.5)))</f>
        <v>19.95</v>
      </c>
    </row>
    <row r="82" spans="1:17" x14ac:dyDescent="0.2">
      <c r="O82">
        <v>22</v>
      </c>
      <c r="P82">
        <f>(O82*2.85)/1.5</f>
        <v>41.800000000000004</v>
      </c>
      <c r="Q82">
        <f>(((O82*2.85)/(2*1.5)))</f>
        <v>20.900000000000002</v>
      </c>
    </row>
    <row r="83" spans="1:17" x14ac:dyDescent="0.2">
      <c r="A83" t="s">
        <v>14</v>
      </c>
      <c r="O83">
        <v>23</v>
      </c>
      <c r="P83">
        <f>(O83*2.85)/1.5</f>
        <v>43.699999999999996</v>
      </c>
      <c r="Q83">
        <f>(((O83*2.85)/(2*1.5)))</f>
        <v>21.849999999999998</v>
      </c>
    </row>
    <row r="84" spans="1:17" x14ac:dyDescent="0.2">
      <c r="A84" t="s">
        <v>32</v>
      </c>
      <c r="C84" t="s">
        <v>33</v>
      </c>
      <c r="D84">
        <v>27.1</v>
      </c>
      <c r="E84" t="s">
        <v>23</v>
      </c>
      <c r="O84">
        <v>24</v>
      </c>
      <c r="P84">
        <f>(O84*2.85)/1.5</f>
        <v>45.6</v>
      </c>
      <c r="Q84">
        <f>(((O84*2.85)/(2*1.5)))</f>
        <v>22.8</v>
      </c>
    </row>
    <row r="85" spans="1:17" x14ac:dyDescent="0.2">
      <c r="A85" t="s">
        <v>9</v>
      </c>
      <c r="B85" t="s">
        <v>4</v>
      </c>
      <c r="C85" t="s">
        <v>19</v>
      </c>
      <c r="D85" t="s">
        <v>20</v>
      </c>
      <c r="G85">
        <v>1</v>
      </c>
      <c r="H85">
        <f>(G85*2.85)/1.5</f>
        <v>1.9000000000000001</v>
      </c>
      <c r="I85">
        <f>ASIN(RADIANS(H85))</f>
        <v>3.3167336530966846E-2</v>
      </c>
      <c r="O85">
        <v>25</v>
      </c>
      <c r="P85">
        <f>(O85*2.85)/1.5</f>
        <v>47.5</v>
      </c>
      <c r="Q85">
        <f>(((O85*2.85)/(2*1.5)))</f>
        <v>23.75</v>
      </c>
    </row>
    <row r="86" spans="1:17" x14ac:dyDescent="0.2">
      <c r="A86">
        <v>1</v>
      </c>
      <c r="B86">
        <v>177</v>
      </c>
      <c r="C86">
        <v>1</v>
      </c>
      <c r="D86">
        <v>1</v>
      </c>
      <c r="G86">
        <v>2</v>
      </c>
      <c r="H86">
        <f t="shared" ref="H86:H101" si="6">(G86*2.85)/1.5</f>
        <v>3.8000000000000003</v>
      </c>
      <c r="I86">
        <f t="shared" ref="I86:I101" si="7">ASIN(RADIANS(H86))</f>
        <v>6.637122993910452E-2</v>
      </c>
      <c r="O86">
        <v>26</v>
      </c>
      <c r="P86" s="2">
        <f>(O86*2.85)/1.5</f>
        <v>49.400000000000006</v>
      </c>
      <c r="Q86">
        <f>(((O86*2.85)/(2*1.5)))</f>
        <v>24.700000000000003</v>
      </c>
    </row>
    <row r="87" spans="1:17" x14ac:dyDescent="0.2">
      <c r="A87">
        <v>1</v>
      </c>
      <c r="B87">
        <f>B86+5</f>
        <v>182</v>
      </c>
      <c r="C87">
        <v>0.57999999999999996</v>
      </c>
      <c r="D87">
        <v>0.6</v>
      </c>
      <c r="G87">
        <v>3</v>
      </c>
      <c r="H87">
        <f t="shared" si="6"/>
        <v>5.7</v>
      </c>
      <c r="I87">
        <f t="shared" si="7"/>
        <v>9.9648601343810844E-2</v>
      </c>
      <c r="O87">
        <v>27</v>
      </c>
      <c r="P87">
        <f>(O87*2.85)/1.5</f>
        <v>51.300000000000004</v>
      </c>
      <c r="Q87">
        <f>(((O87*2.85)/(2*1.5)))</f>
        <v>25.650000000000002</v>
      </c>
    </row>
    <row r="88" spans="1:17" x14ac:dyDescent="0.2">
      <c r="A88">
        <v>1</v>
      </c>
      <c r="B88">
        <f t="shared" ref="B88:B103" si="8">B87+5</f>
        <v>187</v>
      </c>
      <c r="C88">
        <v>0.08</v>
      </c>
      <c r="D88">
        <v>0.08</v>
      </c>
      <c r="G88">
        <v>4</v>
      </c>
      <c r="H88">
        <f t="shared" si="6"/>
        <v>7.6000000000000005</v>
      </c>
      <c r="I88">
        <f t="shared" si="7"/>
        <v>0.13303711049753378</v>
      </c>
      <c r="O88">
        <v>28</v>
      </c>
      <c r="P88">
        <f>(O88*2.85)/1.5</f>
        <v>53.199999999999996</v>
      </c>
      <c r="Q88">
        <f>(((O88*2.85)/(2*1.5)))</f>
        <v>26.599999999999998</v>
      </c>
    </row>
    <row r="89" spans="1:17" x14ac:dyDescent="0.2">
      <c r="A89">
        <v>1</v>
      </c>
      <c r="B89">
        <f t="shared" si="8"/>
        <v>192</v>
      </c>
      <c r="C89">
        <v>0.14000000000000001</v>
      </c>
      <c r="D89">
        <v>0.16</v>
      </c>
      <c r="G89">
        <v>5</v>
      </c>
      <c r="H89">
        <f t="shared" si="6"/>
        <v>9.5</v>
      </c>
      <c r="I89">
        <f t="shared" si="7"/>
        <v>0.16657555103299151</v>
      </c>
      <c r="O89">
        <v>29</v>
      </c>
      <c r="P89">
        <f>(O89*2.85)/1.5</f>
        <v>55.1</v>
      </c>
      <c r="Q89">
        <f>(((O89*2.85)/(2*1.5)))</f>
        <v>27.55</v>
      </c>
    </row>
    <row r="90" spans="1:17" x14ac:dyDescent="0.2">
      <c r="A90">
        <v>1</v>
      </c>
      <c r="B90">
        <f t="shared" si="8"/>
        <v>197</v>
      </c>
      <c r="C90">
        <v>0.42</v>
      </c>
      <c r="D90">
        <v>0.42</v>
      </c>
      <c r="G90">
        <v>6</v>
      </c>
      <c r="H90">
        <f t="shared" si="6"/>
        <v>11.4</v>
      </c>
      <c r="I90">
        <f t="shared" si="7"/>
        <v>0.20030427844451931</v>
      </c>
      <c r="O90">
        <v>30</v>
      </c>
      <c r="P90">
        <f>(O90*2.85)/1.5</f>
        <v>57</v>
      </c>
      <c r="Q90">
        <f>(((O90*2.85)/(2*1.5)))</f>
        <v>28.5</v>
      </c>
    </row>
    <row r="91" spans="1:17" x14ac:dyDescent="0.2">
      <c r="A91">
        <v>1</v>
      </c>
      <c r="B91">
        <f t="shared" si="8"/>
        <v>202</v>
      </c>
      <c r="C91">
        <v>0.36</v>
      </c>
      <c r="D91">
        <v>0.36</v>
      </c>
      <c r="G91">
        <v>7</v>
      </c>
      <c r="H91">
        <f t="shared" si="6"/>
        <v>13.299999999999999</v>
      </c>
      <c r="I91">
        <f t="shared" si="7"/>
        <v>0.23426568457214103</v>
      </c>
      <c r="O91">
        <v>31</v>
      </c>
      <c r="Q91">
        <f>(((O91*2.85)/(2*1.5)))</f>
        <v>29.450000000000003</v>
      </c>
    </row>
    <row r="92" spans="1:17" x14ac:dyDescent="0.2">
      <c r="A92">
        <v>1</v>
      </c>
      <c r="B92">
        <f t="shared" si="8"/>
        <v>207</v>
      </c>
      <c r="C92">
        <v>0.14000000000000001</v>
      </c>
      <c r="D92">
        <v>0.14000000000000001</v>
      </c>
      <c r="G92">
        <v>8</v>
      </c>
      <c r="H92">
        <f t="shared" si="6"/>
        <v>15.200000000000001</v>
      </c>
      <c r="I92">
        <f t="shared" si="7"/>
        <v>0.26850473515349904</v>
      </c>
      <c r="O92">
        <v>32</v>
      </c>
      <c r="Q92">
        <f>(((O92*2.85)/(2*1.5)))</f>
        <v>30.400000000000002</v>
      </c>
    </row>
    <row r="93" spans="1:17" x14ac:dyDescent="0.2">
      <c r="A93">
        <v>1</v>
      </c>
      <c r="B93">
        <f t="shared" si="8"/>
        <v>212</v>
      </c>
      <c r="C93">
        <v>0.08</v>
      </c>
      <c r="D93">
        <v>0.08</v>
      </c>
      <c r="G93">
        <v>9</v>
      </c>
      <c r="H93">
        <f t="shared" si="6"/>
        <v>17.100000000000001</v>
      </c>
      <c r="I93">
        <f t="shared" si="7"/>
        <v>0.3030695909978447</v>
      </c>
      <c r="O93">
        <v>33</v>
      </c>
      <c r="Q93">
        <f>(((O93*2.85)/(2*1.5)))</f>
        <v>31.349999999999998</v>
      </c>
    </row>
    <row r="94" spans="1:17" x14ac:dyDescent="0.2">
      <c r="A94">
        <v>1</v>
      </c>
      <c r="B94">
        <f t="shared" si="8"/>
        <v>217</v>
      </c>
      <c r="C94">
        <v>0.16</v>
      </c>
      <c r="D94">
        <v>0.16</v>
      </c>
      <c r="G94">
        <v>10</v>
      </c>
      <c r="H94">
        <f t="shared" si="6"/>
        <v>19</v>
      </c>
      <c r="I94">
        <f t="shared" si="7"/>
        <v>0.33801233895232519</v>
      </c>
      <c r="O94">
        <v>34</v>
      </c>
      <c r="Q94">
        <f>(((O94*2.85)/(2*1.5)))</f>
        <v>32.300000000000004</v>
      </c>
    </row>
    <row r="95" spans="1:17" x14ac:dyDescent="0.2">
      <c r="A95">
        <v>1</v>
      </c>
      <c r="B95">
        <f t="shared" si="8"/>
        <v>222</v>
      </c>
      <c r="C95">
        <v>0.22</v>
      </c>
      <c r="D95">
        <v>0.24</v>
      </c>
      <c r="G95">
        <v>11</v>
      </c>
      <c r="H95">
        <f t="shared" si="6"/>
        <v>20.900000000000002</v>
      </c>
      <c r="I95">
        <f t="shared" si="7"/>
        <v>0.37338986672938335</v>
      </c>
      <c r="O95">
        <v>35</v>
      </c>
      <c r="Q95">
        <f>(((O95*2.85)/(2*1.5)))</f>
        <v>33.25</v>
      </c>
    </row>
    <row r="96" spans="1:17" x14ac:dyDescent="0.2">
      <c r="A96">
        <v>1</v>
      </c>
      <c r="B96">
        <f t="shared" si="8"/>
        <v>227</v>
      </c>
      <c r="C96">
        <v>0.18</v>
      </c>
      <c r="D96">
        <v>0.18</v>
      </c>
      <c r="G96">
        <v>12</v>
      </c>
      <c r="H96">
        <f t="shared" si="6"/>
        <v>22.8</v>
      </c>
      <c r="I96">
        <f t="shared" si="7"/>
        <v>0.40926492684184812</v>
      </c>
      <c r="O96">
        <v>36</v>
      </c>
      <c r="Q96">
        <f>(((O96*2.85)/(2*1.5)))</f>
        <v>34.200000000000003</v>
      </c>
    </row>
    <row r="97" spans="1:17" x14ac:dyDescent="0.2">
      <c r="A97">
        <v>1</v>
      </c>
      <c r="B97">
        <f t="shared" si="8"/>
        <v>232</v>
      </c>
      <c r="C97">
        <v>0.1</v>
      </c>
      <c r="D97">
        <v>0.12</v>
      </c>
      <c r="G97">
        <v>13</v>
      </c>
      <c r="H97">
        <f t="shared" si="6"/>
        <v>24.700000000000003</v>
      </c>
      <c r="I97">
        <f t="shared" si="7"/>
        <v>0.44570745088515462</v>
      </c>
      <c r="O97">
        <v>37</v>
      </c>
      <c r="Q97">
        <f>(((O97*2.85)/(2*1.5)))</f>
        <v>35.15</v>
      </c>
    </row>
    <row r="98" spans="1:17" x14ac:dyDescent="0.2">
      <c r="A98">
        <v>1</v>
      </c>
      <c r="B98">
        <f t="shared" si="8"/>
        <v>237</v>
      </c>
      <c r="C98">
        <v>0.08</v>
      </c>
      <c r="D98">
        <v>0.08</v>
      </c>
      <c r="G98">
        <v>14</v>
      </c>
      <c r="H98">
        <f t="shared" si="6"/>
        <v>26.599999999999998</v>
      </c>
      <c r="I98">
        <f t="shared" si="7"/>
        <v>0.48279619862385892</v>
      </c>
      <c r="O98">
        <v>38</v>
      </c>
      <c r="Q98">
        <f>(((O98*2.85)/(2*1.5)))</f>
        <v>36.1</v>
      </c>
    </row>
    <row r="99" spans="1:17" x14ac:dyDescent="0.2">
      <c r="A99">
        <v>1</v>
      </c>
      <c r="B99">
        <f t="shared" si="8"/>
        <v>242</v>
      </c>
      <c r="C99">
        <v>0.08</v>
      </c>
      <c r="D99">
        <v>0.08</v>
      </c>
      <c r="G99">
        <v>15</v>
      </c>
      <c r="H99">
        <f t="shared" si="6"/>
        <v>28.5</v>
      </c>
      <c r="I99">
        <f t="shared" si="7"/>
        <v>0.52062086064419599</v>
      </c>
      <c r="O99">
        <v>39</v>
      </c>
      <c r="Q99">
        <f>(((O99*2.85)/(2*1.5)))</f>
        <v>37.050000000000004</v>
      </c>
    </row>
    <row r="100" spans="1:17" x14ac:dyDescent="0.2">
      <c r="A100">
        <v>1</v>
      </c>
      <c r="B100">
        <f t="shared" si="8"/>
        <v>247</v>
      </c>
      <c r="G100">
        <v>16</v>
      </c>
      <c r="H100">
        <f t="shared" si="6"/>
        <v>30.400000000000002</v>
      </c>
      <c r="I100">
        <f t="shared" si="7"/>
        <v>0.55928478506777579</v>
      </c>
      <c r="O100">
        <v>40</v>
      </c>
      <c r="Q100">
        <f>(((O100*2.85)/(2*1.5)))</f>
        <v>38</v>
      </c>
    </row>
    <row r="101" spans="1:17" x14ac:dyDescent="0.2">
      <c r="A101">
        <v>1</v>
      </c>
      <c r="B101">
        <f t="shared" si="8"/>
        <v>252</v>
      </c>
      <c r="G101">
        <v>17</v>
      </c>
      <c r="H101">
        <f t="shared" si="6"/>
        <v>32.300000000000004</v>
      </c>
      <c r="I101">
        <f t="shared" si="7"/>
        <v>0.59890857868935721</v>
      </c>
      <c r="O101">
        <v>41</v>
      </c>
      <c r="Q101">
        <f>(((O101*2.85)/(2*1.5)))</f>
        <v>38.950000000000003</v>
      </c>
    </row>
    <row r="102" spans="1:17" x14ac:dyDescent="0.2">
      <c r="A102">
        <v>1</v>
      </c>
      <c r="B102">
        <f t="shared" si="8"/>
        <v>257</v>
      </c>
      <c r="O102">
        <v>42</v>
      </c>
      <c r="Q102">
        <f>(((O102*2.85)/(2*1.5)))</f>
        <v>39.9</v>
      </c>
    </row>
    <row r="103" spans="1:17" x14ac:dyDescent="0.2">
      <c r="A103">
        <v>1</v>
      </c>
      <c r="B103">
        <f t="shared" si="8"/>
        <v>262</v>
      </c>
      <c r="O103">
        <v>43</v>
      </c>
      <c r="Q103">
        <f>(((O103*2.85)/(2*1.5)))</f>
        <v>40.85</v>
      </c>
    </row>
    <row r="104" spans="1:17" x14ac:dyDescent="0.2">
      <c r="O104">
        <v>44</v>
      </c>
      <c r="Q104">
        <f>(((O104*2.85)/(2*1.5)))</f>
        <v>41.800000000000004</v>
      </c>
    </row>
    <row r="105" spans="1:17" x14ac:dyDescent="0.2">
      <c r="O105">
        <v>45</v>
      </c>
      <c r="Q105">
        <f>(((O105*2.85)/(2*1.5)))</f>
        <v>42.75</v>
      </c>
    </row>
    <row r="106" spans="1:17" x14ac:dyDescent="0.2">
      <c r="O106">
        <v>46</v>
      </c>
      <c r="Q106">
        <f>(((O106*2.85)/(2*1.5)))</f>
        <v>43.699999999999996</v>
      </c>
    </row>
    <row r="107" spans="1:17" x14ac:dyDescent="0.2">
      <c r="O107">
        <v>47</v>
      </c>
      <c r="Q107">
        <f>(((O107*2.85)/(2*1.5)))</f>
        <v>44.650000000000006</v>
      </c>
    </row>
    <row r="108" spans="1:17" x14ac:dyDescent="0.2">
      <c r="O108">
        <v>48</v>
      </c>
      <c r="Q108">
        <f>(((O108*2.85)/(2*1.5)))</f>
        <v>45.6</v>
      </c>
    </row>
    <row r="109" spans="1:17" x14ac:dyDescent="0.2">
      <c r="O109">
        <v>49</v>
      </c>
      <c r="Q109">
        <f>(((O109*2.85)/(2*1.5)))</f>
        <v>46.550000000000004</v>
      </c>
    </row>
    <row r="110" spans="1:17" x14ac:dyDescent="0.2">
      <c r="O110">
        <v>50</v>
      </c>
      <c r="Q110">
        <f>(((O110*2.85)/(2*1.5)))</f>
        <v>47.5</v>
      </c>
    </row>
    <row r="111" spans="1:17" x14ac:dyDescent="0.2">
      <c r="O111">
        <v>51</v>
      </c>
      <c r="Q111">
        <f>(((O111*2.85)/(2*1.5)))</f>
        <v>48.449999999999996</v>
      </c>
    </row>
    <row r="112" spans="1:17" x14ac:dyDescent="0.2">
      <c r="O112">
        <v>52</v>
      </c>
      <c r="Q112">
        <f>(((O112*2.85)/(2*1.5)))</f>
        <v>49.400000000000006</v>
      </c>
    </row>
    <row r="113" spans="15:17" x14ac:dyDescent="0.2">
      <c r="O113">
        <v>53</v>
      </c>
      <c r="Q113">
        <f>(((O113*2.85)/(2*1.5)))</f>
        <v>50.35</v>
      </c>
    </row>
    <row r="114" spans="15:17" x14ac:dyDescent="0.2">
      <c r="O114">
        <v>54</v>
      </c>
      <c r="Q114">
        <f>(((O114*2.85)/(2*1.5)))</f>
        <v>51.300000000000004</v>
      </c>
    </row>
    <row r="115" spans="15:17" x14ac:dyDescent="0.2">
      <c r="O115">
        <v>55</v>
      </c>
      <c r="Q115">
        <f>(((O115*2.85)/(2*1.5)))</f>
        <v>52.25</v>
      </c>
    </row>
    <row r="116" spans="15:17" x14ac:dyDescent="0.2">
      <c r="O116">
        <v>56</v>
      </c>
      <c r="Q116">
        <f>(((O116*2.85)/(2*1.5)))</f>
        <v>53.199999999999996</v>
      </c>
    </row>
    <row r="117" spans="15:17" x14ac:dyDescent="0.2">
      <c r="O117">
        <v>57</v>
      </c>
      <c r="Q117">
        <f>(((O117*2.85)/(2*1.5)))</f>
        <v>54.150000000000006</v>
      </c>
    </row>
    <row r="118" spans="15:17" x14ac:dyDescent="0.2">
      <c r="O118">
        <v>58</v>
      </c>
      <c r="Q118">
        <f>(((O118*2.85)/(2*1.5)))</f>
        <v>55.1</v>
      </c>
    </row>
    <row r="119" spans="15:17" x14ac:dyDescent="0.2">
      <c r="O119">
        <v>59</v>
      </c>
      <c r="Q119">
        <f>(((O119*2.85)/(2*1.5)))</f>
        <v>56.050000000000004</v>
      </c>
    </row>
    <row r="120" spans="15:17" x14ac:dyDescent="0.2">
      <c r="O120">
        <v>60</v>
      </c>
      <c r="Q120">
        <f>(((O120*2.85)/(2*1.5)))</f>
        <v>57</v>
      </c>
    </row>
    <row r="121" spans="15:17" x14ac:dyDescent="0.2">
      <c r="O121">
        <v>61</v>
      </c>
      <c r="Q121">
        <f t="shared" ref="Q121:Q131" si="9">(((O121*2.85)/(2*1.5)))</f>
        <v>57.949999999999996</v>
      </c>
    </row>
    <row r="122" spans="15:17" x14ac:dyDescent="0.2">
      <c r="O122">
        <v>62</v>
      </c>
      <c r="Q122">
        <f t="shared" si="9"/>
        <v>58.900000000000006</v>
      </c>
    </row>
    <row r="123" spans="15:17" x14ac:dyDescent="0.2">
      <c r="O123">
        <v>63</v>
      </c>
      <c r="Q123">
        <f t="shared" si="9"/>
        <v>59.85</v>
      </c>
    </row>
    <row r="124" spans="15:17" x14ac:dyDescent="0.2">
      <c r="O124">
        <v>64</v>
      </c>
      <c r="Q124">
        <f t="shared" si="9"/>
        <v>60.800000000000004</v>
      </c>
    </row>
    <row r="125" spans="15:17" x14ac:dyDescent="0.2">
      <c r="O125">
        <v>65</v>
      </c>
      <c r="Q125">
        <f t="shared" si="9"/>
        <v>61.75</v>
      </c>
    </row>
    <row r="126" spans="15:17" x14ac:dyDescent="0.2">
      <c r="O126">
        <v>66</v>
      </c>
      <c r="Q126">
        <f t="shared" si="9"/>
        <v>62.699999999999996</v>
      </c>
    </row>
    <row r="127" spans="15:17" x14ac:dyDescent="0.2">
      <c r="O127">
        <v>67</v>
      </c>
      <c r="Q127">
        <f t="shared" si="9"/>
        <v>63.650000000000006</v>
      </c>
    </row>
    <row r="128" spans="15:17" x14ac:dyDescent="0.2">
      <c r="O128">
        <v>68</v>
      </c>
      <c r="Q128">
        <f t="shared" si="9"/>
        <v>64.600000000000009</v>
      </c>
    </row>
    <row r="129" spans="15:17" x14ac:dyDescent="0.2">
      <c r="O129">
        <v>69</v>
      </c>
      <c r="Q129">
        <f t="shared" si="9"/>
        <v>65.55</v>
      </c>
    </row>
    <row r="130" spans="15:17" x14ac:dyDescent="0.2">
      <c r="O130">
        <v>70</v>
      </c>
      <c r="Q130">
        <f t="shared" si="9"/>
        <v>66.5</v>
      </c>
    </row>
    <row r="131" spans="15:17" x14ac:dyDescent="0.2">
      <c r="O131">
        <v>71</v>
      </c>
      <c r="Q131">
        <f t="shared" si="9"/>
        <v>67.45</v>
      </c>
    </row>
    <row r="132" spans="15:17" x14ac:dyDescent="0.2">
      <c r="O132">
        <v>72</v>
      </c>
      <c r="Q132">
        <f>(((O132*2.85)/(2*1.5)))</f>
        <v>68.400000000000006</v>
      </c>
    </row>
    <row r="133" spans="15:17" x14ac:dyDescent="0.2">
      <c r="O133">
        <v>73</v>
      </c>
      <c r="Q133">
        <f>(((O133*2.85)/(2*1.5)))</f>
        <v>69.350000000000009</v>
      </c>
    </row>
    <row r="134" spans="15:17" x14ac:dyDescent="0.2">
      <c r="O134">
        <v>74</v>
      </c>
      <c r="Q134">
        <f>(((O134*2.85)/(2*1.5)))</f>
        <v>70.3</v>
      </c>
    </row>
    <row r="135" spans="15:17" x14ac:dyDescent="0.2">
      <c r="O135">
        <v>75</v>
      </c>
      <c r="Q135">
        <f>(((O135*2.85)/(2*1.5)))</f>
        <v>71.25</v>
      </c>
    </row>
    <row r="136" spans="15:17" x14ac:dyDescent="0.2">
      <c r="O136">
        <v>76</v>
      </c>
      <c r="Q136">
        <f t="shared" ref="Q136:Q137" si="10">(((O136*2.85)/(2*1.5)))</f>
        <v>72.2</v>
      </c>
    </row>
    <row r="137" spans="15:17" x14ac:dyDescent="0.2">
      <c r="O137">
        <v>77</v>
      </c>
      <c r="Q137">
        <f t="shared" si="10"/>
        <v>73.150000000000006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Stashu Kozlowski</dc:creator>
  <cp:lastModifiedBy>Microsoft Office User</cp:lastModifiedBy>
  <dcterms:created xsi:type="dcterms:W3CDTF">2021-03-12T16:38:08Z</dcterms:created>
  <dcterms:modified xsi:type="dcterms:W3CDTF">2021-03-22T01:05:46Z</dcterms:modified>
</cp:coreProperties>
</file>