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875929C-2403-4846-BC77-5EEDB29B84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6" i="1" l="1"/>
  <c r="J1" i="1" l="1"/>
  <c r="L2" i="1"/>
  <c r="H2" i="1"/>
  <c r="T8" i="1" s="1"/>
  <c r="B3" i="1"/>
  <c r="C10" i="1" s="1"/>
  <c r="D3" i="1"/>
  <c r="H10" i="1" s="1"/>
  <c r="D6" i="1"/>
  <c r="E6" i="1" s="1"/>
  <c r="F6" i="1" s="1"/>
  <c r="G6" i="1" s="1"/>
  <c r="H6" i="1" s="1"/>
  <c r="T9" i="1" l="1"/>
  <c r="T10" i="1"/>
  <c r="T7" i="1"/>
  <c r="T6" i="1"/>
  <c r="C7" i="1"/>
  <c r="L1" i="1"/>
  <c r="G7" i="1"/>
  <c r="D7" i="1"/>
  <c r="H7" i="1"/>
  <c r="H8" i="1"/>
  <c r="H9" i="1"/>
  <c r="E7" i="1"/>
  <c r="F7" i="1"/>
  <c r="C8" i="1"/>
  <c r="C9" i="1"/>
  <c r="N6" i="1" l="1" a="1"/>
  <c r="R6" i="1"/>
  <c r="R7" i="1"/>
  <c r="B7" i="1"/>
  <c r="B10" i="1"/>
  <c r="B9" i="1"/>
  <c r="B8" i="1"/>
  <c r="N6" i="1" l="1"/>
  <c r="N9" i="1"/>
  <c r="N7" i="1"/>
  <c r="N8" i="1"/>
  <c r="R9" i="1"/>
  <c r="S8" i="1"/>
  <c r="Q8" i="1"/>
  <c r="Q7" i="1"/>
  <c r="S7" i="1"/>
  <c r="S6" i="1" l="1"/>
  <c r="K19" i="1" s="1"/>
  <c r="S9" i="1"/>
  <c r="R8" i="1"/>
  <c r="Q9" i="1"/>
  <c r="L7" i="1"/>
  <c r="K7" i="1" l="1"/>
  <c r="L8" i="1" s="1"/>
  <c r="K13" i="1"/>
  <c r="K14" i="1" s="1"/>
  <c r="K15" i="1" s="1"/>
  <c r="K16" i="1" s="1"/>
  <c r="K20" i="1"/>
  <c r="K8" i="1" l="1"/>
  <c r="K9" i="1" s="1"/>
  <c r="K10" i="1" s="1"/>
  <c r="K21" i="1"/>
  <c r="L9" i="1" l="1"/>
  <c r="L10" i="1" s="1"/>
  <c r="M9" i="1" s="1"/>
  <c r="K22" i="1"/>
  <c r="M8" i="1" l="1"/>
  <c r="M7" i="1" l="1"/>
  <c r="M6" i="1" l="1"/>
  <c r="D8" i="1" l="1" a="1"/>
  <c r="E8" i="1" s="1"/>
  <c r="L13" i="1"/>
  <c r="L14" i="1" s="1"/>
  <c r="L15" i="1" s="1"/>
  <c r="L16" i="1" s="1"/>
  <c r="M15" i="1"/>
  <c r="F8" i="1" l="1"/>
  <c r="G8" i="1"/>
  <c r="D8" i="1"/>
  <c r="M14" i="1"/>
  <c r="M13" i="1" l="1"/>
  <c r="M12" i="1" l="1"/>
  <c r="L19" i="1" s="1"/>
  <c r="L20" i="1" s="1"/>
  <c r="L21" i="1" s="1"/>
  <c r="L22" i="1" s="1"/>
  <c r="D9" i="1" l="1" a="1"/>
  <c r="F9" i="1" s="1"/>
  <c r="M21" i="1"/>
  <c r="M20" i="1" s="1"/>
  <c r="M19" i="1" s="1"/>
  <c r="M18" i="1" s="1"/>
  <c r="D10" i="1" s="1" a="1"/>
  <c r="G9" i="1" l="1"/>
  <c r="D9" i="1"/>
  <c r="E9" i="1"/>
  <c r="D10" i="1"/>
  <c r="G10" i="1"/>
  <c r="F10" i="1"/>
  <c r="E10" i="1"/>
</calcChain>
</file>

<file path=xl/sharedStrings.xml><?xml version="1.0" encoding="utf-8"?>
<sst xmlns="http://schemas.openxmlformats.org/spreadsheetml/2006/main" count="35" uniqueCount="27">
  <si>
    <t>k=</t>
  </si>
  <si>
    <t>s=</t>
  </si>
  <si>
    <t>l=</t>
  </si>
  <si>
    <t>h=</t>
  </si>
  <si>
    <t>p=</t>
  </si>
  <si>
    <t>a1=</t>
  </si>
  <si>
    <t>L=</t>
  </si>
  <si>
    <t>c=</t>
  </si>
  <si>
    <t>n=</t>
  </si>
  <si>
    <t>a^2=</t>
  </si>
  <si>
    <t>G=</t>
  </si>
  <si>
    <t>T=</t>
  </si>
  <si>
    <t>T1=</t>
  </si>
  <si>
    <t>T2=</t>
  </si>
  <si>
    <t>i</t>
  </si>
  <si>
    <t>Li</t>
  </si>
  <si>
    <t>Bi</t>
  </si>
  <si>
    <t>Ti(1)</t>
  </si>
  <si>
    <t>ai</t>
  </si>
  <si>
    <t>bi</t>
  </si>
  <si>
    <t>ci</t>
  </si>
  <si>
    <t>k</t>
  </si>
  <si>
    <t>x</t>
  </si>
  <si>
    <t>j</t>
  </si>
  <si>
    <t>Ti(2)</t>
  </si>
  <si>
    <t>Ti(3)</t>
  </si>
  <si>
    <t>Ti(0)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</si>
</sst>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B1" workbookViewId="0">
      <selection activeCell="Q6" sqref="Q6"/>
    </sheetView>
  </sheetViews>
  <sheetFormatPr defaultRowHeight="15" x14ac:dyDescent="0.25"/>
  <cols>
    <col min="1" max="16384" width="9.140625" style="15"/>
  </cols>
  <sheetData>
    <row r="1" spans="1:21" ht="15.75" thickBot="1" x14ac:dyDescent="0.3">
      <c r="A1" s="1" t="s">
        <v>0</v>
      </c>
      <c r="B1" s="2">
        <v>15</v>
      </c>
      <c r="C1" s="1" t="s">
        <v>1</v>
      </c>
      <c r="D1" s="2">
        <v>2</v>
      </c>
      <c r="E1" s="1" t="s">
        <v>2</v>
      </c>
      <c r="F1" s="2">
        <v>0.5</v>
      </c>
      <c r="G1" s="1" t="s">
        <v>3</v>
      </c>
      <c r="H1" s="2">
        <v>0.1</v>
      </c>
      <c r="I1" s="1" t="s">
        <v>10</v>
      </c>
      <c r="J1" s="2">
        <f>1/6</f>
        <v>0.16666666666666666</v>
      </c>
      <c r="K1" s="1" t="s">
        <v>11</v>
      </c>
      <c r="L1" s="2">
        <f>J1*H1^2/H2</f>
        <v>4.1923076923076934</v>
      </c>
      <c r="N1" s="20"/>
      <c r="O1" s="21"/>
    </row>
    <row r="2" spans="1:21" ht="15.75" thickBot="1" x14ac:dyDescent="0.3">
      <c r="A2" s="1" t="s">
        <v>6</v>
      </c>
      <c r="B2" s="2">
        <v>1.04</v>
      </c>
      <c r="C2" s="1" t="s">
        <v>7</v>
      </c>
      <c r="D2" s="2">
        <v>1.0900000000000001</v>
      </c>
      <c r="E2" s="1" t="s">
        <v>8</v>
      </c>
      <c r="F2" s="2">
        <v>5</v>
      </c>
      <c r="G2" s="1" t="s">
        <v>9</v>
      </c>
      <c r="H2" s="2">
        <f>B2/(D2*J2)</f>
        <v>3.9755351681957187E-4</v>
      </c>
      <c r="I2" s="1" t="s">
        <v>4</v>
      </c>
      <c r="J2" s="2">
        <v>2400</v>
      </c>
      <c r="K2" s="1" t="s">
        <v>5</v>
      </c>
      <c r="L2" s="3">
        <f>1/B1</f>
        <v>6.6666666666666666E-2</v>
      </c>
      <c r="N2" s="20"/>
      <c r="O2" s="21"/>
    </row>
    <row r="3" spans="1:21" ht="15.75" thickBot="1" x14ac:dyDescent="0.3">
      <c r="A3" s="1" t="s">
        <v>12</v>
      </c>
      <c r="B3" s="2">
        <f>B1</f>
        <v>15</v>
      </c>
      <c r="C3" s="1" t="s">
        <v>13</v>
      </c>
      <c r="D3" s="2">
        <f>50*B1</f>
        <v>750</v>
      </c>
      <c r="N3" s="20"/>
      <c r="O3" s="21"/>
    </row>
    <row r="4" spans="1:21" ht="15.75" thickBot="1" x14ac:dyDescent="0.3"/>
    <row r="5" spans="1:21" ht="15.75" thickBot="1" x14ac:dyDescent="0.3">
      <c r="A5" s="4"/>
      <c r="B5" s="4" t="s">
        <v>14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J5" s="23" t="s">
        <v>14</v>
      </c>
      <c r="K5" s="24" t="s">
        <v>15</v>
      </c>
      <c r="L5" s="24" t="s">
        <v>16</v>
      </c>
      <c r="M5" s="24" t="s">
        <v>17</v>
      </c>
      <c r="N5" s="25" t="s">
        <v>26</v>
      </c>
      <c r="P5" s="27" t="s">
        <v>14</v>
      </c>
      <c r="Q5" s="6" t="s">
        <v>18</v>
      </c>
      <c r="R5" s="6" t="s">
        <v>19</v>
      </c>
      <c r="S5" s="6" t="s">
        <v>20</v>
      </c>
      <c r="T5" s="6" t="s">
        <v>21</v>
      </c>
      <c r="U5" s="7" t="s">
        <v>22</v>
      </c>
    </row>
    <row r="6" spans="1:21" ht="15.75" thickBot="1" x14ac:dyDescent="0.3">
      <c r="A6" s="4" t="s">
        <v>23</v>
      </c>
      <c r="B6" s="4"/>
      <c r="C6" s="5">
        <v>0</v>
      </c>
      <c r="D6" s="5">
        <f>C6+$H$1</f>
        <v>0.1</v>
      </c>
      <c r="E6" s="5">
        <f>D6+$H$1</f>
        <v>0.2</v>
      </c>
      <c r="F6" s="5">
        <f>E6+$H$1</f>
        <v>0.30000000000000004</v>
      </c>
      <c r="G6" s="5">
        <f>F6+$H$1</f>
        <v>0.4</v>
      </c>
      <c r="H6" s="5">
        <f>G6+$H$1</f>
        <v>0.5</v>
      </c>
      <c r="J6" s="9">
        <v>1</v>
      </c>
      <c r="K6" s="16">
        <v>0</v>
      </c>
      <c r="L6" s="17">
        <v>15</v>
      </c>
      <c r="M6" s="18">
        <f>K7*M7+L7</f>
        <v>32.434710520432652</v>
      </c>
      <c r="N6" s="12">
        <f t="array" ref="N6:N9">TRANSPOSE(D7:G7)</f>
        <v>20.880000000000003</v>
      </c>
      <c r="P6" s="8">
        <v>1</v>
      </c>
      <c r="Q6" s="8">
        <f>$L$1*T6/$H$1^2</f>
        <v>0.33277870267575393</v>
      </c>
      <c r="R6" s="8">
        <f>$L$1*T7/$H$1^2</f>
        <v>0.33167497229152804</v>
      </c>
      <c r="S6" s="8">
        <f>$L$1*(T6+T7)/$H$1^2+1</f>
        <v>1.664453674967282</v>
      </c>
      <c r="T6" s="8">
        <f>$H$2*(1+EXP(-$L$2*U6))</f>
        <v>7.9378406142840377E-4</v>
      </c>
      <c r="U6" s="8">
        <v>0.05</v>
      </c>
    </row>
    <row r="7" spans="1:21" x14ac:dyDescent="0.25">
      <c r="A7" s="4">
        <v>0</v>
      </c>
      <c r="B7" s="9">
        <f>A7*$L$1</f>
        <v>0</v>
      </c>
      <c r="C7" s="16">
        <f>$B$3</f>
        <v>15</v>
      </c>
      <c r="D7" s="17">
        <f>($D$3-$B$3)*D6^($D$1+1)/$F$1^($D$1+1)+$B$3</f>
        <v>20.880000000000003</v>
      </c>
      <c r="E7" s="17">
        <f>($D$3-$B$3)*E6^($D$1+1)/$F$1^($D$1+1)+$B$3</f>
        <v>62.040000000000013</v>
      </c>
      <c r="F7" s="17">
        <f>($D$3-$B$3)*F6^($D$1+1)/$F$1^($D$1+1)+$B$3</f>
        <v>173.76000000000005</v>
      </c>
      <c r="G7" s="17">
        <f>($D$3-$B$3)*G6^($D$1+1)/$F$1^($D$1+1)+$B$3</f>
        <v>391.32000000000011</v>
      </c>
      <c r="H7" s="18">
        <f>$D$3</f>
        <v>750</v>
      </c>
      <c r="J7" s="9">
        <v>2</v>
      </c>
      <c r="K7" s="10">
        <f>R6/(S6-K6*Q6)</f>
        <v>0.19926957252087399</v>
      </c>
      <c r="L7" s="4">
        <f>(Q6*L6+N6)/(S6-K6*Q6)</f>
        <v>15.543647101289777</v>
      </c>
      <c r="M7" s="11">
        <f>K8*M8+L8</f>
        <v>84.764890120760896</v>
      </c>
      <c r="N7" s="12">
        <v>62.040000000000013</v>
      </c>
      <c r="P7" s="4">
        <v>2</v>
      </c>
      <c r="Q7" s="4">
        <f>$L$1*T7/$H$1^2</f>
        <v>0.33167497229152804</v>
      </c>
      <c r="R7" s="4">
        <f>$L$1*T8/$H$1^2</f>
        <v>0.33057857563693627</v>
      </c>
      <c r="S7" s="4">
        <f>$L$1*(T7+T8)/$H$1^2+1</f>
        <v>1.6622535479284641</v>
      </c>
      <c r="T7" s="4">
        <f>$H$2*(1+EXP(-$L$2*U7))</f>
        <v>7.9115131005318606E-4</v>
      </c>
      <c r="U7" s="4">
        <v>0.15000000000000002</v>
      </c>
    </row>
    <row r="8" spans="1:21" x14ac:dyDescent="0.25">
      <c r="A8" s="4">
        <v>1</v>
      </c>
      <c r="B8" s="9">
        <f>A8*$L$1</f>
        <v>4.1923076923076934</v>
      </c>
      <c r="C8" s="10">
        <f>$B$3</f>
        <v>15</v>
      </c>
      <c r="D8" s="4">
        <f t="array" ref="D8:G8">TRANSPOSE(M6:M9)</f>
        <v>32.434710520432652</v>
      </c>
      <c r="E8" s="4">
        <v>84.764890120760896</v>
      </c>
      <c r="F8" s="4">
        <v>206.0114074199661</v>
      </c>
      <c r="G8" s="4">
        <v>425.54166958760777</v>
      </c>
      <c r="H8" s="11">
        <f>$D$3</f>
        <v>750</v>
      </c>
      <c r="J8" s="9">
        <v>3</v>
      </c>
      <c r="K8" s="10">
        <f>R7/(S7-K7*Q7)</f>
        <v>0.20710856444556447</v>
      </c>
      <c r="L8" s="4">
        <f>(Q7*L7+N7)/(S7-K7*Q7)</f>
        <v>42.098163270601404</v>
      </c>
      <c r="M8" s="11">
        <f>K9*M9+L9</f>
        <v>206.0114074199661</v>
      </c>
      <c r="N8" s="12">
        <v>173.76000000000005</v>
      </c>
      <c r="P8" s="4">
        <v>3</v>
      </c>
      <c r="Q8" s="4">
        <f>$L$1*T8/$H$1^2</f>
        <v>0.33057857563693627</v>
      </c>
      <c r="R8" s="4">
        <f>$L$1*T9/$H$1^2</f>
        <v>0.32948946398305801</v>
      </c>
      <c r="S8" s="4">
        <f>$L$1*(T8+T9)/$H$1^2+1</f>
        <v>1.6600680396199943</v>
      </c>
      <c r="T8" s="4">
        <f>$H$2*(1+EXP(-$L$2*U8))</f>
        <v>7.8853605197801309E-4</v>
      </c>
      <c r="U8" s="4">
        <v>0.25</v>
      </c>
    </row>
    <row r="9" spans="1:21" x14ac:dyDescent="0.25">
      <c r="A9" s="4">
        <v>2</v>
      </c>
      <c r="B9" s="9">
        <f>A9*$L$1</f>
        <v>8.3846153846153868</v>
      </c>
      <c r="C9" s="10">
        <f>$B$3</f>
        <v>15</v>
      </c>
      <c r="D9" s="4">
        <f t="array" ref="D9:G9">TRANSPOSE(M12:M15)</f>
        <v>43.697511801827709</v>
      </c>
      <c r="E9" s="4">
        <v>106.44786611718416</v>
      </c>
      <c r="F9" s="4">
        <v>234.99732805183868</v>
      </c>
      <c r="G9" s="4">
        <v>451.94392717223047</v>
      </c>
      <c r="H9" s="11">
        <f>$D$3</f>
        <v>750</v>
      </c>
      <c r="J9" s="9">
        <v>4</v>
      </c>
      <c r="K9" s="10">
        <f>R8/(S8-K8*Q8)</f>
        <v>0.20701744795619539</v>
      </c>
      <c r="L9" s="4">
        <f>(Q8*L8+N8)/(S8-K8*Q8)</f>
        <v>117.91685698292102</v>
      </c>
      <c r="M9" s="11">
        <f>K10*M10+L10</f>
        <v>425.54166958760777</v>
      </c>
      <c r="N9" s="12">
        <v>391.32000000000011</v>
      </c>
      <c r="P9" s="4">
        <v>4</v>
      </c>
      <c r="Q9" s="4">
        <f>$L$1*T9/$H$1^2</f>
        <v>0.32948946398305801</v>
      </c>
      <c r="R9" s="4">
        <f>$L$1*T10/$H$1^2</f>
        <v>0.32840758892475141</v>
      </c>
      <c r="S9" s="4">
        <f>$L$1*(T9+T10)/$H$1^2+1</f>
        <v>1.6578970529078094</v>
      </c>
      <c r="T9" s="4">
        <f>$H$2*(1+EXP(-$L$2*U9))</f>
        <v>7.8593817096876207E-4</v>
      </c>
      <c r="U9" s="4">
        <v>0.35000000000000003</v>
      </c>
    </row>
    <row r="10" spans="1:21" ht="15.75" thickBot="1" x14ac:dyDescent="0.3">
      <c r="A10" s="4">
        <v>3</v>
      </c>
      <c r="B10" s="9">
        <f>A10*$L$1</f>
        <v>12.57692307692308</v>
      </c>
      <c r="C10" s="13">
        <f>$B$3</f>
        <v>15</v>
      </c>
      <c r="D10" s="19">
        <f t="array" ref="D10:G10">TRANSPOSE(M18:M21)</f>
        <v>54.511102949608102</v>
      </c>
      <c r="E10" s="19">
        <v>126.75666481122943</v>
      </c>
      <c r="F10" s="19">
        <v>260.67594054586016</v>
      </c>
      <c r="G10" s="19">
        <v>472.97242818196423</v>
      </c>
      <c r="H10" s="14">
        <f>$D$3</f>
        <v>750</v>
      </c>
      <c r="J10" s="9">
        <v>5</v>
      </c>
      <c r="K10" s="13">
        <f>R9/(S9-K9*Q9)</f>
        <v>0.20658632298986424</v>
      </c>
      <c r="L10" s="19">
        <f>(Q9*L9+N9)/(S9-K9*Q9)</f>
        <v>270.60192734520962</v>
      </c>
      <c r="M10" s="14">
        <v>750</v>
      </c>
      <c r="T10" s="4">
        <f>$H$2*(1+EXP(-$L$2*U10))</f>
        <v>7.8335755156362717E-4</v>
      </c>
      <c r="U10" s="4">
        <v>0.45</v>
      </c>
    </row>
    <row r="11" spans="1:21" ht="15.75" thickBot="1" x14ac:dyDescent="0.3">
      <c r="J11" s="23" t="s">
        <v>14</v>
      </c>
      <c r="K11" s="26" t="s">
        <v>15</v>
      </c>
      <c r="L11" s="26" t="s">
        <v>16</v>
      </c>
      <c r="M11" s="26" t="s">
        <v>24</v>
      </c>
    </row>
    <row r="12" spans="1:21" x14ac:dyDescent="0.25">
      <c r="J12" s="9">
        <v>1</v>
      </c>
      <c r="K12" s="16">
        <v>0</v>
      </c>
      <c r="L12" s="17">
        <v>15</v>
      </c>
      <c r="M12" s="18">
        <f>K13*M13+L13</f>
        <v>43.697511801827709</v>
      </c>
    </row>
    <row r="13" spans="1:21" x14ac:dyDescent="0.25">
      <c r="J13" s="9">
        <v>2</v>
      </c>
      <c r="K13" s="10">
        <f>R6/(S6-K12*Q6)</f>
        <v>0.19926957252087399</v>
      </c>
      <c r="L13" s="4">
        <f>(Q6*L12+M6)/(S6-K12*Q6)</f>
        <v>22.485691024897193</v>
      </c>
      <c r="M13" s="11">
        <f>K14*M14+L14</f>
        <v>106.44786611718416</v>
      </c>
    </row>
    <row r="14" spans="1:21" x14ac:dyDescent="0.25">
      <c r="J14" s="9">
        <v>3</v>
      </c>
      <c r="K14" s="10">
        <f>R7/(S7-K13*Q7)</f>
        <v>0.20710856444556447</v>
      </c>
      <c r="L14" s="4">
        <f t="shared" ref="L14:L16" si="0">(Q7*L13+M7)/(S7-K13*Q7)</f>
        <v>57.777906855824469</v>
      </c>
      <c r="M14" s="11">
        <f>K15*M15+L15</f>
        <v>234.99732805183868</v>
      </c>
    </row>
    <row r="15" spans="1:21" x14ac:dyDescent="0.25">
      <c r="J15" s="9">
        <v>4</v>
      </c>
      <c r="K15" s="10">
        <f>R8/(S8-K14*Q8)</f>
        <v>0.20701744795619539</v>
      </c>
      <c r="L15" s="4">
        <f t="shared" si="0"/>
        <v>141.43704962934291</v>
      </c>
      <c r="M15" s="11">
        <f>K16*M16+L16</f>
        <v>451.94392717223047</v>
      </c>
    </row>
    <row r="16" spans="1:21" ht="15.75" thickBot="1" x14ac:dyDescent="0.3">
      <c r="J16" s="9">
        <v>5</v>
      </c>
      <c r="K16" s="13">
        <f>R9/(S9-K15*Q9)</f>
        <v>0.20658632298986424</v>
      </c>
      <c r="L16" s="19">
        <f t="shared" si="0"/>
        <v>297.00418492983232</v>
      </c>
      <c r="M16" s="14">
        <v>750</v>
      </c>
    </row>
    <row r="17" spans="10:15" ht="15.75" thickBot="1" x14ac:dyDescent="0.3">
      <c r="J17" s="23" t="s">
        <v>14</v>
      </c>
      <c r="K17" s="26" t="s">
        <v>15</v>
      </c>
      <c r="L17" s="26" t="s">
        <v>16</v>
      </c>
      <c r="M17" s="26" t="s">
        <v>25</v>
      </c>
      <c r="O17" s="22"/>
    </row>
    <row r="18" spans="10:15" x14ac:dyDescent="0.25">
      <c r="J18" s="9">
        <v>1</v>
      </c>
      <c r="K18" s="16">
        <v>0</v>
      </c>
      <c r="L18" s="17">
        <v>15</v>
      </c>
      <c r="M18" s="18">
        <f>K19*M19+L19</f>
        <v>54.511102949608102</v>
      </c>
    </row>
    <row r="19" spans="10:15" x14ac:dyDescent="0.25">
      <c r="J19" s="9">
        <v>2</v>
      </c>
      <c r="K19" s="10">
        <f>R6/(S6-K18*Q6)</f>
        <v>0.19926957252087399</v>
      </c>
      <c r="L19" s="4">
        <f>(Q6*L18+M12)/(S6-K18*Q6)</f>
        <v>29.252356538502699</v>
      </c>
      <c r="M19" s="11">
        <f>K20*M20+L20</f>
        <v>126.75666481122943</v>
      </c>
    </row>
    <row r="20" spans="10:15" x14ac:dyDescent="0.25">
      <c r="J20" s="9">
        <v>3</v>
      </c>
      <c r="K20" s="10">
        <f>R7/(S7-K19*Q7)</f>
        <v>0.20710856444556447</v>
      </c>
      <c r="L20" s="4">
        <f t="shared" ref="L20:L22" si="1">(Q7*L19+M13)/(S7-K19*Q7)</f>
        <v>72.76844497927901</v>
      </c>
      <c r="M20" s="11">
        <f>K21*M21+L21</f>
        <v>260.67594054586016</v>
      </c>
    </row>
    <row r="21" spans="10:15" x14ac:dyDescent="0.25">
      <c r="J21" s="9">
        <v>4</v>
      </c>
      <c r="K21" s="10">
        <f>R8/(S8-K20*Q8)</f>
        <v>0.20701744795619539</v>
      </c>
      <c r="L21" s="4">
        <f t="shared" si="1"/>
        <v>162.76239550998503</v>
      </c>
      <c r="M21" s="11">
        <f>K22*M22+L22</f>
        <v>472.97242818196423</v>
      </c>
    </row>
    <row r="22" spans="10:15" ht="15.75" thickBot="1" x14ac:dyDescent="0.3">
      <c r="J22" s="9">
        <v>5</v>
      </c>
      <c r="K22" s="13">
        <f>R9/(S9-K21*Q9)</f>
        <v>0.20658632298986424</v>
      </c>
      <c r="L22" s="19">
        <f t="shared" si="1"/>
        <v>318.03268593956608</v>
      </c>
      <c r="M22" s="1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2019-05-13T11:14:53Z</dcterms:modified>
</cp:coreProperties>
</file>