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Videos\TimeTrackingTutorial\"/>
    </mc:Choice>
  </mc:AlternateContent>
  <xr:revisionPtr revIDLastSave="0" documentId="13_ncr:1_{115609C9-6F98-4527-B424-D31BB0423D53}" xr6:coauthVersionLast="47" xr6:coauthVersionMax="47" xr10:uidLastSave="{00000000-0000-0000-0000-000000000000}"/>
  <bookViews>
    <workbookView xWindow="-120" yWindow="-120" windowWidth="29040" windowHeight="15720" activeTab="1" xr2:uid="{6B336FB0-AC88-4A58-B883-9DF4C2B0EA3D}"/>
  </bookViews>
  <sheets>
    <sheet name="Overview" sheetId="1" r:id="rId1"/>
    <sheet name="WeeklyOverview" sheetId="11" r:id="rId2"/>
    <sheet name="Tutorials" sheetId="7" r:id="rId3"/>
    <sheet name="Coding" sheetId="8" r:id="rId4"/>
    <sheet name="Sport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1" l="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4" i="11"/>
  <c r="B3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F54" i="11"/>
  <c r="F54" i="11" a="1"/>
  <c r="E54" i="11"/>
  <c r="E54" i="11" a="1"/>
  <c r="F53" i="11"/>
  <c r="F53" i="11" a="1"/>
  <c r="E53" i="11"/>
  <c r="E53" i="11" a="1"/>
  <c r="F52" i="11"/>
  <c r="F52" i="11" a="1"/>
  <c r="E52" i="11"/>
  <c r="E52" i="11" a="1"/>
  <c r="F51" i="11"/>
  <c r="F51" i="11" a="1"/>
  <c r="E51" i="11"/>
  <c r="E51" i="11" a="1"/>
  <c r="F50" i="11"/>
  <c r="F50" i="11" a="1"/>
  <c r="E50" i="11"/>
  <c r="E50" i="11" a="1"/>
  <c r="F49" i="11"/>
  <c r="F49" i="11" a="1"/>
  <c r="E49" i="11"/>
  <c r="E49" i="11" a="1"/>
  <c r="F48" i="11"/>
  <c r="F48" i="11" a="1"/>
  <c r="E48" i="11"/>
  <c r="E48" i="11" a="1"/>
  <c r="F47" i="11"/>
  <c r="F47" i="11" a="1"/>
  <c r="E47" i="11"/>
  <c r="E47" i="11" a="1"/>
  <c r="F46" i="11"/>
  <c r="F46" i="11" a="1"/>
  <c r="E46" i="11"/>
  <c r="E46" i="11" a="1"/>
  <c r="F45" i="11"/>
  <c r="F45" i="11" a="1"/>
  <c r="E45" i="11"/>
  <c r="E45" i="11" a="1"/>
  <c r="F44" i="11"/>
  <c r="F44" i="11" a="1"/>
  <c r="E44" i="11"/>
  <c r="E44" i="11" a="1"/>
  <c r="F43" i="11"/>
  <c r="F43" i="11" a="1"/>
  <c r="E43" i="11"/>
  <c r="E43" i="11" a="1"/>
  <c r="F42" i="11"/>
  <c r="F42" i="11" a="1"/>
  <c r="E42" i="11"/>
  <c r="E42" i="11" a="1"/>
  <c r="F41" i="11"/>
  <c r="F41" i="11" a="1"/>
  <c r="E41" i="11"/>
  <c r="E41" i="11" a="1"/>
  <c r="F40" i="11"/>
  <c r="F40" i="11" a="1"/>
  <c r="E40" i="11"/>
  <c r="E40" i="11" a="1"/>
  <c r="F39" i="11"/>
  <c r="F39" i="11" a="1"/>
  <c r="E39" i="11"/>
  <c r="E39" i="11" a="1"/>
  <c r="F38" i="11"/>
  <c r="F38" i="11" a="1"/>
  <c r="E38" i="11"/>
  <c r="E38" i="11" a="1"/>
  <c r="F37" i="11"/>
  <c r="F37" i="11" a="1"/>
  <c r="E37" i="11"/>
  <c r="E37" i="11" a="1"/>
  <c r="F36" i="11"/>
  <c r="F36" i="11" a="1"/>
  <c r="E36" i="11"/>
  <c r="E36" i="11" a="1"/>
  <c r="F35" i="11"/>
  <c r="F35" i="11" a="1"/>
  <c r="E35" i="11"/>
  <c r="E35" i="11" a="1"/>
  <c r="F34" i="11"/>
  <c r="F34" i="11" a="1"/>
  <c r="E34" i="11"/>
  <c r="E34" i="11" a="1"/>
  <c r="F33" i="11"/>
  <c r="F33" i="11" a="1"/>
  <c r="E33" i="11"/>
  <c r="E33" i="11" a="1"/>
  <c r="F32" i="11"/>
  <c r="F32" i="11" a="1"/>
  <c r="E32" i="11"/>
  <c r="E32" i="11" a="1"/>
  <c r="F31" i="11"/>
  <c r="F31" i="11" a="1"/>
  <c r="E31" i="11"/>
  <c r="E31" i="11" a="1"/>
  <c r="F30" i="11"/>
  <c r="F30" i="11" a="1"/>
  <c r="E30" i="11"/>
  <c r="E30" i="11" a="1"/>
  <c r="F29" i="11"/>
  <c r="F29" i="11" a="1"/>
  <c r="E29" i="11"/>
  <c r="E29" i="11" a="1"/>
  <c r="F28" i="11"/>
  <c r="F28" i="11" a="1"/>
  <c r="E28" i="11"/>
  <c r="E28" i="11" a="1"/>
  <c r="F27" i="11"/>
  <c r="F27" i="11" a="1"/>
  <c r="E27" i="11"/>
  <c r="E27" i="11" a="1"/>
  <c r="F26" i="11"/>
  <c r="F26" i="11" a="1"/>
  <c r="E26" i="11"/>
  <c r="E26" i="11" a="1"/>
  <c r="F25" i="11"/>
  <c r="F25" i="11" a="1"/>
  <c r="E25" i="11"/>
  <c r="E25" i="11" a="1"/>
  <c r="F24" i="11"/>
  <c r="F24" i="11" a="1"/>
  <c r="E24" i="11"/>
  <c r="E24" i="11" a="1"/>
  <c r="F23" i="11"/>
  <c r="F23" i="11" a="1"/>
  <c r="E23" i="11"/>
  <c r="E23" i="11" a="1"/>
  <c r="F22" i="11"/>
  <c r="F22" i="11" a="1"/>
  <c r="E22" i="11"/>
  <c r="E22" i="11" a="1"/>
  <c r="F21" i="11"/>
  <c r="F21" i="11" a="1"/>
  <c r="E21" i="11"/>
  <c r="E21" i="11" a="1"/>
  <c r="F20" i="11"/>
  <c r="F20" i="11" a="1"/>
  <c r="E20" i="11"/>
  <c r="E20" i="11" a="1"/>
  <c r="F19" i="11"/>
  <c r="F19" i="11" a="1"/>
  <c r="E19" i="11"/>
  <c r="E19" i="11" a="1"/>
  <c r="F18" i="11"/>
  <c r="F18" i="11" a="1"/>
  <c r="E18" i="11"/>
  <c r="E18" i="11" a="1"/>
  <c r="F17" i="11"/>
  <c r="F17" i="11" a="1"/>
  <c r="E17" i="11"/>
  <c r="E17" i="11" a="1"/>
  <c r="F16" i="11"/>
  <c r="F16" i="11" a="1"/>
  <c r="E16" i="11"/>
  <c r="E16" i="11" a="1"/>
  <c r="F15" i="11"/>
  <c r="F15" i="11" a="1"/>
  <c r="E15" i="11"/>
  <c r="E15" i="11" a="1"/>
  <c r="F14" i="11"/>
  <c r="F14" i="11" a="1"/>
  <c r="E14" i="11"/>
  <c r="E14" i="11" a="1"/>
  <c r="F13" i="11"/>
  <c r="F13" i="11" a="1"/>
  <c r="E13" i="11"/>
  <c r="E13" i="11" a="1"/>
  <c r="F12" i="11"/>
  <c r="F12" i="11" a="1"/>
  <c r="E12" i="11"/>
  <c r="E12" i="11" a="1"/>
  <c r="F11" i="11"/>
  <c r="F11" i="11" a="1"/>
  <c r="E11" i="11"/>
  <c r="E11" i="11" a="1"/>
  <c r="F10" i="11"/>
  <c r="F10" i="11" a="1"/>
  <c r="E10" i="11"/>
  <c r="E10" i="11" a="1"/>
  <c r="F9" i="11"/>
  <c r="F9" i="11" a="1"/>
  <c r="E9" i="11"/>
  <c r="E9" i="11" a="1"/>
  <c r="F8" i="11"/>
  <c r="F8" i="11" a="1"/>
  <c r="E8" i="11"/>
  <c r="E8" i="11" a="1"/>
  <c r="F7" i="11"/>
  <c r="F7" i="11" a="1"/>
  <c r="E7" i="11"/>
  <c r="E7" i="11" a="1"/>
  <c r="F6" i="11"/>
  <c r="F6" i="11" a="1"/>
  <c r="E6" i="11"/>
  <c r="E6" i="11" a="1"/>
  <c r="F5" i="11"/>
  <c r="F5" i="11" a="1"/>
  <c r="E5" i="11"/>
  <c r="E5" i="11" a="1"/>
  <c r="F4" i="11"/>
  <c r="F4" i="11" a="1"/>
  <c r="E4" i="11"/>
  <c r="E4" i="11" a="1"/>
  <c r="F3" i="11" a="1"/>
  <c r="F3" i="11" s="1"/>
  <c r="E3" i="11" a="1"/>
  <c r="E3" i="11" s="1"/>
  <c r="D3" i="11" a="1"/>
  <c r="D3" i="11" s="1"/>
  <c r="D54" i="11" a="1"/>
  <c r="D54" i="11" s="1"/>
  <c r="D53" i="11" a="1"/>
  <c r="D53" i="11" s="1"/>
  <c r="D52" i="11" a="1"/>
  <c r="D52" i="11" s="1"/>
  <c r="D51" i="11" a="1"/>
  <c r="D51" i="11" s="1"/>
  <c r="D50" i="11" a="1"/>
  <c r="D50" i="11" s="1"/>
  <c r="D49" i="11" a="1"/>
  <c r="D49" i="11" s="1"/>
  <c r="D48" i="11" a="1"/>
  <c r="D48" i="11" s="1"/>
  <c r="D47" i="11" a="1"/>
  <c r="D47" i="11" s="1"/>
  <c r="D46" i="11" a="1"/>
  <c r="D46" i="11" s="1"/>
  <c r="D45" i="11" a="1"/>
  <c r="D45" i="11" s="1"/>
  <c r="D44" i="11" a="1"/>
  <c r="D44" i="11" s="1"/>
  <c r="D43" i="11" a="1"/>
  <c r="D43" i="11" s="1"/>
  <c r="D42" i="11" a="1"/>
  <c r="D42" i="11" s="1"/>
  <c r="D41" i="11" a="1"/>
  <c r="D41" i="11" s="1"/>
  <c r="D40" i="11" a="1"/>
  <c r="D40" i="11" s="1"/>
  <c r="D39" i="11" a="1"/>
  <c r="D39" i="11" s="1"/>
  <c r="D38" i="11" a="1"/>
  <c r="D38" i="11" s="1"/>
  <c r="D37" i="11" a="1"/>
  <c r="D37" i="11" s="1"/>
  <c r="D36" i="11" a="1"/>
  <c r="D36" i="11" s="1"/>
  <c r="D35" i="11" a="1"/>
  <c r="D35" i="11" s="1"/>
  <c r="D34" i="11" a="1"/>
  <c r="D34" i="11" s="1"/>
  <c r="D33" i="11" a="1"/>
  <c r="D33" i="11" s="1"/>
  <c r="D32" i="11" a="1"/>
  <c r="D32" i="11" s="1"/>
  <c r="D31" i="11" a="1"/>
  <c r="D31" i="11" s="1"/>
  <c r="D30" i="11" a="1"/>
  <c r="D30" i="11" s="1"/>
  <c r="D29" i="11" a="1"/>
  <c r="D29" i="11" s="1"/>
  <c r="D28" i="11" a="1"/>
  <c r="D28" i="11" s="1"/>
  <c r="D27" i="11" a="1"/>
  <c r="D27" i="11" s="1"/>
  <c r="D26" i="11" a="1"/>
  <c r="D26" i="11" s="1"/>
  <c r="D25" i="11" a="1"/>
  <c r="D25" i="11" s="1"/>
  <c r="D24" i="11" a="1"/>
  <c r="D24" i="11" s="1"/>
  <c r="D23" i="11" a="1"/>
  <c r="D23" i="11" s="1"/>
  <c r="D22" i="11" a="1"/>
  <c r="D22" i="11" s="1"/>
  <c r="D21" i="11" a="1"/>
  <c r="D21" i="11" s="1"/>
  <c r="D20" i="11" a="1"/>
  <c r="D20" i="11" s="1"/>
  <c r="D19" i="11" a="1"/>
  <c r="D19" i="11" s="1"/>
  <c r="D18" i="11" a="1"/>
  <c r="D18" i="11" s="1"/>
  <c r="D17" i="11" a="1"/>
  <c r="D17" i="11" s="1"/>
  <c r="D16" i="11" a="1"/>
  <c r="D16" i="11" s="1"/>
  <c r="D15" i="11" a="1"/>
  <c r="D15" i="11" s="1"/>
  <c r="D14" i="11" a="1"/>
  <c r="D14" i="11" s="1"/>
  <c r="D13" i="11" a="1"/>
  <c r="D13" i="11" s="1"/>
  <c r="D12" i="11" a="1"/>
  <c r="D12" i="11" s="1"/>
  <c r="D11" i="11" a="1"/>
  <c r="D11" i="11" s="1"/>
  <c r="D10" i="11" a="1"/>
  <c r="D10" i="11" s="1"/>
  <c r="D9" i="11" a="1"/>
  <c r="D9" i="11" s="1"/>
  <c r="D8" i="11" a="1"/>
  <c r="D8" i="11" s="1"/>
  <c r="D7" i="11" a="1"/>
  <c r="D7" i="11" s="1"/>
  <c r="D6" i="11" a="1"/>
  <c r="D6" i="11" s="1"/>
  <c r="D5" i="11" a="1"/>
  <c r="D5" i="11" s="1"/>
  <c r="D4" i="11" a="1"/>
  <c r="D4" i="11" s="1"/>
  <c r="A54" i="11"/>
  <c r="A51" i="11"/>
  <c r="A52" i="11" s="1"/>
  <c r="A53" i="11" s="1"/>
  <c r="A31" i="1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5" i="11"/>
  <c r="A4" i="11"/>
  <c r="K7" i="9"/>
  <c r="K6" i="9"/>
  <c r="K5" i="9"/>
  <c r="K4" i="9"/>
  <c r="K3" i="9"/>
  <c r="K10" i="8"/>
  <c r="K9" i="8"/>
  <c r="K8" i="8"/>
  <c r="K7" i="8"/>
  <c r="K6" i="8"/>
  <c r="K5" i="8"/>
  <c r="K4" i="8"/>
  <c r="K3" i="8"/>
  <c r="K9" i="7"/>
  <c r="K8" i="7"/>
  <c r="K7" i="7"/>
  <c r="K6" i="7"/>
  <c r="K5" i="7"/>
  <c r="K4" i="7"/>
  <c r="K3" i="7"/>
  <c r="J9" i="7"/>
  <c r="D9" i="7"/>
  <c r="E9" i="7" s="1"/>
  <c r="J8" i="7"/>
  <c r="D8" i="7"/>
  <c r="F8" i="7" s="1"/>
  <c r="J7" i="7"/>
  <c r="D7" i="7"/>
  <c r="E7" i="7" s="1"/>
  <c r="F7" i="7"/>
  <c r="J10" i="8"/>
  <c r="D10" i="8"/>
  <c r="E10" i="8" s="1"/>
  <c r="J9" i="8"/>
  <c r="D9" i="8"/>
  <c r="F9" i="8" s="1"/>
  <c r="J8" i="8"/>
  <c r="D8" i="8"/>
  <c r="E8" i="8" s="1"/>
  <c r="J7" i="9"/>
  <c r="D7" i="9"/>
  <c r="E7" i="9" s="1"/>
  <c r="J6" i="9"/>
  <c r="D6" i="9"/>
  <c r="F6" i="9" s="1"/>
  <c r="J5" i="9"/>
  <c r="E5" i="9"/>
  <c r="D5" i="9"/>
  <c r="F5" i="9" s="1"/>
  <c r="G5" i="9" s="1"/>
  <c r="H4" i="1" a="1"/>
  <c r="H4" i="1" s="1"/>
  <c r="G4" i="1" a="1"/>
  <c r="G4" i="1" s="1"/>
  <c r="F5" i="1" a="1"/>
  <c r="F5" i="1" s="1"/>
  <c r="F4" i="1" a="1"/>
  <c r="F4" i="1" s="1"/>
  <c r="B5" i="1"/>
  <c r="B4" i="1"/>
  <c r="C4" i="1" s="1"/>
  <c r="A5" i="1"/>
  <c r="G5" i="1" s="1" a="1"/>
  <c r="G5" i="1" s="1"/>
  <c r="J4" i="9"/>
  <c r="D4" i="9"/>
  <c r="F4" i="9" s="1"/>
  <c r="J7" i="8"/>
  <c r="D7" i="8"/>
  <c r="F7" i="8" s="1"/>
  <c r="J3" i="9"/>
  <c r="D3" i="9"/>
  <c r="E3" i="9" s="1"/>
  <c r="J6" i="8"/>
  <c r="D6" i="8"/>
  <c r="F6" i="8" s="1"/>
  <c r="J5" i="8"/>
  <c r="D5" i="8"/>
  <c r="F5" i="8" s="1"/>
  <c r="J4" i="8"/>
  <c r="D4" i="8"/>
  <c r="F4" i="8" s="1"/>
  <c r="J3" i="8"/>
  <c r="D3" i="8"/>
  <c r="F3" i="8" s="1"/>
  <c r="J6" i="7"/>
  <c r="D6" i="7"/>
  <c r="E6" i="7" s="1"/>
  <c r="J5" i="7"/>
  <c r="D5" i="7"/>
  <c r="F5" i="7" s="1"/>
  <c r="J4" i="7"/>
  <c r="D4" i="7"/>
  <c r="E4" i="7" s="1"/>
  <c r="J3" i="7"/>
  <c r="D3" i="7"/>
  <c r="E3" i="7" s="1"/>
  <c r="E6" i="9" l="1"/>
  <c r="G6" i="9" s="1"/>
  <c r="F4" i="7"/>
  <c r="G4" i="7" s="1"/>
  <c r="F3" i="7"/>
  <c r="G3" i="7" s="1"/>
  <c r="E5" i="7"/>
  <c r="G5" i="7" s="1"/>
  <c r="F9" i="7"/>
  <c r="G9" i="7" s="1"/>
  <c r="E8" i="7"/>
  <c r="G8" i="7" s="1"/>
  <c r="G7" i="7"/>
  <c r="F10" i="8"/>
  <c r="G10" i="8" s="1"/>
  <c r="E9" i="8"/>
  <c r="G9" i="8" s="1"/>
  <c r="F8" i="8"/>
  <c r="G8" i="8" s="1"/>
  <c r="F7" i="9"/>
  <c r="G7" i="9" s="1"/>
  <c r="I5" i="9"/>
  <c r="A6" i="1"/>
  <c r="H5" i="1" a="1"/>
  <c r="H5" i="1" s="1"/>
  <c r="D5" i="1" s="1"/>
  <c r="D4" i="1"/>
  <c r="E4" i="1" s="1"/>
  <c r="E4" i="9"/>
  <c r="G4" i="9" s="1"/>
  <c r="E7" i="8"/>
  <c r="G7" i="8" s="1"/>
  <c r="F3" i="9"/>
  <c r="G3" i="9" s="1"/>
  <c r="E6" i="8"/>
  <c r="G6" i="8" s="1"/>
  <c r="E4" i="8"/>
  <c r="G4" i="8" s="1"/>
  <c r="E5" i="8"/>
  <c r="G5" i="8" s="1"/>
  <c r="E3" i="8"/>
  <c r="G3" i="8" s="1"/>
  <c r="F6" i="7"/>
  <c r="G6" i="7" s="1"/>
  <c r="I6" i="9" l="1"/>
  <c r="I7" i="9"/>
  <c r="I8" i="8"/>
  <c r="I9" i="8"/>
  <c r="I10" i="8"/>
  <c r="I5" i="7"/>
  <c r="I8" i="7"/>
  <c r="H3" i="7"/>
  <c r="H4" i="7" s="1"/>
  <c r="H5" i="7" s="1"/>
  <c r="H6" i="7" s="1"/>
  <c r="H7" i="7" s="1"/>
  <c r="H8" i="7" s="1"/>
  <c r="H9" i="7" s="1"/>
  <c r="I3" i="7"/>
  <c r="I4" i="7" s="1"/>
  <c r="I7" i="7"/>
  <c r="I9" i="7"/>
  <c r="E5" i="1"/>
  <c r="A7" i="1"/>
  <c r="H6" i="1" a="1"/>
  <c r="H6" i="1" s="1"/>
  <c r="G6" i="1" a="1"/>
  <c r="G6" i="1" s="1"/>
  <c r="F6" i="1" a="1"/>
  <c r="F6" i="1" s="1"/>
  <c r="B6" i="1"/>
  <c r="I4" i="9"/>
  <c r="H4" i="9"/>
  <c r="H5" i="9" s="1"/>
  <c r="H6" i="9" s="1"/>
  <c r="H7" i="9" s="1"/>
  <c r="I7" i="8"/>
  <c r="H3" i="9"/>
  <c r="I3" i="9"/>
  <c r="I4" i="8"/>
  <c r="I5" i="8" s="1"/>
  <c r="I6" i="8" s="1"/>
  <c r="I3" i="8"/>
  <c r="H3" i="8"/>
  <c r="H4" i="8" s="1"/>
  <c r="H5" i="8" s="1"/>
  <c r="H6" i="8" s="1"/>
  <c r="H7" i="8" s="1"/>
  <c r="H8" i="8" s="1"/>
  <c r="H9" i="8" s="1"/>
  <c r="H10" i="8" s="1"/>
  <c r="I6" i="7"/>
  <c r="D6" i="1" l="1"/>
  <c r="E6" i="1" s="1"/>
  <c r="A8" i="1"/>
  <c r="B7" i="1"/>
  <c r="H7" i="1" a="1"/>
  <c r="H7" i="1" s="1"/>
  <c r="F7" i="1" a="1"/>
  <c r="F7" i="1" s="1"/>
  <c r="G7" i="1" a="1"/>
  <c r="G7" i="1" s="1"/>
  <c r="D7" i="1" l="1"/>
  <c r="E7" i="1" s="1"/>
  <c r="A9" i="1"/>
  <c r="H8" i="1" a="1"/>
  <c r="H8" i="1" s="1"/>
  <c r="B8" i="1"/>
  <c r="F8" i="1" a="1"/>
  <c r="F8" i="1" s="1"/>
  <c r="G8" i="1" a="1"/>
  <c r="G8" i="1" s="1"/>
  <c r="D8" i="1" l="1"/>
  <c r="E8" i="1" s="1"/>
  <c r="A10" i="1"/>
  <c r="H9" i="1" a="1"/>
  <c r="H9" i="1" s="1"/>
  <c r="F9" i="1" a="1"/>
  <c r="F9" i="1" s="1"/>
  <c r="B9" i="1"/>
  <c r="G9" i="1" a="1"/>
  <c r="G9" i="1" s="1"/>
  <c r="C8" i="1" l="1"/>
  <c r="D9" i="1"/>
  <c r="E9" i="1" s="1"/>
  <c r="A11" i="1"/>
  <c r="H10" i="1" a="1"/>
  <c r="H10" i="1" s="1"/>
  <c r="F10" i="1" a="1"/>
  <c r="F10" i="1" s="1"/>
  <c r="G10" i="1" a="1"/>
  <c r="G10" i="1" s="1"/>
  <c r="B10" i="1"/>
  <c r="A12" i="1" l="1"/>
  <c r="F11" i="1" a="1"/>
  <c r="F11" i="1" s="1"/>
  <c r="G11" i="1" a="1"/>
  <c r="G11" i="1" s="1"/>
  <c r="H11" i="1" a="1"/>
  <c r="H11" i="1" s="1"/>
  <c r="B11" i="1"/>
  <c r="D10" i="1"/>
  <c r="E10" i="1" s="1"/>
  <c r="D11" i="1" l="1"/>
  <c r="E11" i="1" s="1"/>
  <c r="A13" i="1"/>
  <c r="G12" i="1" a="1"/>
  <c r="G12" i="1" s="1"/>
  <c r="F12" i="1" a="1"/>
  <c r="F12" i="1" s="1"/>
  <c r="B12" i="1"/>
  <c r="H12" i="1" a="1"/>
  <c r="H12" i="1" s="1"/>
  <c r="A14" i="1" l="1"/>
  <c r="G13" i="1" a="1"/>
  <c r="G13" i="1" s="1"/>
  <c r="B13" i="1"/>
  <c r="H13" i="1" a="1"/>
  <c r="H13" i="1" s="1"/>
  <c r="F13" i="1" a="1"/>
  <c r="F13" i="1" s="1"/>
  <c r="D12" i="1"/>
  <c r="E12" i="1" s="1"/>
  <c r="D13" i="1" l="1"/>
  <c r="E13" i="1" s="1"/>
  <c r="A15" i="1"/>
  <c r="G14" i="1" a="1"/>
  <c r="G14" i="1" s="1"/>
  <c r="B14" i="1"/>
  <c r="F14" i="1" a="1"/>
  <c r="F14" i="1" s="1"/>
  <c r="H14" i="1" a="1"/>
  <c r="H14" i="1" s="1"/>
  <c r="D14" i="1" l="1"/>
  <c r="E14" i="1" s="1"/>
  <c r="A16" i="1"/>
  <c r="G15" i="1" a="1"/>
  <c r="G15" i="1" s="1"/>
  <c r="B15" i="1"/>
  <c r="F15" i="1" a="1"/>
  <c r="F15" i="1" s="1"/>
  <c r="H15" i="1" a="1"/>
  <c r="H15" i="1" s="1"/>
  <c r="A17" i="1" l="1"/>
  <c r="G16" i="1" a="1"/>
  <c r="G16" i="1" s="1"/>
  <c r="F16" i="1" a="1"/>
  <c r="F16" i="1" s="1"/>
  <c r="B16" i="1"/>
  <c r="C16" i="1" s="1"/>
  <c r="H16" i="1" a="1"/>
  <c r="H16" i="1" s="1"/>
  <c r="D15" i="1"/>
  <c r="E15" i="1" s="1"/>
  <c r="C15" i="1" l="1"/>
  <c r="D16" i="1"/>
  <c r="E16" i="1" s="1"/>
  <c r="A18" i="1"/>
  <c r="G17" i="1" a="1"/>
  <c r="G17" i="1" s="1"/>
  <c r="F17" i="1" a="1"/>
  <c r="F17" i="1" s="1"/>
  <c r="H17" i="1" a="1"/>
  <c r="H17" i="1" s="1"/>
  <c r="B17" i="1"/>
  <c r="C17" i="1" s="1"/>
  <c r="D17" i="1" l="1"/>
  <c r="A19" i="1"/>
  <c r="H18" i="1" a="1"/>
  <c r="H18" i="1" s="1"/>
  <c r="G18" i="1" a="1"/>
  <c r="G18" i="1" s="1"/>
  <c r="F18" i="1" a="1"/>
  <c r="F18" i="1" s="1"/>
  <c r="B18" i="1"/>
  <c r="C18" i="1" s="1"/>
  <c r="D18" i="1" l="1"/>
  <c r="A20" i="1"/>
  <c r="B19" i="1"/>
  <c r="C19" i="1" s="1"/>
  <c r="H19" i="1" a="1"/>
  <c r="H19" i="1" s="1"/>
  <c r="F19" i="1" a="1"/>
  <c r="F19" i="1" s="1"/>
  <c r="G19" i="1" a="1"/>
  <c r="G19" i="1" s="1"/>
  <c r="E17" i="1"/>
  <c r="E18" i="1" l="1"/>
  <c r="A21" i="1"/>
  <c r="H20" i="1" a="1"/>
  <c r="H20" i="1" s="1"/>
  <c r="F20" i="1" a="1"/>
  <c r="F20" i="1" s="1"/>
  <c r="G20" i="1" a="1"/>
  <c r="G20" i="1" s="1"/>
  <c r="B20" i="1"/>
  <c r="C20" i="1" s="1"/>
  <c r="D19" i="1"/>
  <c r="E19" i="1" l="1"/>
  <c r="D20" i="1"/>
  <c r="A22" i="1"/>
  <c r="H21" i="1" a="1"/>
  <c r="H21" i="1" s="1"/>
  <c r="F21" i="1" a="1"/>
  <c r="F21" i="1" s="1"/>
  <c r="G21" i="1" a="1"/>
  <c r="G21" i="1" s="1"/>
  <c r="B21" i="1"/>
  <c r="C21" i="1" s="1"/>
  <c r="E20" i="1" l="1"/>
  <c r="A23" i="1"/>
  <c r="H22" i="1" a="1"/>
  <c r="H22" i="1" s="1"/>
  <c r="F22" i="1" a="1"/>
  <c r="F22" i="1" s="1"/>
  <c r="G22" i="1" a="1"/>
  <c r="G22" i="1" s="1"/>
  <c r="B22" i="1"/>
  <c r="D21" i="1"/>
  <c r="E21" i="1" l="1"/>
  <c r="F23" i="1" a="1"/>
  <c r="F23" i="1" s="1"/>
  <c r="H23" i="1" a="1"/>
  <c r="H23" i="1" s="1"/>
  <c r="G23" i="1" a="1"/>
  <c r="G23" i="1" s="1"/>
  <c r="A24" i="1"/>
  <c r="B23" i="1"/>
  <c r="C23" i="1" s="1"/>
  <c r="D22" i="1"/>
  <c r="E22" i="1" l="1"/>
  <c r="C22" i="1"/>
  <c r="D23" i="1"/>
  <c r="A25" i="1"/>
  <c r="G24" i="1" a="1"/>
  <c r="G24" i="1" s="1"/>
  <c r="B24" i="1"/>
  <c r="C24" i="1" s="1"/>
  <c r="H24" i="1" a="1"/>
  <c r="H24" i="1" s="1"/>
  <c r="F24" i="1" a="1"/>
  <c r="F24" i="1" s="1"/>
  <c r="E23" i="1" l="1"/>
  <c r="D24" i="1"/>
  <c r="A26" i="1"/>
  <c r="G25" i="1" a="1"/>
  <c r="G25" i="1" s="1"/>
  <c r="B25" i="1"/>
  <c r="C25" i="1" s="1"/>
  <c r="H25" i="1" a="1"/>
  <c r="H25" i="1" s="1"/>
  <c r="F25" i="1" a="1"/>
  <c r="F25" i="1" s="1"/>
  <c r="E24" i="1" l="1"/>
  <c r="D25" i="1"/>
  <c r="A27" i="1"/>
  <c r="G26" i="1" a="1"/>
  <c r="G26" i="1" s="1"/>
  <c r="B26" i="1"/>
  <c r="C26" i="1" s="1"/>
  <c r="F26" i="1" a="1"/>
  <c r="F26" i="1" s="1"/>
  <c r="H26" i="1" a="1"/>
  <c r="H26" i="1" s="1"/>
  <c r="E25" i="1" l="1"/>
  <c r="D26" i="1"/>
  <c r="A28" i="1"/>
  <c r="G27" i="1" a="1"/>
  <c r="G27" i="1" s="1"/>
  <c r="B27" i="1"/>
  <c r="C27" i="1" s="1"/>
  <c r="F27" i="1" a="1"/>
  <c r="F27" i="1" s="1"/>
  <c r="H27" i="1" a="1"/>
  <c r="H27" i="1" s="1"/>
  <c r="E26" i="1" l="1"/>
  <c r="D27" i="1"/>
  <c r="E27" i="1" s="1"/>
  <c r="G28" i="1" a="1"/>
  <c r="G28" i="1" s="1"/>
  <c r="F28" i="1" a="1"/>
  <c r="F28" i="1" s="1"/>
  <c r="B28" i="1"/>
  <c r="C28" i="1" s="1"/>
  <c r="A29" i="1"/>
  <c r="H28" i="1" a="1"/>
  <c r="H28" i="1" s="1"/>
  <c r="A30" i="1" l="1"/>
  <c r="G29" i="1" a="1"/>
  <c r="G29" i="1" s="1"/>
  <c r="F29" i="1" a="1"/>
  <c r="F29" i="1" s="1"/>
  <c r="H29" i="1" a="1"/>
  <c r="H29" i="1" s="1"/>
  <c r="B29" i="1"/>
  <c r="D28" i="1"/>
  <c r="E28" i="1" s="1"/>
  <c r="D29" i="1" l="1"/>
  <c r="E29" i="1" s="1"/>
  <c r="A31" i="1"/>
  <c r="H30" i="1" a="1"/>
  <c r="H30" i="1" s="1"/>
  <c r="F30" i="1" a="1"/>
  <c r="F30" i="1" s="1"/>
  <c r="G30" i="1" a="1"/>
  <c r="G30" i="1" s="1"/>
  <c r="B30" i="1"/>
  <c r="C30" i="1" s="1"/>
  <c r="C29" i="1" l="1"/>
  <c r="D30" i="1"/>
  <c r="E30" i="1" s="1"/>
  <c r="A32" i="1"/>
  <c r="B31" i="1"/>
  <c r="C31" i="1" s="1"/>
  <c r="H31" i="1" a="1"/>
  <c r="H31" i="1" s="1"/>
  <c r="G31" i="1" a="1"/>
  <c r="G31" i="1" s="1"/>
  <c r="F31" i="1" a="1"/>
  <c r="F31" i="1" s="1"/>
  <c r="D31" i="1" l="1"/>
  <c r="E31" i="1" s="1"/>
  <c r="H32" i="1" a="1"/>
  <c r="H32" i="1" s="1"/>
  <c r="A33" i="1"/>
  <c r="B32" i="1"/>
  <c r="C32" i="1" s="1"/>
  <c r="F32" i="1" a="1"/>
  <c r="F32" i="1" s="1"/>
  <c r="G32" i="1" a="1"/>
  <c r="G32" i="1" s="1"/>
  <c r="H33" i="1" l="1" a="1"/>
  <c r="H33" i="1" s="1"/>
  <c r="A34" i="1"/>
  <c r="F33" i="1" a="1"/>
  <c r="F33" i="1" s="1"/>
  <c r="G33" i="1" a="1"/>
  <c r="G33" i="1" s="1"/>
  <c r="B33" i="1"/>
  <c r="C33" i="1" s="1"/>
  <c r="D32" i="1"/>
  <c r="E32" i="1" s="1"/>
  <c r="D33" i="1" l="1"/>
  <c r="E33" i="1" s="1"/>
  <c r="H34" i="1" a="1"/>
  <c r="H34" i="1" s="1"/>
  <c r="H2" i="1" s="1"/>
  <c r="F34" i="1" a="1"/>
  <c r="F34" i="1" s="1"/>
  <c r="F2" i="1" s="1"/>
  <c r="G34" i="1" a="1"/>
  <c r="G34" i="1" s="1"/>
  <c r="G2" i="1" s="1"/>
  <c r="B34" i="1"/>
  <c r="C34" i="1" s="1"/>
  <c r="D34" i="1" l="1"/>
  <c r="E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<sst xmlns="http://schemas.openxmlformats.org/spreadsheetml/2006/main" count="94" uniqueCount="38">
  <si>
    <t>Date</t>
  </si>
  <si>
    <t>Start time</t>
  </si>
  <si>
    <t>End Time</t>
  </si>
  <si>
    <t>Difference</t>
  </si>
  <si>
    <t>Minutes</t>
  </si>
  <si>
    <t>Hours</t>
  </si>
  <si>
    <t>Time</t>
  </si>
  <si>
    <t>Cumulated</t>
  </si>
  <si>
    <t>Cumulated_day</t>
  </si>
  <si>
    <t>Transferred</t>
  </si>
  <si>
    <t>Activity</t>
  </si>
  <si>
    <t>Specifics</t>
  </si>
  <si>
    <t>Tutorial 1</t>
  </si>
  <si>
    <t>Writing a script</t>
  </si>
  <si>
    <t>Recordings</t>
  </si>
  <si>
    <t>Cutting</t>
  </si>
  <si>
    <t>Game</t>
  </si>
  <si>
    <t>C#,Unity</t>
  </si>
  <si>
    <t>Gym</t>
  </si>
  <si>
    <t>Training</t>
  </si>
  <si>
    <t>R</t>
  </si>
  <si>
    <t>Shiny App</t>
  </si>
  <si>
    <t>Jogging</t>
  </si>
  <si>
    <t>9 km</t>
  </si>
  <si>
    <t>Weekday</t>
  </si>
  <si>
    <t>Total</t>
  </si>
  <si>
    <t>Tutorials</t>
  </si>
  <si>
    <t>Coding</t>
  </si>
  <si>
    <t>Sports</t>
  </si>
  <si>
    <t>Day</t>
  </si>
  <si>
    <t>Weekly cumulated</t>
  </si>
  <si>
    <t>Daily cumulated</t>
  </si>
  <si>
    <t>8 km</t>
  </si>
  <si>
    <t>Home</t>
  </si>
  <si>
    <t>Yoga</t>
  </si>
  <si>
    <t>Tutorial 2</t>
  </si>
  <si>
    <t>Week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</si>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</sst>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754A-EB61-4AE9-AAAD-90C09DECEB8F}">
  <dimension ref="A1:H34"/>
  <sheetViews>
    <sheetView workbookViewId="0">
      <selection activeCell="K27" sqref="K27"/>
    </sheetView>
  </sheetViews>
  <sheetFormatPr defaultRowHeight="15" x14ac:dyDescent="0.25"/>
  <cols>
    <col min="1" max="1" width="10.140625" bestFit="1" customWidth="1"/>
    <col min="2" max="2" width="13.5703125" customWidth="1"/>
    <col min="3" max="3" width="19.140625" customWidth="1"/>
    <col min="4" max="4" width="18.5703125" customWidth="1"/>
  </cols>
  <sheetData>
    <row r="1" spans="1:8" x14ac:dyDescent="0.25">
      <c r="A1" t="s">
        <v>29</v>
      </c>
      <c r="B1" t="s">
        <v>24</v>
      </c>
      <c r="C1" t="s">
        <v>30</v>
      </c>
      <c r="D1" t="s">
        <v>31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25</v>
      </c>
      <c r="F2">
        <f>SUM(F4:F34)</f>
        <v>11.49</v>
      </c>
      <c r="G2">
        <f>SUM(G4:G34)</f>
        <v>20.3</v>
      </c>
      <c r="H2">
        <f>SUM(H4:H34)</f>
        <v>5.38</v>
      </c>
    </row>
    <row r="3" spans="1:8" s="3" customFormat="1" x14ac:dyDescent="0.25"/>
    <row r="4" spans="1:8" x14ac:dyDescent="0.25">
      <c r="A4" s="1">
        <v>45413</v>
      </c>
      <c r="B4" t="str">
        <f>CONCATENATE(IF(WEEKDAY(A4)=1,"Sunday",""),IF(WEEKDAY(A4)=2,"Monday",""),IF(WEEKDAY(A4)=3,"Tuesday",""),IF(WEEKDAY(A4)=4,"Wednesday",""),IF(WEEKDAY(A4)=5,"Thursday",""),IF(WEEKDAY(A4)=6,"Friday",""),IF(WEEKDAY(A4)=7,"Saturday",""))</f>
        <v>Wednesday</v>
      </c>
      <c r="C4" t="str">
        <f>IF(B4="Sunday",0,"")</f>
        <v/>
      </c>
      <c r="D4">
        <f>SUM(F4:H4)</f>
        <v>0</v>
      </c>
      <c r="E4">
        <f>D4+E3</f>
        <v>0</v>
      </c>
      <c r="F4" cm="1">
        <f t="array" ref="F4">_xlfn._xlws.FILTER(Tutorials!$I:$I,(Overview!$A4=Tutorials!$A:$A)*(Tutorials!$J:$J=TRUE),0)</f>
        <v>0</v>
      </c>
      <c r="G4" cm="1">
        <f t="array" ref="G4">_xlfn._xlws.FILTER(Coding!$I:$I,(Overview!$A4=Coding!$A:$A)*(Coding!$J:$J=TRUE),0)</f>
        <v>0</v>
      </c>
      <c r="H4" cm="1">
        <f t="array" ref="H4">_xlfn._xlws.FILTER(Sports!$I:$I,(Overview!$A4=Sports!$A:$A)*(Sports!$J:$J=TRUE),0)</f>
        <v>0</v>
      </c>
    </row>
    <row r="5" spans="1:8" x14ac:dyDescent="0.25">
      <c r="A5" s="1">
        <f>A4+1</f>
        <v>45414</v>
      </c>
      <c r="B5" t="str">
        <f t="shared" ref="B5:B34" si="0">CONCATENATE(IF(WEEKDAY(A5)=1,"Sunday",""),IF(WEEKDAY(A5)=2,"Monday",""),IF(WEEKDAY(A5)=3,"Tuesday",""),IF(WEEKDAY(A5)=4,"Wednesday",""),IF(WEEKDAY(A5)=5,"Thursday",""),IF(WEEKDAY(A5)=6,"Friday",""),IF(WEEKDAY(A5)=7,"Saturday",""))</f>
        <v>Thursday</v>
      </c>
      <c r="D5">
        <f t="shared" ref="D5:D34" si="1">SUM(F5:H5)</f>
        <v>0</v>
      </c>
      <c r="E5">
        <f t="shared" ref="E5:E34" si="2">D5+E4</f>
        <v>0</v>
      </c>
      <c r="F5" cm="1">
        <f t="array" ref="F5">_xlfn._xlws.FILTER(Tutorials!$I:$I,(Overview!$A5=Tutorials!$A:$A)*(Tutorials!$J:$J=TRUE),0)</f>
        <v>0</v>
      </c>
      <c r="G5" cm="1">
        <f t="array" ref="G5">_xlfn._xlws.FILTER(Coding!$I:$I,(Overview!$A5=Coding!$A:$A)*(Coding!$J:$J=TRUE),0)</f>
        <v>0</v>
      </c>
      <c r="H5" cm="1">
        <f t="array" ref="H5">_xlfn._xlws.FILTER(Sports!$I:$I,(Overview!$A5=Sports!$A:$A)*(Sports!$J:$J=TRUE),0)</f>
        <v>0</v>
      </c>
    </row>
    <row r="6" spans="1:8" x14ac:dyDescent="0.25">
      <c r="A6" s="1">
        <f t="shared" ref="A6:A32" si="3">A5+1</f>
        <v>45415</v>
      </c>
      <c r="B6" t="str">
        <f t="shared" si="0"/>
        <v>Friday</v>
      </c>
      <c r="D6">
        <f t="shared" si="1"/>
        <v>0</v>
      </c>
      <c r="E6">
        <f t="shared" si="2"/>
        <v>0</v>
      </c>
      <c r="F6" cm="1">
        <f t="array" ref="F6">_xlfn._xlws.FILTER(Tutorials!$I:$I,(Overview!$A6=Tutorials!$A:$A)*(Tutorials!$J:$J=TRUE),0)</f>
        <v>0</v>
      </c>
      <c r="G6" cm="1">
        <f t="array" ref="G6">_xlfn._xlws.FILTER(Coding!$I:$I,(Overview!$A6=Coding!$A:$A)*(Coding!$J:$J=TRUE),0)</f>
        <v>0</v>
      </c>
      <c r="H6" cm="1">
        <f t="array" ref="H6">_xlfn._xlws.FILTER(Sports!$I:$I,(Overview!$A6=Sports!$A:$A)*(Sports!$J:$J=TRUE),0)</f>
        <v>0</v>
      </c>
    </row>
    <row r="7" spans="1:8" x14ac:dyDescent="0.25">
      <c r="A7" s="1">
        <f t="shared" si="3"/>
        <v>45416</v>
      </c>
      <c r="B7" t="str">
        <f t="shared" si="0"/>
        <v>Saturday</v>
      </c>
      <c r="D7">
        <f t="shared" si="1"/>
        <v>0</v>
      </c>
      <c r="E7">
        <f t="shared" si="2"/>
        <v>0</v>
      </c>
      <c r="F7" cm="1">
        <f t="array" ref="F7">_xlfn._xlws.FILTER(Tutorials!$I:$I,(Overview!$A7=Tutorials!$A:$A)*(Tutorials!$J:$J=TRUE),0)</f>
        <v>0</v>
      </c>
      <c r="G7" cm="1">
        <f t="array" ref="G7">_xlfn._xlws.FILTER(Coding!$I:$I,(Overview!$A7=Coding!$A:$A)*(Coding!$J:$J=TRUE),0)</f>
        <v>0</v>
      </c>
      <c r="H7" cm="1">
        <f t="array" ref="H7">_xlfn._xlws.FILTER(Sports!$I:$I,(Overview!$A7=Sports!$A:$A)*(Sports!$J:$J=TRUE),0)</f>
        <v>0</v>
      </c>
    </row>
    <row r="8" spans="1:8" x14ac:dyDescent="0.25">
      <c r="A8" s="1">
        <f t="shared" si="3"/>
        <v>45417</v>
      </c>
      <c r="B8" t="str">
        <f t="shared" si="0"/>
        <v>Sunday</v>
      </c>
      <c r="C8">
        <f>IF(B8="Sunday",SUM(D4:D8),"")</f>
        <v>0</v>
      </c>
      <c r="D8">
        <f t="shared" si="1"/>
        <v>0</v>
      </c>
      <c r="E8">
        <f t="shared" si="2"/>
        <v>0</v>
      </c>
      <c r="F8" cm="1">
        <f t="array" ref="F8">_xlfn._xlws.FILTER(Tutorials!$I:$I,(Overview!$A8=Tutorials!$A:$A)*(Tutorials!$J:$J=TRUE),0)</f>
        <v>0</v>
      </c>
      <c r="G8" cm="1">
        <f t="array" ref="G8">_xlfn._xlws.FILTER(Coding!$I:$I,(Overview!$A8=Coding!$A:$A)*(Coding!$J:$J=TRUE),0)</f>
        <v>0</v>
      </c>
      <c r="H8" cm="1">
        <f t="array" ref="H8">_xlfn._xlws.FILTER(Sports!$I:$I,(Overview!$A8=Sports!$A:$A)*(Sports!$J:$J=TRUE),0)</f>
        <v>0</v>
      </c>
    </row>
    <row r="9" spans="1:8" x14ac:dyDescent="0.25">
      <c r="A9" s="1">
        <f t="shared" si="3"/>
        <v>45418</v>
      </c>
      <c r="B9" t="str">
        <f t="shared" si="0"/>
        <v>Monday</v>
      </c>
      <c r="D9">
        <f t="shared" si="1"/>
        <v>0</v>
      </c>
      <c r="E9">
        <f t="shared" si="2"/>
        <v>0</v>
      </c>
      <c r="F9" cm="1">
        <f t="array" ref="F9">_xlfn._xlws.FILTER(Tutorials!$I:$I,(Overview!$A9=Tutorials!$A:$A)*(Tutorials!$J:$J=TRUE),0)</f>
        <v>0</v>
      </c>
      <c r="G9" cm="1">
        <f t="array" ref="G9">_xlfn._xlws.FILTER(Coding!$I:$I,(Overview!$A9=Coding!$A:$A)*(Coding!$J:$J=TRUE),0)</f>
        <v>0</v>
      </c>
      <c r="H9" cm="1">
        <f t="array" ref="H9">_xlfn._xlws.FILTER(Sports!$I:$I,(Overview!$A9=Sports!$A:$A)*(Sports!$J:$J=TRUE),0)</f>
        <v>0</v>
      </c>
    </row>
    <row r="10" spans="1:8" x14ac:dyDescent="0.25">
      <c r="A10" s="1">
        <f t="shared" si="3"/>
        <v>45419</v>
      </c>
      <c r="B10" t="str">
        <f t="shared" si="0"/>
        <v>Tuesday</v>
      </c>
      <c r="D10">
        <f t="shared" si="1"/>
        <v>0</v>
      </c>
      <c r="E10">
        <f t="shared" si="2"/>
        <v>0</v>
      </c>
      <c r="F10" cm="1">
        <f t="array" ref="F10">_xlfn._xlws.FILTER(Tutorials!$I:$I,(Overview!$A10=Tutorials!$A:$A)*(Tutorials!$J:$J=TRUE),0)</f>
        <v>0</v>
      </c>
      <c r="G10" cm="1">
        <f t="array" ref="G10">_xlfn._xlws.FILTER(Coding!$I:$I,(Overview!$A10=Coding!$A:$A)*(Coding!$J:$J=TRUE),0)</f>
        <v>0</v>
      </c>
      <c r="H10" cm="1">
        <f t="array" ref="H10">_xlfn._xlws.FILTER(Sports!$I:$I,(Overview!$A10=Sports!$A:$A)*(Sports!$J:$J=TRUE),0)</f>
        <v>0</v>
      </c>
    </row>
    <row r="11" spans="1:8" x14ac:dyDescent="0.25">
      <c r="A11" s="1">
        <f t="shared" si="3"/>
        <v>45420</v>
      </c>
      <c r="B11" t="str">
        <f t="shared" si="0"/>
        <v>Wednesday</v>
      </c>
      <c r="D11">
        <f t="shared" si="1"/>
        <v>0</v>
      </c>
      <c r="E11">
        <f t="shared" si="2"/>
        <v>0</v>
      </c>
      <c r="F11" cm="1">
        <f t="array" ref="F11">_xlfn._xlws.FILTER(Tutorials!$I:$I,(Overview!$A11=Tutorials!$A:$A)*(Tutorials!$J:$J=TRUE),0)</f>
        <v>0</v>
      </c>
      <c r="G11" cm="1">
        <f t="array" ref="G11">_xlfn._xlws.FILTER(Coding!$I:$I,(Overview!$A11=Coding!$A:$A)*(Coding!$J:$J=TRUE),0)</f>
        <v>0</v>
      </c>
      <c r="H11" cm="1">
        <f t="array" ref="H11">_xlfn._xlws.FILTER(Sports!$I:$I,(Overview!$A11=Sports!$A:$A)*(Sports!$J:$J=TRUE),0)</f>
        <v>0</v>
      </c>
    </row>
    <row r="12" spans="1:8" x14ac:dyDescent="0.25">
      <c r="A12" s="1">
        <f t="shared" si="3"/>
        <v>45421</v>
      </c>
      <c r="B12" t="str">
        <f t="shared" si="0"/>
        <v>Thursday</v>
      </c>
      <c r="D12">
        <f t="shared" si="1"/>
        <v>0</v>
      </c>
      <c r="E12">
        <f t="shared" si="2"/>
        <v>0</v>
      </c>
      <c r="F12" cm="1">
        <f t="array" ref="F12">_xlfn._xlws.FILTER(Tutorials!$I:$I,(Overview!$A12=Tutorials!$A:$A)*(Tutorials!$J:$J=TRUE),0)</f>
        <v>0</v>
      </c>
      <c r="G12" cm="1">
        <f t="array" ref="G12">_xlfn._xlws.FILTER(Coding!$I:$I,(Overview!$A12=Coding!$A:$A)*(Coding!$J:$J=TRUE),0)</f>
        <v>0</v>
      </c>
      <c r="H12" cm="1">
        <f t="array" ref="H12">_xlfn._xlws.FILTER(Sports!$I:$I,(Overview!$A12=Sports!$A:$A)*(Sports!$J:$J=TRUE),0)</f>
        <v>0</v>
      </c>
    </row>
    <row r="13" spans="1:8" x14ac:dyDescent="0.25">
      <c r="A13" s="1">
        <f t="shared" si="3"/>
        <v>45422</v>
      </c>
      <c r="B13" t="str">
        <f t="shared" si="0"/>
        <v>Friday</v>
      </c>
      <c r="D13">
        <f t="shared" si="1"/>
        <v>0</v>
      </c>
      <c r="E13">
        <f t="shared" si="2"/>
        <v>0</v>
      </c>
      <c r="F13" cm="1">
        <f t="array" ref="F13">_xlfn._xlws.FILTER(Tutorials!$I:$I,(Overview!$A13=Tutorials!$A:$A)*(Tutorials!$J:$J=TRUE),0)</f>
        <v>0</v>
      </c>
      <c r="G13" cm="1">
        <f t="array" ref="G13">_xlfn._xlws.FILTER(Coding!$I:$I,(Overview!$A13=Coding!$A:$A)*(Coding!$J:$J=TRUE),0)</f>
        <v>0</v>
      </c>
      <c r="H13" cm="1">
        <f t="array" ref="H13">_xlfn._xlws.FILTER(Sports!$I:$I,(Overview!$A13=Sports!$A:$A)*(Sports!$J:$J=TRUE),0)</f>
        <v>0</v>
      </c>
    </row>
    <row r="14" spans="1:8" x14ac:dyDescent="0.25">
      <c r="A14" s="1">
        <f t="shared" si="3"/>
        <v>45423</v>
      </c>
      <c r="B14" t="str">
        <f t="shared" si="0"/>
        <v>Saturday</v>
      </c>
      <c r="D14">
        <f t="shared" si="1"/>
        <v>2.77</v>
      </c>
      <c r="E14">
        <f t="shared" si="2"/>
        <v>2.77</v>
      </c>
      <c r="F14" cm="1">
        <f t="array" ref="F14">_xlfn._xlws.FILTER(Tutorials!$I:$I,(Overview!$A14=Tutorials!$A:$A)*(Tutorials!$J:$J=TRUE),0)</f>
        <v>2.77</v>
      </c>
      <c r="G14" cm="1">
        <f t="array" ref="G14">_xlfn._xlws.FILTER(Coding!$I:$I,(Overview!$A14=Coding!$A:$A)*(Coding!$J:$J=TRUE),0)</f>
        <v>0</v>
      </c>
      <c r="H14" cm="1">
        <f t="array" ref="H14">_xlfn._xlws.FILTER(Sports!$I:$I,(Overview!$A14=Sports!$A:$A)*(Sports!$J:$J=TRUE),0)</f>
        <v>0</v>
      </c>
    </row>
    <row r="15" spans="1:8" x14ac:dyDescent="0.25">
      <c r="A15" s="1">
        <f t="shared" si="3"/>
        <v>45424</v>
      </c>
      <c r="B15" t="str">
        <f t="shared" si="0"/>
        <v>Sunday</v>
      </c>
      <c r="C15">
        <f>IF(B15="Sunday",SUM(D9:D15),"")</f>
        <v>5.17</v>
      </c>
      <c r="D15">
        <f t="shared" si="1"/>
        <v>2.4</v>
      </c>
      <c r="E15">
        <f t="shared" si="2"/>
        <v>5.17</v>
      </c>
      <c r="F15" cm="1">
        <f t="array" ref="F15">_xlfn._xlws.FILTER(Tutorials!$I:$I,(Overview!$A15=Tutorials!$A:$A)*(Tutorials!$J:$J=TRUE),0)</f>
        <v>2.4</v>
      </c>
      <c r="G15" cm="1">
        <f t="array" ref="G15">_xlfn._xlws.FILTER(Coding!$I:$I,(Overview!$A15=Coding!$A:$A)*(Coding!$J:$J=TRUE),0)</f>
        <v>0</v>
      </c>
      <c r="H15" cm="1">
        <f t="array" ref="H15">_xlfn._xlws.FILTER(Sports!$I:$I,(Overview!$A15=Sports!$A:$A)*(Sports!$J:$J=TRUE),0)</f>
        <v>0</v>
      </c>
    </row>
    <row r="16" spans="1:8" x14ac:dyDescent="0.25">
      <c r="A16" s="1">
        <f t="shared" si="3"/>
        <v>45425</v>
      </c>
      <c r="B16" t="str">
        <f t="shared" si="0"/>
        <v>Monday</v>
      </c>
      <c r="C16" t="str">
        <f t="shared" ref="C16:C34" si="4">IF(B16="Sunday",SUM(D10:D16),"")</f>
        <v/>
      </c>
      <c r="D16">
        <f t="shared" si="1"/>
        <v>1.7</v>
      </c>
      <c r="E16">
        <f t="shared" si="2"/>
        <v>6.87</v>
      </c>
      <c r="F16" cm="1">
        <f t="array" ref="F16">_xlfn._xlws.FILTER(Tutorials!$I:$I,(Overview!$A16=Tutorials!$A:$A)*(Tutorials!$J:$J=TRUE),0)</f>
        <v>1.7</v>
      </c>
      <c r="G16" cm="1">
        <f t="array" ref="G16">_xlfn._xlws.FILTER(Coding!$I:$I,(Overview!$A16=Coding!$A:$A)*(Coding!$J:$J=TRUE),0)</f>
        <v>0</v>
      </c>
      <c r="H16" cm="1">
        <f t="array" ref="H16">_xlfn._xlws.FILTER(Sports!$I:$I,(Overview!$A16=Sports!$A:$A)*(Sports!$J:$J=TRUE),0)</f>
        <v>0</v>
      </c>
    </row>
    <row r="17" spans="1:8" x14ac:dyDescent="0.25">
      <c r="A17" s="1">
        <f t="shared" si="3"/>
        <v>45426</v>
      </c>
      <c r="B17" t="str">
        <f t="shared" si="0"/>
        <v>Tuesday</v>
      </c>
      <c r="C17" t="str">
        <f t="shared" si="4"/>
        <v/>
      </c>
      <c r="D17">
        <f t="shared" si="1"/>
        <v>0</v>
      </c>
      <c r="E17">
        <f t="shared" si="2"/>
        <v>6.87</v>
      </c>
      <c r="F17" cm="1">
        <f t="array" ref="F17">_xlfn._xlws.FILTER(Tutorials!$I:$I,(Overview!$A17=Tutorials!$A:$A)*(Tutorials!$J:$J=TRUE),0)</f>
        <v>0</v>
      </c>
      <c r="G17" cm="1">
        <f t="array" ref="G17">_xlfn._xlws.FILTER(Coding!$I:$I,(Overview!$A17=Coding!$A:$A)*(Coding!$J:$J=TRUE),0)</f>
        <v>0</v>
      </c>
      <c r="H17" cm="1">
        <f t="array" ref="H17">_xlfn._xlws.FILTER(Sports!$I:$I,(Overview!$A17=Sports!$A:$A)*(Sports!$J:$J=TRUE),0)</f>
        <v>0</v>
      </c>
    </row>
    <row r="18" spans="1:8" x14ac:dyDescent="0.25">
      <c r="A18" s="1">
        <f t="shared" si="3"/>
        <v>45427</v>
      </c>
      <c r="B18" t="str">
        <f t="shared" si="0"/>
        <v>Wednesday</v>
      </c>
      <c r="C18" t="str">
        <f t="shared" si="4"/>
        <v/>
      </c>
      <c r="D18">
        <f t="shared" si="1"/>
        <v>3.23</v>
      </c>
      <c r="E18">
        <f t="shared" si="2"/>
        <v>10.1</v>
      </c>
      <c r="F18" cm="1">
        <f t="array" ref="F18">_xlfn._xlws.FILTER(Tutorials!$I:$I,(Overview!$A18=Tutorials!$A:$A)*(Tutorials!$J:$J=TRUE),0)</f>
        <v>0</v>
      </c>
      <c r="G18" cm="1">
        <f t="array" ref="G18">_xlfn._xlws.FILTER(Coding!$I:$I,(Overview!$A18=Coding!$A:$A)*(Coding!$J:$J=TRUE),0)</f>
        <v>3.23</v>
      </c>
      <c r="H18" cm="1">
        <f t="array" ref="H18">_xlfn._xlws.FILTER(Sports!$I:$I,(Overview!$A18=Sports!$A:$A)*(Sports!$J:$J=TRUE),0)</f>
        <v>0</v>
      </c>
    </row>
    <row r="19" spans="1:8" x14ac:dyDescent="0.25">
      <c r="A19" s="1">
        <f t="shared" si="3"/>
        <v>45428</v>
      </c>
      <c r="B19" t="str">
        <f t="shared" si="0"/>
        <v>Thursday</v>
      </c>
      <c r="C19" t="str">
        <f t="shared" si="4"/>
        <v/>
      </c>
      <c r="D19">
        <f t="shared" si="1"/>
        <v>3.24</v>
      </c>
      <c r="E19">
        <f t="shared" si="2"/>
        <v>13.34</v>
      </c>
      <c r="F19" cm="1">
        <f t="array" ref="F19">_xlfn._xlws.FILTER(Tutorials!$I:$I,(Overview!$A19=Tutorials!$A:$A)*(Tutorials!$J:$J=TRUE),0)</f>
        <v>0</v>
      </c>
      <c r="G19" cm="1">
        <f t="array" ref="G19">_xlfn._xlws.FILTER(Coding!$I:$I,(Overview!$A19=Coding!$A:$A)*(Coding!$J:$J=TRUE),0)</f>
        <v>3.24</v>
      </c>
      <c r="H19" cm="1">
        <f t="array" ref="H19">_xlfn._xlws.FILTER(Sports!$I:$I,(Overview!$A19=Sports!$A:$A)*(Sports!$J:$J=TRUE),0)</f>
        <v>0</v>
      </c>
    </row>
    <row r="20" spans="1:8" x14ac:dyDescent="0.25">
      <c r="A20" s="1">
        <f t="shared" si="3"/>
        <v>45429</v>
      </c>
      <c r="B20" t="str">
        <f t="shared" si="0"/>
        <v>Friday</v>
      </c>
      <c r="C20" t="str">
        <f t="shared" si="4"/>
        <v/>
      </c>
      <c r="D20">
        <f t="shared" si="1"/>
        <v>0</v>
      </c>
      <c r="E20">
        <f t="shared" si="2"/>
        <v>13.34</v>
      </c>
      <c r="F20" cm="1">
        <f t="array" ref="F20">_xlfn._xlws.FILTER(Tutorials!$I:$I,(Overview!$A20=Tutorials!$A:$A)*(Tutorials!$J:$J=TRUE),0)</f>
        <v>0</v>
      </c>
      <c r="G20" cm="1">
        <f t="array" ref="G20">_xlfn._xlws.FILTER(Coding!$I:$I,(Overview!$A20=Coding!$A:$A)*(Coding!$J:$J=TRUE),0)</f>
        <v>0</v>
      </c>
      <c r="H20" cm="1">
        <f t="array" ref="H20">_xlfn._xlws.FILTER(Sports!$I:$I,(Overview!$A20=Sports!$A:$A)*(Sports!$J:$J=TRUE),0)</f>
        <v>0</v>
      </c>
    </row>
    <row r="21" spans="1:8" x14ac:dyDescent="0.25">
      <c r="A21" s="1">
        <f t="shared" si="3"/>
        <v>45430</v>
      </c>
      <c r="B21" t="str">
        <f t="shared" si="0"/>
        <v>Saturday</v>
      </c>
      <c r="C21" t="str">
        <f t="shared" si="4"/>
        <v/>
      </c>
      <c r="D21">
        <f t="shared" si="1"/>
        <v>2.33</v>
      </c>
      <c r="E21">
        <f t="shared" si="2"/>
        <v>15.67</v>
      </c>
      <c r="F21" cm="1">
        <f t="array" ref="F21">_xlfn._xlws.FILTER(Tutorials!$I:$I,(Overview!$A21=Tutorials!$A:$A)*(Tutorials!$J:$J=TRUE),0)</f>
        <v>0</v>
      </c>
      <c r="G21" cm="1">
        <f t="array" ref="G21">_xlfn._xlws.FILTER(Coding!$I:$I,(Overview!$A21=Coding!$A:$A)*(Coding!$J:$J=TRUE),0)</f>
        <v>2.33</v>
      </c>
      <c r="H21" cm="1">
        <f t="array" ref="H21">_xlfn._xlws.FILTER(Sports!$I:$I,(Overview!$A21=Sports!$A:$A)*(Sports!$J:$J=TRUE),0)</f>
        <v>0</v>
      </c>
    </row>
    <row r="22" spans="1:8" x14ac:dyDescent="0.25">
      <c r="A22" s="1">
        <f t="shared" si="3"/>
        <v>45431</v>
      </c>
      <c r="B22" t="str">
        <f t="shared" si="0"/>
        <v>Sunday</v>
      </c>
      <c r="C22">
        <f t="shared" si="4"/>
        <v>11.7</v>
      </c>
      <c r="D22">
        <f t="shared" si="1"/>
        <v>1.2</v>
      </c>
      <c r="E22">
        <f t="shared" si="2"/>
        <v>16.87</v>
      </c>
      <c r="F22" cm="1">
        <f t="array" ref="F22">_xlfn._xlws.FILTER(Tutorials!$I:$I,(Overview!$A22=Tutorials!$A:$A)*(Tutorials!$J:$J=TRUE),0)</f>
        <v>0</v>
      </c>
      <c r="G22" cm="1">
        <f t="array" ref="G22">_xlfn._xlws.FILTER(Coding!$I:$I,(Overview!$A22=Coding!$A:$A)*(Coding!$J:$J=TRUE),0)</f>
        <v>0</v>
      </c>
      <c r="H22" cm="1">
        <f t="array" ref="H22">_xlfn._xlws.FILTER(Sports!$I:$I,(Overview!$A22=Sports!$A:$A)*(Sports!$J:$J=TRUE),0)</f>
        <v>1.2</v>
      </c>
    </row>
    <row r="23" spans="1:8" x14ac:dyDescent="0.25">
      <c r="A23" s="1">
        <f t="shared" si="3"/>
        <v>45432</v>
      </c>
      <c r="B23" t="str">
        <f t="shared" si="0"/>
        <v>Monday</v>
      </c>
      <c r="C23" t="str">
        <f t="shared" si="4"/>
        <v/>
      </c>
      <c r="D23">
        <f t="shared" si="1"/>
        <v>0</v>
      </c>
      <c r="E23">
        <f t="shared" si="2"/>
        <v>16.87</v>
      </c>
      <c r="F23" cm="1">
        <f t="array" ref="F23">_xlfn._xlws.FILTER(Tutorials!$I:$I,(Overview!$A23=Tutorials!$A:$A)*(Tutorials!$J:$J=TRUE),0)</f>
        <v>0</v>
      </c>
      <c r="G23" cm="1">
        <f t="array" ref="G23">_xlfn._xlws.FILTER(Coding!$I:$I,(Overview!$A23=Coding!$A:$A)*(Coding!$J:$J=TRUE),0)</f>
        <v>0</v>
      </c>
      <c r="H23" cm="1">
        <f t="array" ref="H23">_xlfn._xlws.FILTER(Sports!$I:$I,(Overview!$A23=Sports!$A:$A)*(Sports!$J:$J=TRUE),0)</f>
        <v>0</v>
      </c>
    </row>
    <row r="24" spans="1:8" x14ac:dyDescent="0.25">
      <c r="A24" s="1">
        <f t="shared" si="3"/>
        <v>45433</v>
      </c>
      <c r="B24" t="str">
        <f t="shared" si="0"/>
        <v>Tuesday</v>
      </c>
      <c r="C24" t="str">
        <f t="shared" si="4"/>
        <v/>
      </c>
      <c r="D24">
        <f t="shared" si="1"/>
        <v>4.2699999999999996</v>
      </c>
      <c r="E24">
        <f t="shared" si="2"/>
        <v>21.14</v>
      </c>
      <c r="F24" cm="1">
        <f t="array" ref="F24">_xlfn._xlws.FILTER(Tutorials!$I:$I,(Overview!$A24=Tutorials!$A:$A)*(Tutorials!$J:$J=TRUE),0)</f>
        <v>0</v>
      </c>
      <c r="G24" cm="1">
        <f t="array" ref="G24">_xlfn._xlws.FILTER(Coding!$I:$I,(Overview!$A24=Coding!$A:$A)*(Coding!$J:$J=TRUE),0)</f>
        <v>4.2699999999999996</v>
      </c>
      <c r="H24" cm="1">
        <f t="array" ref="H24">_xlfn._xlws.FILTER(Sports!$I:$I,(Overview!$A24=Sports!$A:$A)*(Sports!$J:$J=TRUE),0)</f>
        <v>0</v>
      </c>
    </row>
    <row r="25" spans="1:8" x14ac:dyDescent="0.25">
      <c r="A25" s="1">
        <f t="shared" si="3"/>
        <v>45434</v>
      </c>
      <c r="B25" t="str">
        <f t="shared" si="0"/>
        <v>Wednesday</v>
      </c>
      <c r="C25" t="str">
        <f t="shared" si="4"/>
        <v/>
      </c>
      <c r="D25">
        <f t="shared" si="1"/>
        <v>1.1499999999999999</v>
      </c>
      <c r="E25">
        <f t="shared" si="2"/>
        <v>22.29</v>
      </c>
      <c r="F25" cm="1">
        <f t="array" ref="F25">_xlfn._xlws.FILTER(Tutorials!$I:$I,(Overview!$A25=Tutorials!$A:$A)*(Tutorials!$J:$J=TRUE),0)</f>
        <v>0</v>
      </c>
      <c r="G25" cm="1">
        <f t="array" ref="G25">_xlfn._xlws.FILTER(Coding!$I:$I,(Overview!$A25=Coding!$A:$A)*(Coding!$J:$J=TRUE),0)</f>
        <v>0</v>
      </c>
      <c r="H25" cm="1">
        <f t="array" ref="H25">_xlfn._xlws.FILTER(Sports!$I:$I,(Overview!$A25=Sports!$A:$A)*(Sports!$J:$J=TRUE),0)</f>
        <v>1.1499999999999999</v>
      </c>
    </row>
    <row r="26" spans="1:8" x14ac:dyDescent="0.25">
      <c r="A26" s="1">
        <f t="shared" si="3"/>
        <v>45435</v>
      </c>
      <c r="B26" t="str">
        <f t="shared" si="0"/>
        <v>Thursday</v>
      </c>
      <c r="C26" t="str">
        <f t="shared" si="4"/>
        <v/>
      </c>
      <c r="D26">
        <f t="shared" si="1"/>
        <v>0</v>
      </c>
      <c r="E26">
        <f t="shared" si="2"/>
        <v>22.29</v>
      </c>
      <c r="F26" cm="1">
        <f t="array" ref="F26">_xlfn._xlws.FILTER(Tutorials!$I:$I,(Overview!$A26=Tutorials!$A:$A)*(Tutorials!$J:$J=TRUE),0)</f>
        <v>0</v>
      </c>
      <c r="G26" cm="1">
        <f t="array" ref="G26">_xlfn._xlws.FILTER(Coding!$I:$I,(Overview!$A26=Coding!$A:$A)*(Coding!$J:$J=TRUE),0)</f>
        <v>0</v>
      </c>
      <c r="H26" cm="1">
        <f t="array" ref="H26">_xlfn._xlws.FILTER(Sports!$I:$I,(Overview!$A26=Sports!$A:$A)*(Sports!$J:$J=TRUE),0)</f>
        <v>0</v>
      </c>
    </row>
    <row r="27" spans="1:8" x14ac:dyDescent="0.25">
      <c r="A27" s="1">
        <f t="shared" si="3"/>
        <v>45436</v>
      </c>
      <c r="B27" t="str">
        <f t="shared" si="0"/>
        <v>Friday</v>
      </c>
      <c r="C27" t="str">
        <f t="shared" si="4"/>
        <v/>
      </c>
      <c r="D27">
        <f t="shared" si="1"/>
        <v>0</v>
      </c>
      <c r="E27">
        <f t="shared" si="2"/>
        <v>22.29</v>
      </c>
      <c r="F27" cm="1">
        <f t="array" ref="F27">_xlfn._xlws.FILTER(Tutorials!$I:$I,(Overview!$A27=Tutorials!$A:$A)*(Tutorials!$J:$J=TRUE),0)</f>
        <v>0</v>
      </c>
      <c r="G27" cm="1">
        <f t="array" ref="G27">_xlfn._xlws.FILTER(Coding!$I:$I,(Overview!$A27=Coding!$A:$A)*(Coding!$J:$J=TRUE),0)</f>
        <v>0</v>
      </c>
      <c r="H27" cm="1">
        <f t="array" ref="H27">_xlfn._xlws.FILTER(Sports!$I:$I,(Overview!$A27=Sports!$A:$A)*(Sports!$J:$J=TRUE),0)</f>
        <v>0</v>
      </c>
    </row>
    <row r="28" spans="1:8" x14ac:dyDescent="0.25">
      <c r="A28" s="1">
        <f t="shared" si="3"/>
        <v>45437</v>
      </c>
      <c r="B28" t="str">
        <f t="shared" si="0"/>
        <v>Saturday</v>
      </c>
      <c r="C28" t="str">
        <f t="shared" si="4"/>
        <v/>
      </c>
      <c r="D28">
        <f t="shared" si="1"/>
        <v>1.18</v>
      </c>
      <c r="E28">
        <f t="shared" si="2"/>
        <v>23.47</v>
      </c>
      <c r="F28" cm="1">
        <f t="array" ref="F28">_xlfn._xlws.FILTER(Tutorials!$I:$I,(Overview!$A28=Tutorials!$A:$A)*(Tutorials!$J:$J=TRUE),0)</f>
        <v>0</v>
      </c>
      <c r="G28" cm="1">
        <f t="array" ref="G28">_xlfn._xlws.FILTER(Coding!$I:$I,(Overview!$A28=Coding!$A:$A)*(Coding!$J:$J=TRUE),0)</f>
        <v>0</v>
      </c>
      <c r="H28" cm="1">
        <f t="array" ref="H28">_xlfn._xlws.FILTER(Sports!$I:$I,(Overview!$A28=Sports!$A:$A)*(Sports!$J:$J=TRUE),0)</f>
        <v>1.18</v>
      </c>
    </row>
    <row r="29" spans="1:8" x14ac:dyDescent="0.25">
      <c r="A29" s="1">
        <f t="shared" si="3"/>
        <v>45438</v>
      </c>
      <c r="B29" t="str">
        <f t="shared" si="0"/>
        <v>Sunday</v>
      </c>
      <c r="C29">
        <f t="shared" si="4"/>
        <v>9.129999999999999</v>
      </c>
      <c r="D29">
        <f t="shared" si="1"/>
        <v>2.5299999999999998</v>
      </c>
      <c r="E29">
        <f t="shared" si="2"/>
        <v>26</v>
      </c>
      <c r="F29" cm="1">
        <f t="array" ref="F29">_xlfn._xlws.FILTER(Tutorials!$I:$I,(Overview!$A29=Tutorials!$A:$A)*(Tutorials!$J:$J=TRUE),0)</f>
        <v>0</v>
      </c>
      <c r="G29" cm="1">
        <f t="array" ref="G29">_xlfn._xlws.FILTER(Coding!$I:$I,(Overview!$A29=Coding!$A:$A)*(Coding!$J:$J=TRUE),0)</f>
        <v>2.5299999999999998</v>
      </c>
      <c r="H29" cm="1">
        <f t="array" ref="H29">_xlfn._xlws.FILTER(Sports!$I:$I,(Overview!$A29=Sports!$A:$A)*(Sports!$J:$J=TRUE),0)</f>
        <v>0</v>
      </c>
    </row>
    <row r="30" spans="1:8" x14ac:dyDescent="0.25">
      <c r="A30" s="1">
        <f t="shared" si="3"/>
        <v>45439</v>
      </c>
      <c r="B30" t="str">
        <f t="shared" si="0"/>
        <v>Monday</v>
      </c>
      <c r="C30" t="str">
        <f t="shared" si="4"/>
        <v/>
      </c>
      <c r="D30">
        <f t="shared" si="1"/>
        <v>1.23</v>
      </c>
      <c r="E30">
        <f t="shared" si="2"/>
        <v>27.23</v>
      </c>
      <c r="F30" cm="1">
        <f t="array" ref="F30">_xlfn._xlws.FILTER(Tutorials!$I:$I,(Overview!$A30=Tutorials!$A:$A)*(Tutorials!$J:$J=TRUE),0)</f>
        <v>0</v>
      </c>
      <c r="G30" cm="1">
        <f t="array" ref="G30">_xlfn._xlws.FILTER(Coding!$I:$I,(Overview!$A30=Coding!$A:$A)*(Coding!$J:$J=TRUE),0)</f>
        <v>0</v>
      </c>
      <c r="H30" cm="1">
        <f t="array" ref="H30">_xlfn._xlws.FILTER(Sports!$I:$I,(Overview!$A30=Sports!$A:$A)*(Sports!$J:$J=TRUE),0)</f>
        <v>1.23</v>
      </c>
    </row>
    <row r="31" spans="1:8" x14ac:dyDescent="0.25">
      <c r="A31" s="1">
        <f t="shared" si="3"/>
        <v>45440</v>
      </c>
      <c r="B31" t="str">
        <f t="shared" si="0"/>
        <v>Tuesday</v>
      </c>
      <c r="C31" t="str">
        <f t="shared" si="4"/>
        <v/>
      </c>
      <c r="D31">
        <f t="shared" si="1"/>
        <v>4.7</v>
      </c>
      <c r="E31">
        <f t="shared" si="2"/>
        <v>31.93</v>
      </c>
      <c r="F31" cm="1">
        <f t="array" ref="F31">_xlfn._xlws.FILTER(Tutorials!$I:$I,(Overview!$A31=Tutorials!$A:$A)*(Tutorials!$J:$J=TRUE),0)</f>
        <v>0</v>
      </c>
      <c r="G31" cm="1">
        <f t="array" ref="G31">_xlfn._xlws.FILTER(Coding!$I:$I,(Overview!$A31=Coding!$A:$A)*(Coding!$J:$J=TRUE),0)</f>
        <v>4.7</v>
      </c>
      <c r="H31" cm="1">
        <f t="array" ref="H31">_xlfn._xlws.FILTER(Sports!$I:$I,(Overview!$A31=Sports!$A:$A)*(Sports!$J:$J=TRUE),0)</f>
        <v>0</v>
      </c>
    </row>
    <row r="32" spans="1:8" x14ac:dyDescent="0.25">
      <c r="A32" s="1">
        <f t="shared" si="3"/>
        <v>45441</v>
      </c>
      <c r="B32" t="str">
        <f t="shared" si="0"/>
        <v>Wednesday</v>
      </c>
      <c r="C32" t="str">
        <f t="shared" si="4"/>
        <v/>
      </c>
      <c r="D32">
        <f t="shared" si="1"/>
        <v>0.67</v>
      </c>
      <c r="E32">
        <f t="shared" si="2"/>
        <v>32.6</v>
      </c>
      <c r="F32" cm="1">
        <f t="array" ref="F32">_xlfn._xlws.FILTER(Tutorials!$I:$I,(Overview!$A32=Tutorials!$A:$A)*(Tutorials!$J:$J=TRUE),0)</f>
        <v>0.67</v>
      </c>
      <c r="G32" cm="1">
        <f t="array" ref="G32">_xlfn._xlws.FILTER(Coding!$I:$I,(Overview!$A32=Coding!$A:$A)*(Coding!$J:$J=TRUE),0)</f>
        <v>0</v>
      </c>
      <c r="H32" cm="1">
        <f t="array" ref="H32">_xlfn._xlws.FILTER(Sports!$I:$I,(Overview!$A32=Sports!$A:$A)*(Sports!$J:$J=TRUE),0)</f>
        <v>0</v>
      </c>
    </row>
    <row r="33" spans="1:8" x14ac:dyDescent="0.25">
      <c r="A33" s="1">
        <f>A32+1</f>
        <v>45442</v>
      </c>
      <c r="B33" t="str">
        <f t="shared" si="0"/>
        <v>Thursday</v>
      </c>
      <c r="C33" t="str">
        <f t="shared" si="4"/>
        <v/>
      </c>
      <c r="D33">
        <f t="shared" si="1"/>
        <v>1.79</v>
      </c>
      <c r="E33">
        <f t="shared" si="2"/>
        <v>34.39</v>
      </c>
      <c r="F33" cm="1">
        <f t="array" ref="F33">_xlfn._xlws.FILTER(Tutorials!$I:$I,(Overview!$A33=Tutorials!$A:$A)*(Tutorials!$J:$J=TRUE),0)</f>
        <v>1.17</v>
      </c>
      <c r="G33" cm="1">
        <f t="array" ref="G33">_xlfn._xlws.FILTER(Coding!$I:$I,(Overview!$A33=Coding!$A:$A)*(Coding!$J:$J=TRUE),0)</f>
        <v>0</v>
      </c>
      <c r="H33" cm="1">
        <f t="array" ref="H33">_xlfn._xlws.FILTER(Sports!$I:$I,(Overview!$A33=Sports!$A:$A)*(Sports!$J:$J=TRUE),0)</f>
        <v>0.62</v>
      </c>
    </row>
    <row r="34" spans="1:8" x14ac:dyDescent="0.25">
      <c r="A34" s="1">
        <f>A33+1</f>
        <v>45443</v>
      </c>
      <c r="B34" t="str">
        <f t="shared" si="0"/>
        <v>Friday</v>
      </c>
      <c r="C34" t="str">
        <f t="shared" si="4"/>
        <v/>
      </c>
      <c r="D34">
        <f t="shared" si="1"/>
        <v>2.78</v>
      </c>
      <c r="E34">
        <f t="shared" si="2"/>
        <v>37.17</v>
      </c>
      <c r="F34" cm="1">
        <f t="array" ref="F34">_xlfn._xlws.FILTER(Tutorials!$I:$I,(Overview!$A34=Tutorials!$A:$A)*(Tutorials!$J:$J=TRUE),0)</f>
        <v>2.78</v>
      </c>
      <c r="G34" cm="1">
        <f t="array" ref="G34">_xlfn._xlws.FILTER(Coding!$I:$I,(Overview!$A34=Coding!$A:$A)*(Coding!$J:$J=TRUE),0)</f>
        <v>0</v>
      </c>
      <c r="H34" cm="1">
        <f t="array" ref="H34">_xlfn._xlws.FILTER(Sports!$I:$I,(Overview!$A34=Sports!$A:$A)*(Sports!$J:$J=TRUE),0)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8672-DD42-46DC-944D-B4C56EA939DB}">
  <dimension ref="A1:F54"/>
  <sheetViews>
    <sheetView tabSelected="1" topLeftCell="A7" workbookViewId="0">
      <selection activeCell="C4" sqref="C4"/>
    </sheetView>
  </sheetViews>
  <sheetFormatPr defaultRowHeight="15" x14ac:dyDescent="0.25"/>
  <sheetData>
    <row r="1" spans="1:6" x14ac:dyDescent="0.25">
      <c r="A1" t="s">
        <v>36</v>
      </c>
      <c r="B1" t="s">
        <v>7</v>
      </c>
      <c r="C1" t="s">
        <v>37</v>
      </c>
      <c r="D1" t="s">
        <v>26</v>
      </c>
      <c r="E1" t="s">
        <v>27</v>
      </c>
      <c r="F1" t="s">
        <v>28</v>
      </c>
    </row>
    <row r="3" spans="1:6" x14ac:dyDescent="0.25">
      <c r="A3">
        <v>1</v>
      </c>
      <c r="B3">
        <f>SUM(B2+C3)</f>
        <v>0</v>
      </c>
      <c r="C3">
        <f>SUM(D3:F3)</f>
        <v>0</v>
      </c>
      <c r="D3" cm="1">
        <f t="array" ref="D3">SUM(_xlfn._xlws.FILTER(Tutorials!$G:$G,Tutorials!$K:$K=WeeklyOverview!$A3,0))</f>
        <v>0</v>
      </c>
      <c r="E3" cm="1">
        <f t="array" ref="E3">SUM(_xlfn._xlws.FILTER(Coding!$G:$G,Coding!$K:$K=WeeklyOverview!$A3,0))</f>
        <v>0</v>
      </c>
      <c r="F3" cm="1">
        <f t="array" ref="F3">SUM(_xlfn._xlws.FILTER(Sports!$G:$G,Sports!$K:$K=WeeklyOverview!$A3,0))</f>
        <v>0</v>
      </c>
    </row>
    <row r="4" spans="1:6" x14ac:dyDescent="0.25">
      <c r="A4">
        <f>A3+1</f>
        <v>2</v>
      </c>
      <c r="B4">
        <f t="shared" ref="B4:B54" si="0">SUM(B3+C4)</f>
        <v>0</v>
      </c>
      <c r="C4">
        <f t="shared" ref="C4:C54" si="1">SUM(D4:F4)</f>
        <v>0</v>
      </c>
      <c r="D4" cm="1">
        <f t="array" ref="D4">SUM(_xlfn._xlws.FILTER(Tutorials!G:G,Tutorials!K:K=WeeklyOverview!A4,0))</f>
        <v>0</v>
      </c>
      <c r="E4" cm="1">
        <f t="array" ref="E4">SUM(_xlfn._xlws.FILTER(Coding!$G:$G,Coding!$K:$K=WeeklyOverview!$A4,0))</f>
        <v>0</v>
      </c>
      <c r="F4" cm="1">
        <f t="array" ref="F4">SUM(_xlfn._xlws.FILTER(Sports!$G:$G,Sports!$K:$K=WeeklyOverview!$A4,0))</f>
        <v>0</v>
      </c>
    </row>
    <row r="5" spans="1:6" x14ac:dyDescent="0.25">
      <c r="A5">
        <f t="shared" ref="A5:A54" si="2">A4+1</f>
        <v>3</v>
      </c>
      <c r="B5">
        <f t="shared" si="0"/>
        <v>0</v>
      </c>
      <c r="C5">
        <f t="shared" si="1"/>
        <v>0</v>
      </c>
      <c r="D5" cm="1">
        <f t="array" ref="D5">SUM(_xlfn._xlws.FILTER(Tutorials!G:G,Tutorials!K:K=WeeklyOverview!A5,0))</f>
        <v>0</v>
      </c>
      <c r="E5" cm="1">
        <f t="array" ref="E5">SUM(_xlfn._xlws.FILTER(Coding!$G:$G,Coding!$K:$K=WeeklyOverview!$A5,0))</f>
        <v>0</v>
      </c>
      <c r="F5" cm="1">
        <f t="array" ref="F5">SUM(_xlfn._xlws.FILTER(Sports!$G:$G,Sports!$K:$K=WeeklyOverview!$A5,0))</f>
        <v>0</v>
      </c>
    </row>
    <row r="6" spans="1:6" x14ac:dyDescent="0.25">
      <c r="A6">
        <f t="shared" si="2"/>
        <v>4</v>
      </c>
      <c r="B6">
        <f t="shared" si="0"/>
        <v>0</v>
      </c>
      <c r="C6">
        <f t="shared" si="1"/>
        <v>0</v>
      </c>
      <c r="D6" cm="1">
        <f t="array" ref="D6">SUM(_xlfn._xlws.FILTER(Tutorials!G:G,Tutorials!K:K=WeeklyOverview!A6,0))</f>
        <v>0</v>
      </c>
      <c r="E6" cm="1">
        <f t="array" ref="E6">SUM(_xlfn._xlws.FILTER(Coding!$G:$G,Coding!$K:$K=WeeklyOverview!$A6,0))</f>
        <v>0</v>
      </c>
      <c r="F6" cm="1">
        <f t="array" ref="F6">SUM(_xlfn._xlws.FILTER(Sports!$G:$G,Sports!$K:$K=WeeklyOverview!$A6,0))</f>
        <v>0</v>
      </c>
    </row>
    <row r="7" spans="1:6" x14ac:dyDescent="0.25">
      <c r="A7">
        <f t="shared" si="2"/>
        <v>5</v>
      </c>
      <c r="B7">
        <f t="shared" si="0"/>
        <v>0</v>
      </c>
      <c r="C7">
        <f t="shared" si="1"/>
        <v>0</v>
      </c>
      <c r="D7" cm="1">
        <f t="array" ref="D7">SUM(_xlfn._xlws.FILTER(Tutorials!G:G,Tutorials!K:K=WeeklyOverview!A7,0))</f>
        <v>0</v>
      </c>
      <c r="E7" cm="1">
        <f t="array" ref="E7">SUM(_xlfn._xlws.FILTER(Coding!$G:$G,Coding!$K:$K=WeeklyOverview!$A7,0))</f>
        <v>0</v>
      </c>
      <c r="F7" cm="1">
        <f t="array" ref="F7">SUM(_xlfn._xlws.FILTER(Sports!$G:$G,Sports!$K:$K=WeeklyOverview!$A7,0))</f>
        <v>0</v>
      </c>
    </row>
    <row r="8" spans="1:6" x14ac:dyDescent="0.25">
      <c r="A8">
        <f t="shared" si="2"/>
        <v>6</v>
      </c>
      <c r="B8">
        <f t="shared" si="0"/>
        <v>0</v>
      </c>
      <c r="C8">
        <f t="shared" si="1"/>
        <v>0</v>
      </c>
      <c r="D8" cm="1">
        <f t="array" ref="D8">SUM(_xlfn._xlws.FILTER(Tutorials!G:G,Tutorials!K:K=WeeklyOverview!A8,0))</f>
        <v>0</v>
      </c>
      <c r="E8" cm="1">
        <f t="array" ref="E8">SUM(_xlfn._xlws.FILTER(Coding!$G:$G,Coding!$K:$K=WeeklyOverview!$A8,0))</f>
        <v>0</v>
      </c>
      <c r="F8" cm="1">
        <f t="array" ref="F8">SUM(_xlfn._xlws.FILTER(Sports!$G:$G,Sports!$K:$K=WeeklyOverview!$A8,0))</f>
        <v>0</v>
      </c>
    </row>
    <row r="9" spans="1:6" x14ac:dyDescent="0.25">
      <c r="A9">
        <f t="shared" si="2"/>
        <v>7</v>
      </c>
      <c r="B9">
        <f t="shared" si="0"/>
        <v>0</v>
      </c>
      <c r="C9">
        <f t="shared" si="1"/>
        <v>0</v>
      </c>
      <c r="D9" cm="1">
        <f t="array" ref="D9">SUM(_xlfn._xlws.FILTER(Tutorials!G:G,Tutorials!K:K=WeeklyOverview!A9,0))</f>
        <v>0</v>
      </c>
      <c r="E9" cm="1">
        <f t="array" ref="E9">SUM(_xlfn._xlws.FILTER(Coding!$G:$G,Coding!$K:$K=WeeklyOverview!$A9,0))</f>
        <v>0</v>
      </c>
      <c r="F9" cm="1">
        <f t="array" ref="F9">SUM(_xlfn._xlws.FILTER(Sports!$G:$G,Sports!$K:$K=WeeklyOverview!$A9,0))</f>
        <v>0</v>
      </c>
    </row>
    <row r="10" spans="1:6" x14ac:dyDescent="0.25">
      <c r="A10">
        <f t="shared" si="2"/>
        <v>8</v>
      </c>
      <c r="B10">
        <f t="shared" si="0"/>
        <v>0</v>
      </c>
      <c r="C10">
        <f t="shared" si="1"/>
        <v>0</v>
      </c>
      <c r="D10" cm="1">
        <f t="array" ref="D10">SUM(_xlfn._xlws.FILTER(Tutorials!G:G,Tutorials!K:K=WeeklyOverview!A10,0))</f>
        <v>0</v>
      </c>
      <c r="E10" cm="1">
        <f t="array" ref="E10">SUM(_xlfn._xlws.FILTER(Coding!$G:$G,Coding!$K:$K=WeeklyOverview!$A10,0))</f>
        <v>0</v>
      </c>
      <c r="F10" cm="1">
        <f t="array" ref="F10">SUM(_xlfn._xlws.FILTER(Sports!$G:$G,Sports!$K:$K=WeeklyOverview!$A10,0))</f>
        <v>0</v>
      </c>
    </row>
    <row r="11" spans="1:6" x14ac:dyDescent="0.25">
      <c r="A11">
        <f t="shared" si="2"/>
        <v>9</v>
      </c>
      <c r="B11">
        <f t="shared" si="0"/>
        <v>0</v>
      </c>
      <c r="C11">
        <f t="shared" si="1"/>
        <v>0</v>
      </c>
      <c r="D11" cm="1">
        <f t="array" ref="D11">SUM(_xlfn._xlws.FILTER(Tutorials!G:G,Tutorials!K:K=WeeklyOverview!A11,0))</f>
        <v>0</v>
      </c>
      <c r="E11" cm="1">
        <f t="array" ref="E11">SUM(_xlfn._xlws.FILTER(Coding!$G:$G,Coding!$K:$K=WeeklyOverview!$A11,0))</f>
        <v>0</v>
      </c>
      <c r="F11" cm="1">
        <f t="array" ref="F11">SUM(_xlfn._xlws.FILTER(Sports!$G:$G,Sports!$K:$K=WeeklyOverview!$A11,0))</f>
        <v>0</v>
      </c>
    </row>
    <row r="12" spans="1:6" x14ac:dyDescent="0.25">
      <c r="A12">
        <f t="shared" si="2"/>
        <v>10</v>
      </c>
      <c r="B12">
        <f t="shared" si="0"/>
        <v>0</v>
      </c>
      <c r="C12">
        <f t="shared" si="1"/>
        <v>0</v>
      </c>
      <c r="D12" cm="1">
        <f t="array" ref="D12">SUM(_xlfn._xlws.FILTER(Tutorials!G:G,Tutorials!K:K=WeeklyOverview!A12,0))</f>
        <v>0</v>
      </c>
      <c r="E12" cm="1">
        <f t="array" ref="E12">SUM(_xlfn._xlws.FILTER(Coding!$G:$G,Coding!$K:$K=WeeklyOverview!$A12,0))</f>
        <v>0</v>
      </c>
      <c r="F12" cm="1">
        <f t="array" ref="F12">SUM(_xlfn._xlws.FILTER(Sports!$G:$G,Sports!$K:$K=WeeklyOverview!$A12,0))</f>
        <v>0</v>
      </c>
    </row>
    <row r="13" spans="1:6" x14ac:dyDescent="0.25">
      <c r="A13">
        <f t="shared" si="2"/>
        <v>11</v>
      </c>
      <c r="B13">
        <f t="shared" si="0"/>
        <v>0</v>
      </c>
      <c r="C13">
        <f t="shared" si="1"/>
        <v>0</v>
      </c>
      <c r="D13" cm="1">
        <f t="array" ref="D13">SUM(_xlfn._xlws.FILTER(Tutorials!G:G,Tutorials!K:K=WeeklyOverview!A13,0))</f>
        <v>0</v>
      </c>
      <c r="E13" cm="1">
        <f t="array" ref="E13">SUM(_xlfn._xlws.FILTER(Coding!$G:$G,Coding!$K:$K=WeeklyOverview!$A13,0))</f>
        <v>0</v>
      </c>
      <c r="F13" cm="1">
        <f t="array" ref="F13">SUM(_xlfn._xlws.FILTER(Sports!$G:$G,Sports!$K:$K=WeeklyOverview!$A13,0))</f>
        <v>0</v>
      </c>
    </row>
    <row r="14" spans="1:6" x14ac:dyDescent="0.25">
      <c r="A14">
        <f t="shared" si="2"/>
        <v>12</v>
      </c>
      <c r="B14">
        <f t="shared" si="0"/>
        <v>0</v>
      </c>
      <c r="C14">
        <f t="shared" si="1"/>
        <v>0</v>
      </c>
      <c r="D14" cm="1">
        <f t="array" ref="D14">SUM(_xlfn._xlws.FILTER(Tutorials!G:G,Tutorials!K:K=WeeklyOverview!A14,0))</f>
        <v>0</v>
      </c>
      <c r="E14" cm="1">
        <f t="array" ref="E14">SUM(_xlfn._xlws.FILTER(Coding!$G:$G,Coding!$K:$K=WeeklyOverview!$A14,0))</f>
        <v>0</v>
      </c>
      <c r="F14" cm="1">
        <f t="array" ref="F14">SUM(_xlfn._xlws.FILTER(Sports!$G:$G,Sports!$K:$K=WeeklyOverview!$A14,0))</f>
        <v>0</v>
      </c>
    </row>
    <row r="15" spans="1:6" x14ac:dyDescent="0.25">
      <c r="A15">
        <f t="shared" si="2"/>
        <v>13</v>
      </c>
      <c r="B15">
        <f t="shared" si="0"/>
        <v>0</v>
      </c>
      <c r="C15">
        <f t="shared" si="1"/>
        <v>0</v>
      </c>
      <c r="D15" cm="1">
        <f t="array" ref="D15">SUM(_xlfn._xlws.FILTER(Tutorials!G:G,Tutorials!K:K=WeeklyOverview!A15,0))</f>
        <v>0</v>
      </c>
      <c r="E15" cm="1">
        <f t="array" ref="E15">SUM(_xlfn._xlws.FILTER(Coding!$G:$G,Coding!$K:$K=WeeklyOverview!$A15,0))</f>
        <v>0</v>
      </c>
      <c r="F15" cm="1">
        <f t="array" ref="F15">SUM(_xlfn._xlws.FILTER(Sports!$G:$G,Sports!$K:$K=WeeklyOverview!$A15,0))</f>
        <v>0</v>
      </c>
    </row>
    <row r="16" spans="1:6" x14ac:dyDescent="0.25">
      <c r="A16">
        <f t="shared" si="2"/>
        <v>14</v>
      </c>
      <c r="B16">
        <f t="shared" si="0"/>
        <v>0</v>
      </c>
      <c r="C16">
        <f t="shared" si="1"/>
        <v>0</v>
      </c>
      <c r="D16" cm="1">
        <f t="array" ref="D16">SUM(_xlfn._xlws.FILTER(Tutorials!G:G,Tutorials!K:K=WeeklyOverview!A16,0))</f>
        <v>0</v>
      </c>
      <c r="E16" cm="1">
        <f t="array" ref="E16">SUM(_xlfn._xlws.FILTER(Coding!$G:$G,Coding!$K:$K=WeeklyOverview!$A16,0))</f>
        <v>0</v>
      </c>
      <c r="F16" cm="1">
        <f t="array" ref="F16">SUM(_xlfn._xlws.FILTER(Sports!$G:$G,Sports!$K:$K=WeeklyOverview!$A16,0))</f>
        <v>0</v>
      </c>
    </row>
    <row r="17" spans="1:6" x14ac:dyDescent="0.25">
      <c r="A17">
        <f t="shared" si="2"/>
        <v>15</v>
      </c>
      <c r="B17">
        <f t="shared" si="0"/>
        <v>0</v>
      </c>
      <c r="C17">
        <f t="shared" si="1"/>
        <v>0</v>
      </c>
      <c r="D17" cm="1">
        <f t="array" ref="D17">SUM(_xlfn._xlws.FILTER(Tutorials!G:G,Tutorials!K:K=WeeklyOverview!A17,0))</f>
        <v>0</v>
      </c>
      <c r="E17" cm="1">
        <f t="array" ref="E17">SUM(_xlfn._xlws.FILTER(Coding!$G:$G,Coding!$K:$K=WeeklyOverview!$A17,0))</f>
        <v>0</v>
      </c>
      <c r="F17" cm="1">
        <f t="array" ref="F17">SUM(_xlfn._xlws.FILTER(Sports!$G:$G,Sports!$K:$K=WeeklyOverview!$A17,0))</f>
        <v>0</v>
      </c>
    </row>
    <row r="18" spans="1:6" x14ac:dyDescent="0.25">
      <c r="A18">
        <f t="shared" si="2"/>
        <v>16</v>
      </c>
      <c r="B18">
        <f t="shared" si="0"/>
        <v>0</v>
      </c>
      <c r="C18">
        <f t="shared" si="1"/>
        <v>0</v>
      </c>
      <c r="D18" cm="1">
        <f t="array" ref="D18">SUM(_xlfn._xlws.FILTER(Tutorials!G:G,Tutorials!K:K=WeeklyOverview!A18,0))</f>
        <v>0</v>
      </c>
      <c r="E18" cm="1">
        <f t="array" ref="E18">SUM(_xlfn._xlws.FILTER(Coding!$G:$G,Coding!$K:$K=WeeklyOverview!$A18,0))</f>
        <v>0</v>
      </c>
      <c r="F18" cm="1">
        <f t="array" ref="F18">SUM(_xlfn._xlws.FILTER(Sports!$G:$G,Sports!$K:$K=WeeklyOverview!$A18,0))</f>
        <v>0</v>
      </c>
    </row>
    <row r="19" spans="1:6" x14ac:dyDescent="0.25">
      <c r="A19">
        <f t="shared" si="2"/>
        <v>17</v>
      </c>
      <c r="B19">
        <f t="shared" si="0"/>
        <v>0</v>
      </c>
      <c r="C19">
        <f t="shared" si="1"/>
        <v>0</v>
      </c>
      <c r="D19" cm="1">
        <f t="array" ref="D19">SUM(_xlfn._xlws.FILTER(Tutorials!G:G,Tutorials!K:K=WeeklyOverview!A19,0))</f>
        <v>0</v>
      </c>
      <c r="E19" cm="1">
        <f t="array" ref="E19">SUM(_xlfn._xlws.FILTER(Coding!$G:$G,Coding!$K:$K=WeeklyOverview!$A19,0))</f>
        <v>0</v>
      </c>
      <c r="F19" cm="1">
        <f t="array" ref="F19">SUM(_xlfn._xlws.FILTER(Sports!$G:$G,Sports!$K:$K=WeeklyOverview!$A19,0))</f>
        <v>0</v>
      </c>
    </row>
    <row r="20" spans="1:6" x14ac:dyDescent="0.25">
      <c r="A20">
        <f t="shared" si="2"/>
        <v>18</v>
      </c>
      <c r="B20">
        <f t="shared" si="0"/>
        <v>0</v>
      </c>
      <c r="C20">
        <f t="shared" si="1"/>
        <v>0</v>
      </c>
      <c r="D20" cm="1">
        <f t="array" ref="D20">SUM(_xlfn._xlws.FILTER(Tutorials!G:G,Tutorials!K:K=WeeklyOverview!A20,0))</f>
        <v>0</v>
      </c>
      <c r="E20" cm="1">
        <f t="array" ref="E20">SUM(_xlfn._xlws.FILTER(Coding!$G:$G,Coding!$K:$K=WeeklyOverview!$A20,0))</f>
        <v>0</v>
      </c>
      <c r="F20" cm="1">
        <f t="array" ref="F20">SUM(_xlfn._xlws.FILTER(Sports!$G:$G,Sports!$K:$K=WeeklyOverview!$A20,0))</f>
        <v>0</v>
      </c>
    </row>
    <row r="21" spans="1:6" x14ac:dyDescent="0.25">
      <c r="A21">
        <f t="shared" si="2"/>
        <v>19</v>
      </c>
      <c r="B21">
        <f t="shared" si="0"/>
        <v>2.77</v>
      </c>
      <c r="C21">
        <f t="shared" si="1"/>
        <v>2.77</v>
      </c>
      <c r="D21" cm="1">
        <f t="array" ref="D21">SUM(_xlfn._xlws.FILTER(Tutorials!G:G,Tutorials!K:K=WeeklyOverview!A21,0))</f>
        <v>2.77</v>
      </c>
      <c r="E21" cm="1">
        <f t="array" ref="E21">SUM(_xlfn._xlws.FILTER(Coding!$G:$G,Coding!$K:$K=WeeklyOverview!$A21,0))</f>
        <v>0</v>
      </c>
      <c r="F21" cm="1">
        <f t="array" ref="F21">SUM(_xlfn._xlws.FILTER(Sports!$G:$G,Sports!$K:$K=WeeklyOverview!$A21,0))</f>
        <v>0</v>
      </c>
    </row>
    <row r="22" spans="1:6" x14ac:dyDescent="0.25">
      <c r="A22">
        <f t="shared" si="2"/>
        <v>20</v>
      </c>
      <c r="B22">
        <f t="shared" si="0"/>
        <v>15.67</v>
      </c>
      <c r="C22">
        <f t="shared" si="1"/>
        <v>12.9</v>
      </c>
      <c r="D22" cm="1">
        <f t="array" ref="D22">SUM(_xlfn._xlws.FILTER(Tutorials!G:G,Tutorials!K:K=WeeklyOverview!A22,0))</f>
        <v>4.0999999999999996</v>
      </c>
      <c r="E22" cm="1">
        <f t="array" ref="E22">SUM(_xlfn._xlws.FILTER(Coding!$G:$G,Coding!$K:$K=WeeklyOverview!$A22,0))</f>
        <v>8.8000000000000007</v>
      </c>
      <c r="F22" cm="1">
        <f t="array" ref="F22">SUM(_xlfn._xlws.FILTER(Sports!$G:$G,Sports!$K:$K=WeeklyOverview!$A22,0))</f>
        <v>0</v>
      </c>
    </row>
    <row r="23" spans="1:6" x14ac:dyDescent="0.25">
      <c r="A23">
        <f t="shared" si="2"/>
        <v>21</v>
      </c>
      <c r="B23">
        <f t="shared" si="0"/>
        <v>23.47</v>
      </c>
      <c r="C23">
        <f t="shared" si="1"/>
        <v>7.7999999999999989</v>
      </c>
      <c r="D23" cm="1">
        <f t="array" ref="D23">SUM(_xlfn._xlws.FILTER(Tutorials!G:G,Tutorials!K:K=WeeklyOverview!A23,0))</f>
        <v>0</v>
      </c>
      <c r="E23" cm="1">
        <f t="array" ref="E23">SUM(_xlfn._xlws.FILTER(Coding!$G:$G,Coding!$K:$K=WeeklyOverview!$A23,0))</f>
        <v>4.2699999999999996</v>
      </c>
      <c r="F23" cm="1">
        <f t="array" ref="F23">SUM(_xlfn._xlws.FILTER(Sports!$G:$G,Sports!$K:$K=WeeklyOverview!$A23,0))</f>
        <v>3.5299999999999994</v>
      </c>
    </row>
    <row r="24" spans="1:6" x14ac:dyDescent="0.25">
      <c r="A24">
        <f t="shared" si="2"/>
        <v>22</v>
      </c>
      <c r="B24">
        <f t="shared" si="0"/>
        <v>37.17</v>
      </c>
      <c r="C24">
        <f t="shared" si="1"/>
        <v>13.7</v>
      </c>
      <c r="D24" cm="1">
        <f t="array" ref="D24">SUM(_xlfn._xlws.FILTER(Tutorials!G:G,Tutorials!K:K=WeeklyOverview!A24,0))</f>
        <v>4.6199999999999992</v>
      </c>
      <c r="E24" cm="1">
        <f t="array" ref="E24">SUM(_xlfn._xlws.FILTER(Coding!$G:$G,Coding!$K:$K=WeeklyOverview!$A24,0))</f>
        <v>7.23</v>
      </c>
      <c r="F24" cm="1">
        <f t="array" ref="F24">SUM(_xlfn._xlws.FILTER(Sports!$G:$G,Sports!$K:$K=WeeklyOverview!$A24,0))</f>
        <v>1.85</v>
      </c>
    </row>
    <row r="25" spans="1:6" x14ac:dyDescent="0.25">
      <c r="A25">
        <f t="shared" si="2"/>
        <v>23</v>
      </c>
      <c r="B25">
        <f t="shared" si="0"/>
        <v>37.17</v>
      </c>
      <c r="C25">
        <f t="shared" si="1"/>
        <v>0</v>
      </c>
      <c r="D25" cm="1">
        <f t="array" ref="D25">SUM(_xlfn._xlws.FILTER(Tutorials!G:G,Tutorials!K:K=WeeklyOverview!A25,0))</f>
        <v>0</v>
      </c>
      <c r="E25" cm="1">
        <f t="array" ref="E25">SUM(_xlfn._xlws.FILTER(Coding!$G:$G,Coding!$K:$K=WeeklyOverview!$A25,0))</f>
        <v>0</v>
      </c>
      <c r="F25" cm="1">
        <f t="array" ref="F25">SUM(_xlfn._xlws.FILTER(Sports!$G:$G,Sports!$K:$K=WeeklyOverview!$A25,0))</f>
        <v>0</v>
      </c>
    </row>
    <row r="26" spans="1:6" x14ac:dyDescent="0.25">
      <c r="A26">
        <f t="shared" si="2"/>
        <v>24</v>
      </c>
      <c r="B26">
        <f t="shared" si="0"/>
        <v>37.17</v>
      </c>
      <c r="C26">
        <f t="shared" si="1"/>
        <v>0</v>
      </c>
      <c r="D26" cm="1">
        <f t="array" ref="D26">SUM(_xlfn._xlws.FILTER(Tutorials!G:G,Tutorials!K:K=WeeklyOverview!A26,0))</f>
        <v>0</v>
      </c>
      <c r="E26" cm="1">
        <f t="array" ref="E26">SUM(_xlfn._xlws.FILTER(Coding!$G:$G,Coding!$K:$K=WeeklyOverview!$A26,0))</f>
        <v>0</v>
      </c>
      <c r="F26" cm="1">
        <f t="array" ref="F26">SUM(_xlfn._xlws.FILTER(Sports!$G:$G,Sports!$K:$K=WeeklyOverview!$A26,0))</f>
        <v>0</v>
      </c>
    </row>
    <row r="27" spans="1:6" x14ac:dyDescent="0.25">
      <c r="A27">
        <f t="shared" si="2"/>
        <v>25</v>
      </c>
      <c r="B27">
        <f t="shared" si="0"/>
        <v>37.17</v>
      </c>
      <c r="C27">
        <f t="shared" si="1"/>
        <v>0</v>
      </c>
      <c r="D27" cm="1">
        <f t="array" ref="D27">SUM(_xlfn._xlws.FILTER(Tutorials!G:G,Tutorials!K:K=WeeklyOverview!A27,0))</f>
        <v>0</v>
      </c>
      <c r="E27" cm="1">
        <f t="array" ref="E27">SUM(_xlfn._xlws.FILTER(Coding!$G:$G,Coding!$K:$K=WeeklyOverview!$A27,0))</f>
        <v>0</v>
      </c>
      <c r="F27" cm="1">
        <f t="array" ref="F27">SUM(_xlfn._xlws.FILTER(Sports!$G:$G,Sports!$K:$K=WeeklyOverview!$A27,0))</f>
        <v>0</v>
      </c>
    </row>
    <row r="28" spans="1:6" x14ac:dyDescent="0.25">
      <c r="A28">
        <f t="shared" si="2"/>
        <v>26</v>
      </c>
      <c r="B28">
        <f t="shared" si="0"/>
        <v>37.17</v>
      </c>
      <c r="C28">
        <f t="shared" si="1"/>
        <v>0</v>
      </c>
      <c r="D28" cm="1">
        <f t="array" ref="D28">SUM(_xlfn._xlws.FILTER(Tutorials!G:G,Tutorials!K:K=WeeklyOverview!A28,0))</f>
        <v>0</v>
      </c>
      <c r="E28" cm="1">
        <f t="array" ref="E28">SUM(_xlfn._xlws.FILTER(Coding!$G:$G,Coding!$K:$K=WeeklyOverview!$A28,0))</f>
        <v>0</v>
      </c>
      <c r="F28" cm="1">
        <f t="array" ref="F28">SUM(_xlfn._xlws.FILTER(Sports!$G:$G,Sports!$K:$K=WeeklyOverview!$A28,0))</f>
        <v>0</v>
      </c>
    </row>
    <row r="29" spans="1:6" x14ac:dyDescent="0.25">
      <c r="A29">
        <f t="shared" si="2"/>
        <v>27</v>
      </c>
      <c r="B29">
        <f t="shared" si="0"/>
        <v>37.17</v>
      </c>
      <c r="C29">
        <f t="shared" si="1"/>
        <v>0</v>
      </c>
      <c r="D29" cm="1">
        <f t="array" ref="D29">SUM(_xlfn._xlws.FILTER(Tutorials!G:G,Tutorials!K:K=WeeklyOverview!A29,0))</f>
        <v>0</v>
      </c>
      <c r="E29" cm="1">
        <f t="array" ref="E29">SUM(_xlfn._xlws.FILTER(Coding!$G:$G,Coding!$K:$K=WeeklyOverview!$A29,0))</f>
        <v>0</v>
      </c>
      <c r="F29" cm="1">
        <f t="array" ref="F29">SUM(_xlfn._xlws.FILTER(Sports!$G:$G,Sports!$K:$K=WeeklyOverview!$A29,0))</f>
        <v>0</v>
      </c>
    </row>
    <row r="30" spans="1:6" x14ac:dyDescent="0.25">
      <c r="A30">
        <f t="shared" si="2"/>
        <v>28</v>
      </c>
      <c r="B30">
        <f t="shared" si="0"/>
        <v>37.17</v>
      </c>
      <c r="C30">
        <f t="shared" si="1"/>
        <v>0</v>
      </c>
      <c r="D30" cm="1">
        <f t="array" ref="D30">SUM(_xlfn._xlws.FILTER(Tutorials!G:G,Tutorials!K:K=WeeklyOverview!A30,0))</f>
        <v>0</v>
      </c>
      <c r="E30" cm="1">
        <f t="array" ref="E30">SUM(_xlfn._xlws.FILTER(Coding!$G:$G,Coding!$K:$K=WeeklyOverview!$A30,0))</f>
        <v>0</v>
      </c>
      <c r="F30" cm="1">
        <f t="array" ref="F30">SUM(_xlfn._xlws.FILTER(Sports!$G:$G,Sports!$K:$K=WeeklyOverview!$A30,0))</f>
        <v>0</v>
      </c>
    </row>
    <row r="31" spans="1:6" x14ac:dyDescent="0.25">
      <c r="A31">
        <f t="shared" si="2"/>
        <v>29</v>
      </c>
      <c r="B31">
        <f t="shared" si="0"/>
        <v>37.17</v>
      </c>
      <c r="C31">
        <f t="shared" si="1"/>
        <v>0</v>
      </c>
      <c r="D31" cm="1">
        <f t="array" ref="D31">SUM(_xlfn._xlws.FILTER(Tutorials!G:G,Tutorials!K:K=WeeklyOverview!A31,0))</f>
        <v>0</v>
      </c>
      <c r="E31" cm="1">
        <f t="array" ref="E31">SUM(_xlfn._xlws.FILTER(Coding!$G:$G,Coding!$K:$K=WeeklyOverview!$A31,0))</f>
        <v>0</v>
      </c>
      <c r="F31" cm="1">
        <f t="array" ref="F31">SUM(_xlfn._xlws.FILTER(Sports!$G:$G,Sports!$K:$K=WeeklyOverview!$A31,0))</f>
        <v>0</v>
      </c>
    </row>
    <row r="32" spans="1:6" x14ac:dyDescent="0.25">
      <c r="A32">
        <f t="shared" si="2"/>
        <v>30</v>
      </c>
      <c r="B32">
        <f t="shared" si="0"/>
        <v>37.17</v>
      </c>
      <c r="C32">
        <f t="shared" si="1"/>
        <v>0</v>
      </c>
      <c r="D32" cm="1">
        <f t="array" ref="D32">SUM(_xlfn._xlws.FILTER(Tutorials!G:G,Tutorials!K:K=WeeklyOverview!A32,0))</f>
        <v>0</v>
      </c>
      <c r="E32" cm="1">
        <f t="array" ref="E32">SUM(_xlfn._xlws.FILTER(Coding!$G:$G,Coding!$K:$K=WeeklyOverview!$A32,0))</f>
        <v>0</v>
      </c>
      <c r="F32" cm="1">
        <f t="array" ref="F32">SUM(_xlfn._xlws.FILTER(Sports!$G:$G,Sports!$K:$K=WeeklyOverview!$A32,0))</f>
        <v>0</v>
      </c>
    </row>
    <row r="33" spans="1:6" x14ac:dyDescent="0.25">
      <c r="A33">
        <f t="shared" si="2"/>
        <v>31</v>
      </c>
      <c r="B33">
        <f t="shared" si="0"/>
        <v>37.17</v>
      </c>
      <c r="C33">
        <f t="shared" si="1"/>
        <v>0</v>
      </c>
      <c r="D33" cm="1">
        <f t="array" ref="D33">SUM(_xlfn._xlws.FILTER(Tutorials!G:G,Tutorials!K:K=WeeklyOverview!A33,0))</f>
        <v>0</v>
      </c>
      <c r="E33" cm="1">
        <f t="array" ref="E33">SUM(_xlfn._xlws.FILTER(Coding!$G:$G,Coding!$K:$K=WeeklyOverview!$A33,0))</f>
        <v>0</v>
      </c>
      <c r="F33" cm="1">
        <f t="array" ref="F33">SUM(_xlfn._xlws.FILTER(Sports!$G:$G,Sports!$K:$K=WeeklyOverview!$A33,0))</f>
        <v>0</v>
      </c>
    </row>
    <row r="34" spans="1:6" x14ac:dyDescent="0.25">
      <c r="A34">
        <f t="shared" si="2"/>
        <v>32</v>
      </c>
      <c r="B34">
        <f t="shared" si="0"/>
        <v>37.17</v>
      </c>
      <c r="C34">
        <f t="shared" si="1"/>
        <v>0</v>
      </c>
      <c r="D34" cm="1">
        <f t="array" ref="D34">SUM(_xlfn._xlws.FILTER(Tutorials!G:G,Tutorials!K:K=WeeklyOverview!A34,0))</f>
        <v>0</v>
      </c>
      <c r="E34" cm="1">
        <f t="array" ref="E34">SUM(_xlfn._xlws.FILTER(Coding!$G:$G,Coding!$K:$K=WeeklyOverview!$A34,0))</f>
        <v>0</v>
      </c>
      <c r="F34" cm="1">
        <f t="array" ref="F34">SUM(_xlfn._xlws.FILTER(Sports!$G:$G,Sports!$K:$K=WeeklyOverview!$A34,0))</f>
        <v>0</v>
      </c>
    </row>
    <row r="35" spans="1:6" x14ac:dyDescent="0.25">
      <c r="A35">
        <f t="shared" si="2"/>
        <v>33</v>
      </c>
      <c r="B35">
        <f t="shared" si="0"/>
        <v>37.17</v>
      </c>
      <c r="C35">
        <f t="shared" si="1"/>
        <v>0</v>
      </c>
      <c r="D35" cm="1">
        <f t="array" ref="D35">SUM(_xlfn._xlws.FILTER(Tutorials!G:G,Tutorials!K:K=WeeklyOverview!A35,0))</f>
        <v>0</v>
      </c>
      <c r="E35" cm="1">
        <f t="array" ref="E35">SUM(_xlfn._xlws.FILTER(Coding!$G:$G,Coding!$K:$K=WeeklyOverview!$A35,0))</f>
        <v>0</v>
      </c>
      <c r="F35" cm="1">
        <f t="array" ref="F35">SUM(_xlfn._xlws.FILTER(Sports!$G:$G,Sports!$K:$K=WeeklyOverview!$A35,0))</f>
        <v>0</v>
      </c>
    </row>
    <row r="36" spans="1:6" x14ac:dyDescent="0.25">
      <c r="A36">
        <f t="shared" si="2"/>
        <v>34</v>
      </c>
      <c r="B36">
        <f t="shared" si="0"/>
        <v>37.17</v>
      </c>
      <c r="C36">
        <f t="shared" si="1"/>
        <v>0</v>
      </c>
      <c r="D36" cm="1">
        <f t="array" ref="D36">SUM(_xlfn._xlws.FILTER(Tutorials!G:G,Tutorials!K:K=WeeklyOverview!A36,0))</f>
        <v>0</v>
      </c>
      <c r="E36" cm="1">
        <f t="array" ref="E36">SUM(_xlfn._xlws.FILTER(Coding!$G:$G,Coding!$K:$K=WeeklyOverview!$A36,0))</f>
        <v>0</v>
      </c>
      <c r="F36" cm="1">
        <f t="array" ref="F36">SUM(_xlfn._xlws.FILTER(Sports!$G:$G,Sports!$K:$K=WeeklyOverview!$A36,0))</f>
        <v>0</v>
      </c>
    </row>
    <row r="37" spans="1:6" x14ac:dyDescent="0.25">
      <c r="A37">
        <f t="shared" si="2"/>
        <v>35</v>
      </c>
      <c r="B37">
        <f t="shared" si="0"/>
        <v>37.17</v>
      </c>
      <c r="C37">
        <f t="shared" si="1"/>
        <v>0</v>
      </c>
      <c r="D37" cm="1">
        <f t="array" ref="D37">SUM(_xlfn._xlws.FILTER(Tutorials!G:G,Tutorials!K:K=WeeklyOverview!A37,0))</f>
        <v>0</v>
      </c>
      <c r="E37" cm="1">
        <f t="array" ref="E37">SUM(_xlfn._xlws.FILTER(Coding!$G:$G,Coding!$K:$K=WeeklyOverview!$A37,0))</f>
        <v>0</v>
      </c>
      <c r="F37" cm="1">
        <f t="array" ref="F37">SUM(_xlfn._xlws.FILTER(Sports!$G:$G,Sports!$K:$K=WeeklyOverview!$A37,0))</f>
        <v>0</v>
      </c>
    </row>
    <row r="38" spans="1:6" x14ac:dyDescent="0.25">
      <c r="A38">
        <f t="shared" si="2"/>
        <v>36</v>
      </c>
      <c r="B38">
        <f t="shared" si="0"/>
        <v>37.17</v>
      </c>
      <c r="C38">
        <f t="shared" si="1"/>
        <v>0</v>
      </c>
      <c r="D38" cm="1">
        <f t="array" ref="D38">SUM(_xlfn._xlws.FILTER(Tutorials!G:G,Tutorials!K:K=WeeklyOverview!A38,0))</f>
        <v>0</v>
      </c>
      <c r="E38" cm="1">
        <f t="array" ref="E38">SUM(_xlfn._xlws.FILTER(Coding!$G:$G,Coding!$K:$K=WeeklyOverview!$A38,0))</f>
        <v>0</v>
      </c>
      <c r="F38" cm="1">
        <f t="array" ref="F38">SUM(_xlfn._xlws.FILTER(Sports!$G:$G,Sports!$K:$K=WeeklyOverview!$A38,0))</f>
        <v>0</v>
      </c>
    </row>
    <row r="39" spans="1:6" x14ac:dyDescent="0.25">
      <c r="A39">
        <f t="shared" si="2"/>
        <v>37</v>
      </c>
      <c r="B39">
        <f t="shared" si="0"/>
        <v>37.17</v>
      </c>
      <c r="C39">
        <f t="shared" si="1"/>
        <v>0</v>
      </c>
      <c r="D39" cm="1">
        <f t="array" ref="D39">SUM(_xlfn._xlws.FILTER(Tutorials!G:G,Tutorials!K:K=WeeklyOverview!A39,0))</f>
        <v>0</v>
      </c>
      <c r="E39" cm="1">
        <f t="array" ref="E39">SUM(_xlfn._xlws.FILTER(Coding!$G:$G,Coding!$K:$K=WeeklyOverview!$A39,0))</f>
        <v>0</v>
      </c>
      <c r="F39" cm="1">
        <f t="array" ref="F39">SUM(_xlfn._xlws.FILTER(Sports!$G:$G,Sports!$K:$K=WeeklyOverview!$A39,0))</f>
        <v>0</v>
      </c>
    </row>
    <row r="40" spans="1:6" x14ac:dyDescent="0.25">
      <c r="A40">
        <f t="shared" si="2"/>
        <v>38</v>
      </c>
      <c r="B40">
        <f t="shared" si="0"/>
        <v>37.17</v>
      </c>
      <c r="C40">
        <f t="shared" si="1"/>
        <v>0</v>
      </c>
      <c r="D40" cm="1">
        <f t="array" ref="D40">SUM(_xlfn._xlws.FILTER(Tutorials!G:G,Tutorials!K:K=WeeklyOverview!A40,0))</f>
        <v>0</v>
      </c>
      <c r="E40" cm="1">
        <f t="array" ref="E40">SUM(_xlfn._xlws.FILTER(Coding!$G:$G,Coding!$K:$K=WeeklyOverview!$A40,0))</f>
        <v>0</v>
      </c>
      <c r="F40" cm="1">
        <f t="array" ref="F40">SUM(_xlfn._xlws.FILTER(Sports!$G:$G,Sports!$K:$K=WeeklyOverview!$A40,0))</f>
        <v>0</v>
      </c>
    </row>
    <row r="41" spans="1:6" x14ac:dyDescent="0.25">
      <c r="A41">
        <f t="shared" si="2"/>
        <v>39</v>
      </c>
      <c r="B41">
        <f t="shared" si="0"/>
        <v>37.17</v>
      </c>
      <c r="C41">
        <f t="shared" si="1"/>
        <v>0</v>
      </c>
      <c r="D41" cm="1">
        <f t="array" ref="D41">SUM(_xlfn._xlws.FILTER(Tutorials!G:G,Tutorials!K:K=WeeklyOverview!A41,0))</f>
        <v>0</v>
      </c>
      <c r="E41" cm="1">
        <f t="array" ref="E41">SUM(_xlfn._xlws.FILTER(Coding!$G:$G,Coding!$K:$K=WeeklyOverview!$A41,0))</f>
        <v>0</v>
      </c>
      <c r="F41" cm="1">
        <f t="array" ref="F41">SUM(_xlfn._xlws.FILTER(Sports!$G:$G,Sports!$K:$K=WeeklyOverview!$A41,0))</f>
        <v>0</v>
      </c>
    </row>
    <row r="42" spans="1:6" x14ac:dyDescent="0.25">
      <c r="A42">
        <f t="shared" si="2"/>
        <v>40</v>
      </c>
      <c r="B42">
        <f t="shared" si="0"/>
        <v>37.17</v>
      </c>
      <c r="C42">
        <f t="shared" si="1"/>
        <v>0</v>
      </c>
      <c r="D42" cm="1">
        <f t="array" ref="D42">SUM(_xlfn._xlws.FILTER(Tutorials!G:G,Tutorials!K:K=WeeklyOverview!A42,0))</f>
        <v>0</v>
      </c>
      <c r="E42" cm="1">
        <f t="array" ref="E42">SUM(_xlfn._xlws.FILTER(Coding!$G:$G,Coding!$K:$K=WeeklyOverview!$A42,0))</f>
        <v>0</v>
      </c>
      <c r="F42" cm="1">
        <f t="array" ref="F42">SUM(_xlfn._xlws.FILTER(Sports!$G:$G,Sports!$K:$K=WeeklyOverview!$A42,0))</f>
        <v>0</v>
      </c>
    </row>
    <row r="43" spans="1:6" x14ac:dyDescent="0.25">
      <c r="A43">
        <f t="shared" si="2"/>
        <v>41</v>
      </c>
      <c r="B43">
        <f t="shared" si="0"/>
        <v>37.17</v>
      </c>
      <c r="C43">
        <f t="shared" si="1"/>
        <v>0</v>
      </c>
      <c r="D43" cm="1">
        <f t="array" ref="D43">SUM(_xlfn._xlws.FILTER(Tutorials!G:G,Tutorials!K:K=WeeklyOverview!A43,0))</f>
        <v>0</v>
      </c>
      <c r="E43" cm="1">
        <f t="array" ref="E43">SUM(_xlfn._xlws.FILTER(Coding!$G:$G,Coding!$K:$K=WeeklyOverview!$A43,0))</f>
        <v>0</v>
      </c>
      <c r="F43" cm="1">
        <f t="array" ref="F43">SUM(_xlfn._xlws.FILTER(Sports!$G:$G,Sports!$K:$K=WeeklyOverview!$A43,0))</f>
        <v>0</v>
      </c>
    </row>
    <row r="44" spans="1:6" x14ac:dyDescent="0.25">
      <c r="A44">
        <f t="shared" si="2"/>
        <v>42</v>
      </c>
      <c r="B44">
        <f t="shared" si="0"/>
        <v>37.17</v>
      </c>
      <c r="C44">
        <f t="shared" si="1"/>
        <v>0</v>
      </c>
      <c r="D44" cm="1">
        <f t="array" ref="D44">SUM(_xlfn._xlws.FILTER(Tutorials!G:G,Tutorials!K:K=WeeklyOverview!A44,0))</f>
        <v>0</v>
      </c>
      <c r="E44" cm="1">
        <f t="array" ref="E44">SUM(_xlfn._xlws.FILTER(Coding!$G:$G,Coding!$K:$K=WeeklyOverview!$A44,0))</f>
        <v>0</v>
      </c>
      <c r="F44" cm="1">
        <f t="array" ref="F44">SUM(_xlfn._xlws.FILTER(Sports!$G:$G,Sports!$K:$K=WeeklyOverview!$A44,0))</f>
        <v>0</v>
      </c>
    </row>
    <row r="45" spans="1:6" x14ac:dyDescent="0.25">
      <c r="A45">
        <f t="shared" si="2"/>
        <v>43</v>
      </c>
      <c r="B45">
        <f t="shared" si="0"/>
        <v>37.17</v>
      </c>
      <c r="C45">
        <f t="shared" si="1"/>
        <v>0</v>
      </c>
      <c r="D45" cm="1">
        <f t="array" ref="D45">SUM(_xlfn._xlws.FILTER(Tutorials!G:G,Tutorials!K:K=WeeklyOverview!A45,0))</f>
        <v>0</v>
      </c>
      <c r="E45" cm="1">
        <f t="array" ref="E45">SUM(_xlfn._xlws.FILTER(Coding!$G:$G,Coding!$K:$K=WeeklyOverview!$A45,0))</f>
        <v>0</v>
      </c>
      <c r="F45" cm="1">
        <f t="array" ref="F45">SUM(_xlfn._xlws.FILTER(Sports!$G:$G,Sports!$K:$K=WeeklyOverview!$A45,0))</f>
        <v>0</v>
      </c>
    </row>
    <row r="46" spans="1:6" x14ac:dyDescent="0.25">
      <c r="A46">
        <f t="shared" si="2"/>
        <v>44</v>
      </c>
      <c r="B46">
        <f t="shared" si="0"/>
        <v>37.17</v>
      </c>
      <c r="C46">
        <f t="shared" si="1"/>
        <v>0</v>
      </c>
      <c r="D46" cm="1">
        <f t="array" ref="D46">SUM(_xlfn._xlws.FILTER(Tutorials!G:G,Tutorials!K:K=WeeklyOverview!A46,0))</f>
        <v>0</v>
      </c>
      <c r="E46" cm="1">
        <f t="array" ref="E46">SUM(_xlfn._xlws.FILTER(Coding!$G:$G,Coding!$K:$K=WeeklyOverview!$A46,0))</f>
        <v>0</v>
      </c>
      <c r="F46" cm="1">
        <f t="array" ref="F46">SUM(_xlfn._xlws.FILTER(Sports!$G:$G,Sports!$K:$K=WeeklyOverview!$A46,0))</f>
        <v>0</v>
      </c>
    </row>
    <row r="47" spans="1:6" x14ac:dyDescent="0.25">
      <c r="A47">
        <f t="shared" si="2"/>
        <v>45</v>
      </c>
      <c r="B47">
        <f t="shared" si="0"/>
        <v>37.17</v>
      </c>
      <c r="C47">
        <f t="shared" si="1"/>
        <v>0</v>
      </c>
      <c r="D47" cm="1">
        <f t="array" ref="D47">SUM(_xlfn._xlws.FILTER(Tutorials!G:G,Tutorials!K:K=WeeklyOverview!A47,0))</f>
        <v>0</v>
      </c>
      <c r="E47" cm="1">
        <f t="array" ref="E47">SUM(_xlfn._xlws.FILTER(Coding!$G:$G,Coding!$K:$K=WeeklyOverview!$A47,0))</f>
        <v>0</v>
      </c>
      <c r="F47" cm="1">
        <f t="array" ref="F47">SUM(_xlfn._xlws.FILTER(Sports!$G:$G,Sports!$K:$K=WeeklyOverview!$A47,0))</f>
        <v>0</v>
      </c>
    </row>
    <row r="48" spans="1:6" x14ac:dyDescent="0.25">
      <c r="A48">
        <f t="shared" si="2"/>
        <v>46</v>
      </c>
      <c r="B48">
        <f t="shared" si="0"/>
        <v>37.17</v>
      </c>
      <c r="C48">
        <f t="shared" si="1"/>
        <v>0</v>
      </c>
      <c r="D48" cm="1">
        <f t="array" ref="D48">SUM(_xlfn._xlws.FILTER(Tutorials!G:G,Tutorials!K:K=WeeklyOverview!A48,0))</f>
        <v>0</v>
      </c>
      <c r="E48" cm="1">
        <f t="array" ref="E48">SUM(_xlfn._xlws.FILTER(Coding!$G:$G,Coding!$K:$K=WeeklyOverview!$A48,0))</f>
        <v>0</v>
      </c>
      <c r="F48" cm="1">
        <f t="array" ref="F48">SUM(_xlfn._xlws.FILTER(Sports!$G:$G,Sports!$K:$K=WeeklyOverview!$A48,0))</f>
        <v>0</v>
      </c>
    </row>
    <row r="49" spans="1:6" x14ac:dyDescent="0.25">
      <c r="A49">
        <f t="shared" si="2"/>
        <v>47</v>
      </c>
      <c r="B49">
        <f t="shared" si="0"/>
        <v>37.17</v>
      </c>
      <c r="C49">
        <f t="shared" si="1"/>
        <v>0</v>
      </c>
      <c r="D49" cm="1">
        <f t="array" ref="D49">SUM(_xlfn._xlws.FILTER(Tutorials!G:G,Tutorials!K:K=WeeklyOverview!A49,0))</f>
        <v>0</v>
      </c>
      <c r="E49" cm="1">
        <f t="array" ref="E49">SUM(_xlfn._xlws.FILTER(Coding!$G:$G,Coding!$K:$K=WeeklyOverview!$A49,0))</f>
        <v>0</v>
      </c>
      <c r="F49" cm="1">
        <f t="array" ref="F49">SUM(_xlfn._xlws.FILTER(Sports!$G:$G,Sports!$K:$K=WeeklyOverview!$A49,0))</f>
        <v>0</v>
      </c>
    </row>
    <row r="50" spans="1:6" x14ac:dyDescent="0.25">
      <c r="A50">
        <f t="shared" si="2"/>
        <v>48</v>
      </c>
      <c r="B50">
        <f t="shared" si="0"/>
        <v>37.17</v>
      </c>
      <c r="C50">
        <f t="shared" si="1"/>
        <v>0</v>
      </c>
      <c r="D50" cm="1">
        <f t="array" ref="D50">SUM(_xlfn._xlws.FILTER(Tutorials!G:G,Tutorials!K:K=WeeklyOverview!A50,0))</f>
        <v>0</v>
      </c>
      <c r="E50" cm="1">
        <f t="array" ref="E50">SUM(_xlfn._xlws.FILTER(Coding!$G:$G,Coding!$K:$K=WeeklyOverview!$A50,0))</f>
        <v>0</v>
      </c>
      <c r="F50" cm="1">
        <f t="array" ref="F50">SUM(_xlfn._xlws.FILTER(Sports!$G:$G,Sports!$K:$K=WeeklyOverview!$A50,0))</f>
        <v>0</v>
      </c>
    </row>
    <row r="51" spans="1:6" x14ac:dyDescent="0.25">
      <c r="A51">
        <f t="shared" si="2"/>
        <v>49</v>
      </c>
      <c r="B51">
        <f t="shared" si="0"/>
        <v>37.17</v>
      </c>
      <c r="C51">
        <f t="shared" si="1"/>
        <v>0</v>
      </c>
      <c r="D51" cm="1">
        <f t="array" ref="D51">SUM(_xlfn._xlws.FILTER(Tutorials!G:G,Tutorials!K:K=WeeklyOverview!A51,0))</f>
        <v>0</v>
      </c>
      <c r="E51" cm="1">
        <f t="array" ref="E51">SUM(_xlfn._xlws.FILTER(Coding!$G:$G,Coding!$K:$K=WeeklyOverview!$A51,0))</f>
        <v>0</v>
      </c>
      <c r="F51" cm="1">
        <f t="array" ref="F51">SUM(_xlfn._xlws.FILTER(Sports!$G:$G,Sports!$K:$K=WeeklyOverview!$A51,0))</f>
        <v>0</v>
      </c>
    </row>
    <row r="52" spans="1:6" x14ac:dyDescent="0.25">
      <c r="A52">
        <f t="shared" si="2"/>
        <v>50</v>
      </c>
      <c r="B52">
        <f t="shared" si="0"/>
        <v>37.17</v>
      </c>
      <c r="C52">
        <f t="shared" si="1"/>
        <v>0</v>
      </c>
      <c r="D52" cm="1">
        <f t="array" ref="D52">SUM(_xlfn._xlws.FILTER(Tutorials!G:G,Tutorials!K:K=WeeklyOverview!A52,0))</f>
        <v>0</v>
      </c>
      <c r="E52" cm="1">
        <f t="array" ref="E52">SUM(_xlfn._xlws.FILTER(Coding!$G:$G,Coding!$K:$K=WeeklyOverview!$A52,0))</f>
        <v>0</v>
      </c>
      <c r="F52" cm="1">
        <f t="array" ref="F52">SUM(_xlfn._xlws.FILTER(Sports!$G:$G,Sports!$K:$K=WeeklyOverview!$A52,0))</f>
        <v>0</v>
      </c>
    </row>
    <row r="53" spans="1:6" x14ac:dyDescent="0.25">
      <c r="A53">
        <f t="shared" si="2"/>
        <v>51</v>
      </c>
      <c r="B53">
        <f t="shared" si="0"/>
        <v>37.17</v>
      </c>
      <c r="C53">
        <f t="shared" si="1"/>
        <v>0</v>
      </c>
      <c r="D53" cm="1">
        <f t="array" ref="D53">SUM(_xlfn._xlws.FILTER(Tutorials!G:G,Tutorials!K:K=WeeklyOverview!A53,0))</f>
        <v>0</v>
      </c>
      <c r="E53" cm="1">
        <f t="array" ref="E53">SUM(_xlfn._xlws.FILTER(Coding!$G:$G,Coding!$K:$K=WeeklyOverview!$A53,0))</f>
        <v>0</v>
      </c>
      <c r="F53" cm="1">
        <f t="array" ref="F53">SUM(_xlfn._xlws.FILTER(Sports!$G:$G,Sports!$K:$K=WeeklyOverview!$A53,0))</f>
        <v>0</v>
      </c>
    </row>
    <row r="54" spans="1:6" x14ac:dyDescent="0.25">
      <c r="A54">
        <f t="shared" si="2"/>
        <v>52</v>
      </c>
      <c r="B54">
        <f t="shared" si="0"/>
        <v>37.17</v>
      </c>
      <c r="C54">
        <f t="shared" si="1"/>
        <v>0</v>
      </c>
      <c r="D54" cm="1">
        <f t="array" ref="D54">SUM(_xlfn._xlws.FILTER(Tutorials!G:G,Tutorials!K:K=WeeklyOverview!A54,0))</f>
        <v>0</v>
      </c>
      <c r="E54" cm="1">
        <f t="array" ref="E54">SUM(_xlfn._xlws.FILTER(Coding!$G:$G,Coding!$K:$K=WeeklyOverview!$A54,0))</f>
        <v>0</v>
      </c>
      <c r="F54" cm="1">
        <f t="array" ref="F54">SUM(_xlfn._xlws.FILTER(Sports!$G:$G,Sports!$K:$K=WeeklyOverview!$A54,0))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F87B-6316-4800-A6DF-15B4ECEE336E}">
  <dimension ref="A1:M9"/>
  <sheetViews>
    <sheetView workbookViewId="0">
      <selection activeCell="K3" sqref="K3"/>
    </sheetView>
  </sheetViews>
  <sheetFormatPr defaultRowHeight="15" x14ac:dyDescent="0.25"/>
  <cols>
    <col min="1" max="1" width="10.140625" bestFit="1" customWidth="1"/>
    <col min="9" max="9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10</v>
      </c>
      <c r="M1" t="s">
        <v>11</v>
      </c>
    </row>
    <row r="3" spans="1:13" x14ac:dyDescent="0.25">
      <c r="A3" s="1">
        <v>45423</v>
      </c>
      <c r="B3" s="2">
        <v>0.41666666666666669</v>
      </c>
      <c r="C3" s="2">
        <v>0.48194444444444445</v>
      </c>
      <c r="D3" s="2">
        <f>C3-B3</f>
        <v>6.5277777777777768E-2</v>
      </c>
      <c r="E3">
        <f>MINUTE(D3)</f>
        <v>34</v>
      </c>
      <c r="F3">
        <f>HOUR(D3)</f>
        <v>1</v>
      </c>
      <c r="G3">
        <f>ROUND(F3+E3/60,2)</f>
        <v>1.57</v>
      </c>
      <c r="H3">
        <f>G3+H2</f>
        <v>1.57</v>
      </c>
      <c r="I3">
        <f>IF(A2=A3,G3+I2,G3)</f>
        <v>1.57</v>
      </c>
      <c r="J3" t="b">
        <f>IF(A3=A4,FALSE,TRUE)</f>
        <v>0</v>
      </c>
      <c r="K3">
        <f>WEEKNUM(A3)</f>
        <v>19</v>
      </c>
      <c r="L3" t="s">
        <v>12</v>
      </c>
      <c r="M3" t="s">
        <v>13</v>
      </c>
    </row>
    <row r="4" spans="1:13" x14ac:dyDescent="0.25">
      <c r="A4" s="1">
        <v>45423</v>
      </c>
      <c r="B4" s="2">
        <v>0.5083333333333333</v>
      </c>
      <c r="C4" s="2">
        <v>0.55833333333333335</v>
      </c>
      <c r="D4" s="2">
        <f>C4-B4</f>
        <v>5.0000000000000044E-2</v>
      </c>
      <c r="E4">
        <f>MINUTE(D4)</f>
        <v>12</v>
      </c>
      <c r="F4">
        <f>HOUR(D4)</f>
        <v>1</v>
      </c>
      <c r="G4">
        <f>ROUND(F4+E4/60,2)</f>
        <v>1.2</v>
      </c>
      <c r="H4">
        <f>G4+H3</f>
        <v>2.77</v>
      </c>
      <c r="I4">
        <f>IF(A3=A4,G4+I3,G4)</f>
        <v>2.77</v>
      </c>
      <c r="J4" t="b">
        <f>IF(A4=A5,FALSE,TRUE)</f>
        <v>1</v>
      </c>
      <c r="K4">
        <f t="shared" ref="K4:K9" si="0">WEEKNUM(A4)</f>
        <v>19</v>
      </c>
      <c r="L4" t="s">
        <v>12</v>
      </c>
      <c r="M4" t="s">
        <v>14</v>
      </c>
    </row>
    <row r="5" spans="1:13" x14ac:dyDescent="0.25">
      <c r="A5" s="1">
        <v>45424</v>
      </c>
      <c r="B5" s="2">
        <v>0.79166666666666663</v>
      </c>
      <c r="C5" s="2">
        <v>0.89166666666666672</v>
      </c>
      <c r="D5" s="2">
        <f>C5-B5</f>
        <v>0.10000000000000009</v>
      </c>
      <c r="E5">
        <f>MINUTE(D5)</f>
        <v>24</v>
      </c>
      <c r="F5">
        <f>HOUR(D5)</f>
        <v>2</v>
      </c>
      <c r="G5">
        <f>ROUND(F5+E5/60,2)</f>
        <v>2.4</v>
      </c>
      <c r="H5">
        <f>G5+H4</f>
        <v>5.17</v>
      </c>
      <c r="I5">
        <f>IF(A4=A5,G5+I4,G5)</f>
        <v>2.4</v>
      </c>
      <c r="J5" t="b">
        <f>IF(A5=A6,FALSE,TRUE)</f>
        <v>1</v>
      </c>
      <c r="K5">
        <f t="shared" si="0"/>
        <v>20</v>
      </c>
      <c r="L5" t="s">
        <v>12</v>
      </c>
      <c r="M5" t="s">
        <v>15</v>
      </c>
    </row>
    <row r="6" spans="1:13" x14ac:dyDescent="0.25">
      <c r="A6" s="1">
        <v>45425</v>
      </c>
      <c r="B6" s="2">
        <v>0.38333333333333336</v>
      </c>
      <c r="C6" s="2">
        <v>0.45416666666666666</v>
      </c>
      <c r="D6" s="2">
        <f>C6-B6</f>
        <v>7.0833333333333304E-2</v>
      </c>
      <c r="E6">
        <f>MINUTE(D6)</f>
        <v>42</v>
      </c>
      <c r="F6">
        <f>HOUR(D6)</f>
        <v>1</v>
      </c>
      <c r="G6">
        <f>ROUND(F6+E6/60,2)</f>
        <v>1.7</v>
      </c>
      <c r="H6">
        <f>G6+H5</f>
        <v>6.87</v>
      </c>
      <c r="I6">
        <f>IF(A5=A6,G6+I5,G6)</f>
        <v>1.7</v>
      </c>
      <c r="J6" t="b">
        <f>IF(A6=A7,FALSE,TRUE)</f>
        <v>1</v>
      </c>
      <c r="K6">
        <f t="shared" si="0"/>
        <v>20</v>
      </c>
      <c r="L6" t="s">
        <v>12</v>
      </c>
      <c r="M6" t="s">
        <v>15</v>
      </c>
    </row>
    <row r="7" spans="1:13" x14ac:dyDescent="0.25">
      <c r="A7" s="1">
        <v>45441</v>
      </c>
      <c r="B7" s="2">
        <v>0.4236111111111111</v>
      </c>
      <c r="C7" s="2">
        <v>0.4513888888888889</v>
      </c>
      <c r="D7" s="2">
        <f>C7-B7</f>
        <v>2.777777777777779E-2</v>
      </c>
      <c r="E7">
        <f>MINUTE(D7)</f>
        <v>40</v>
      </c>
      <c r="F7">
        <f>HOUR(D7)</f>
        <v>0</v>
      </c>
      <c r="G7">
        <f>ROUND(F7+E7/60,2)</f>
        <v>0.67</v>
      </c>
      <c r="H7">
        <f>G7+H6</f>
        <v>7.54</v>
      </c>
      <c r="I7">
        <f>IF(A6=A7,G7+I6,G7)</f>
        <v>0.67</v>
      </c>
      <c r="J7" t="b">
        <f>IF(A7=A8,FALSE,TRUE)</f>
        <v>1</v>
      </c>
      <c r="K7">
        <f t="shared" si="0"/>
        <v>22</v>
      </c>
      <c r="L7" t="s">
        <v>35</v>
      </c>
      <c r="M7" t="s">
        <v>13</v>
      </c>
    </row>
    <row r="8" spans="1:13" x14ac:dyDescent="0.25">
      <c r="A8" s="1">
        <v>45442</v>
      </c>
      <c r="B8" s="2">
        <v>0.57291666666666663</v>
      </c>
      <c r="C8" s="2">
        <v>0.62152777777777779</v>
      </c>
      <c r="D8" s="2">
        <f>C8-B8</f>
        <v>4.861111111111116E-2</v>
      </c>
      <c r="E8">
        <f>MINUTE(D8)</f>
        <v>10</v>
      </c>
      <c r="F8">
        <f>HOUR(D8)</f>
        <v>1</v>
      </c>
      <c r="G8">
        <f>ROUND(F8+E8/60,2)</f>
        <v>1.17</v>
      </c>
      <c r="H8">
        <f>G8+H7</f>
        <v>8.7100000000000009</v>
      </c>
      <c r="I8">
        <f>IF(A7=A8,G8+I7,G8)</f>
        <v>1.17</v>
      </c>
      <c r="J8" t="b">
        <f>IF(A8=A9,FALSE,TRUE)</f>
        <v>1</v>
      </c>
      <c r="K8">
        <f t="shared" si="0"/>
        <v>22</v>
      </c>
      <c r="L8" t="s">
        <v>35</v>
      </c>
      <c r="M8" t="s">
        <v>14</v>
      </c>
    </row>
    <row r="9" spans="1:13" x14ac:dyDescent="0.25">
      <c r="A9" s="1">
        <v>45443</v>
      </c>
      <c r="B9" s="2">
        <v>0.59930555555555554</v>
      </c>
      <c r="C9" s="2">
        <v>0.71527777777777779</v>
      </c>
      <c r="D9" s="2">
        <f>C9-B9</f>
        <v>0.11597222222222225</v>
      </c>
      <c r="E9">
        <f>MINUTE(D9)</f>
        <v>47</v>
      </c>
      <c r="F9">
        <f>HOUR(D9)</f>
        <v>2</v>
      </c>
      <c r="G9">
        <f>ROUND(F9+E9/60,2)</f>
        <v>2.78</v>
      </c>
      <c r="H9">
        <f>G9+H8</f>
        <v>11.49</v>
      </c>
      <c r="I9">
        <f>IF(A8=A9,G9+I8,G9)</f>
        <v>2.78</v>
      </c>
      <c r="J9" t="b">
        <f>IF(A9=A10,FALSE,TRUE)</f>
        <v>1</v>
      </c>
      <c r="K9">
        <f t="shared" si="0"/>
        <v>22</v>
      </c>
      <c r="L9" t="s">
        <v>35</v>
      </c>
      <c r="M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0D65-E020-4316-80E8-EC6BAE45BBC6}">
  <dimension ref="A1:M10"/>
  <sheetViews>
    <sheetView workbookViewId="0">
      <selection activeCell="K3" sqref="K3"/>
    </sheetView>
  </sheetViews>
  <sheetFormatPr defaultRowHeight="15" x14ac:dyDescent="0.25"/>
  <cols>
    <col min="1" max="1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10</v>
      </c>
      <c r="M1" t="s">
        <v>11</v>
      </c>
    </row>
    <row r="3" spans="1:13" x14ac:dyDescent="0.25">
      <c r="A3" s="1">
        <v>45427</v>
      </c>
      <c r="B3" s="2">
        <v>0.60763888888888884</v>
      </c>
      <c r="C3" s="2">
        <v>0.74236111111111114</v>
      </c>
      <c r="D3" s="2">
        <f>C3-B3</f>
        <v>0.1347222222222223</v>
      </c>
      <c r="E3">
        <f>MINUTE(D3)</f>
        <v>14</v>
      </c>
      <c r="F3">
        <f>HOUR(D3)</f>
        <v>3</v>
      </c>
      <c r="G3">
        <f>ROUND(F3+E3/60,2)</f>
        <v>3.23</v>
      </c>
      <c r="H3">
        <f>G3+H2</f>
        <v>3.23</v>
      </c>
      <c r="I3">
        <f>IF(A2=A3,G3+I2,G3)</f>
        <v>3.23</v>
      </c>
      <c r="J3" t="b">
        <f>IF(A3=A4,FALSE,TRUE)</f>
        <v>1</v>
      </c>
      <c r="K3">
        <f>WEEKNUM(A3)</f>
        <v>20</v>
      </c>
      <c r="L3" t="s">
        <v>16</v>
      </c>
      <c r="M3" t="s">
        <v>17</v>
      </c>
    </row>
    <row r="4" spans="1:13" x14ac:dyDescent="0.25">
      <c r="A4" s="1">
        <v>45428</v>
      </c>
      <c r="B4" s="2">
        <v>0.50694444444444442</v>
      </c>
      <c r="C4" s="2">
        <v>0.59722222222222221</v>
      </c>
      <c r="D4" s="2">
        <f>C4-B4</f>
        <v>9.027777777777779E-2</v>
      </c>
      <c r="E4">
        <f>MINUTE(D4)</f>
        <v>10</v>
      </c>
      <c r="F4">
        <f>HOUR(D4)</f>
        <v>2</v>
      </c>
      <c r="G4">
        <f>ROUND(F4+E4/60,2)</f>
        <v>2.17</v>
      </c>
      <c r="H4">
        <f>G4+H3</f>
        <v>5.4</v>
      </c>
      <c r="I4">
        <f>IF(A3=A4,G4+I3,G4)</f>
        <v>2.17</v>
      </c>
      <c r="J4" t="b">
        <f>IF(A4=A5,FALSE,TRUE)</f>
        <v>0</v>
      </c>
      <c r="K4">
        <f t="shared" ref="K4:K10" si="0">WEEKNUM(A4)</f>
        <v>20</v>
      </c>
      <c r="L4" t="s">
        <v>16</v>
      </c>
      <c r="M4" t="s">
        <v>17</v>
      </c>
    </row>
    <row r="5" spans="1:13" x14ac:dyDescent="0.25">
      <c r="A5" s="1">
        <v>45428</v>
      </c>
      <c r="B5" s="2">
        <v>0.69791666666666663</v>
      </c>
      <c r="C5" s="2">
        <v>0.74236111111111114</v>
      </c>
      <c r="D5" s="2">
        <f>C5-B5</f>
        <v>4.4444444444444509E-2</v>
      </c>
      <c r="E5">
        <f>MINUTE(D5)</f>
        <v>4</v>
      </c>
      <c r="F5">
        <f>HOUR(D5)</f>
        <v>1</v>
      </c>
      <c r="G5">
        <f>ROUND(F5+E5/60,2)</f>
        <v>1.07</v>
      </c>
      <c r="H5">
        <f>G5+H4</f>
        <v>6.4700000000000006</v>
      </c>
      <c r="I5">
        <f>IF(A4=A5,G5+I4,G5)</f>
        <v>3.24</v>
      </c>
      <c r="J5" t="b">
        <f>IF(A5=A6,FALSE,TRUE)</f>
        <v>1</v>
      </c>
      <c r="K5">
        <f t="shared" si="0"/>
        <v>20</v>
      </c>
      <c r="L5" t="s">
        <v>16</v>
      </c>
      <c r="M5" t="s">
        <v>17</v>
      </c>
    </row>
    <row r="6" spans="1:13" x14ac:dyDescent="0.25">
      <c r="A6" s="1">
        <v>45430</v>
      </c>
      <c r="B6" s="2">
        <v>0.8354166666666667</v>
      </c>
      <c r="C6" s="2">
        <v>0.93263888888888891</v>
      </c>
      <c r="D6" s="2">
        <f>C6-B6</f>
        <v>9.722222222222221E-2</v>
      </c>
      <c r="E6">
        <f>MINUTE(D6)</f>
        <v>20</v>
      </c>
      <c r="F6">
        <f>HOUR(D6)</f>
        <v>2</v>
      </c>
      <c r="G6">
        <f>ROUND(F6+E6/60,2)</f>
        <v>2.33</v>
      </c>
      <c r="H6">
        <f>G6+H5</f>
        <v>8.8000000000000007</v>
      </c>
      <c r="I6">
        <f>IF(A5=A6,G6+I5,G6)</f>
        <v>2.33</v>
      </c>
      <c r="J6" t="b">
        <f>IF(A6=A7,FALSE,TRUE)</f>
        <v>1</v>
      </c>
      <c r="K6">
        <f t="shared" si="0"/>
        <v>20</v>
      </c>
      <c r="L6" t="s">
        <v>16</v>
      </c>
      <c r="M6" t="s">
        <v>17</v>
      </c>
    </row>
    <row r="7" spans="1:13" x14ac:dyDescent="0.25">
      <c r="A7" s="1">
        <v>45433</v>
      </c>
      <c r="B7" s="2">
        <v>0.52986111111111112</v>
      </c>
      <c r="C7" s="2">
        <v>0.70763888888888893</v>
      </c>
      <c r="D7" s="2">
        <f>C7-B7</f>
        <v>0.17777777777777781</v>
      </c>
      <c r="E7">
        <f>MINUTE(D7)</f>
        <v>16</v>
      </c>
      <c r="F7">
        <f>HOUR(D7)</f>
        <v>4</v>
      </c>
      <c r="G7">
        <f>ROUND(F7+E7/60,2)</f>
        <v>4.2699999999999996</v>
      </c>
      <c r="H7">
        <f>G7+H6</f>
        <v>13.07</v>
      </c>
      <c r="I7">
        <f>IF(A6=A7,G7+I6,G7)</f>
        <v>4.2699999999999996</v>
      </c>
      <c r="J7" t="b">
        <f>IF(A7=A8,FALSE,TRUE)</f>
        <v>1</v>
      </c>
      <c r="K7">
        <f t="shared" si="0"/>
        <v>21</v>
      </c>
      <c r="L7" t="s">
        <v>21</v>
      </c>
      <c r="M7" t="s">
        <v>20</v>
      </c>
    </row>
    <row r="8" spans="1:13" x14ac:dyDescent="0.25">
      <c r="A8" s="1">
        <v>45438</v>
      </c>
      <c r="B8" s="2">
        <v>0.41736111111111113</v>
      </c>
      <c r="C8" s="2">
        <v>0.5229166666666667</v>
      </c>
      <c r="D8" s="2">
        <f>C8-B8</f>
        <v>0.10555555555555557</v>
      </c>
      <c r="E8">
        <f>MINUTE(D8)</f>
        <v>32</v>
      </c>
      <c r="F8">
        <f>HOUR(D8)</f>
        <v>2</v>
      </c>
      <c r="G8">
        <f>ROUND(F8+E8/60,2)</f>
        <v>2.5299999999999998</v>
      </c>
      <c r="H8">
        <f>G8+H7</f>
        <v>15.6</v>
      </c>
      <c r="I8">
        <f>IF(A7=A8,G8+I7,G8)</f>
        <v>2.5299999999999998</v>
      </c>
      <c r="J8" t="b">
        <f>IF(A8=A9,FALSE,TRUE)</f>
        <v>1</v>
      </c>
      <c r="K8">
        <f t="shared" si="0"/>
        <v>22</v>
      </c>
      <c r="L8" t="s">
        <v>21</v>
      </c>
      <c r="M8" t="s">
        <v>20</v>
      </c>
    </row>
    <row r="9" spans="1:13" x14ac:dyDescent="0.25">
      <c r="A9" s="1">
        <v>45440</v>
      </c>
      <c r="B9" s="2">
        <v>0.55000000000000004</v>
      </c>
      <c r="C9" s="2">
        <v>0.66874999999999996</v>
      </c>
      <c r="D9" s="2">
        <f>C9-B9</f>
        <v>0.11874999999999991</v>
      </c>
      <c r="E9">
        <f>MINUTE(D9)</f>
        <v>51</v>
      </c>
      <c r="F9">
        <f>HOUR(D9)</f>
        <v>2</v>
      </c>
      <c r="G9">
        <f>ROUND(F9+E9/60,2)</f>
        <v>2.85</v>
      </c>
      <c r="H9">
        <f>G9+H8</f>
        <v>18.45</v>
      </c>
      <c r="I9">
        <f>IF(A8=A9,G9+I8,G9)</f>
        <v>2.85</v>
      </c>
      <c r="J9" t="b">
        <f>IF(A9=A10,FALSE,TRUE)</f>
        <v>0</v>
      </c>
      <c r="K9">
        <f t="shared" si="0"/>
        <v>22</v>
      </c>
      <c r="L9" t="s">
        <v>21</v>
      </c>
      <c r="M9" t="s">
        <v>20</v>
      </c>
    </row>
    <row r="10" spans="1:13" x14ac:dyDescent="0.25">
      <c r="A10" s="1">
        <v>45440</v>
      </c>
      <c r="B10" s="2">
        <v>0.76666666666666672</v>
      </c>
      <c r="C10" s="2">
        <v>0.84375</v>
      </c>
      <c r="D10" s="2">
        <f>C10-B10</f>
        <v>7.7083333333333282E-2</v>
      </c>
      <c r="E10">
        <f>MINUTE(D10)</f>
        <v>51</v>
      </c>
      <c r="F10">
        <f>HOUR(D10)</f>
        <v>1</v>
      </c>
      <c r="G10">
        <f>ROUND(F10+E10/60,2)</f>
        <v>1.85</v>
      </c>
      <c r="H10">
        <f>G10+H9</f>
        <v>20.3</v>
      </c>
      <c r="I10">
        <f>IF(A9=A10,G10+I9,G10)</f>
        <v>4.7</v>
      </c>
      <c r="J10" t="b">
        <f>IF(A10=A11,FALSE,TRUE)</f>
        <v>1</v>
      </c>
      <c r="K10">
        <f t="shared" si="0"/>
        <v>22</v>
      </c>
      <c r="L10" t="s">
        <v>16</v>
      </c>
      <c r="M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A3CC-FD9F-4C54-B33E-2A4644DA9CF5}">
  <dimension ref="A1:M7"/>
  <sheetViews>
    <sheetView workbookViewId="0">
      <selection activeCell="M15" sqref="M15"/>
    </sheetView>
  </sheetViews>
  <sheetFormatPr defaultRowHeight="15" x14ac:dyDescent="0.25"/>
  <cols>
    <col min="1" max="1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10</v>
      </c>
      <c r="M1" t="s">
        <v>11</v>
      </c>
    </row>
    <row r="3" spans="1:13" x14ac:dyDescent="0.25">
      <c r="A3" s="1">
        <v>45431</v>
      </c>
      <c r="B3" s="2">
        <v>0.82152777777777775</v>
      </c>
      <c r="C3" s="2">
        <v>0.87152777777777779</v>
      </c>
      <c r="D3" s="2">
        <f>C3-B3</f>
        <v>5.0000000000000044E-2</v>
      </c>
      <c r="E3">
        <f>MINUTE(D3)</f>
        <v>12</v>
      </c>
      <c r="F3">
        <f>HOUR(D3)</f>
        <v>1</v>
      </c>
      <c r="G3">
        <f>ROUND(F3+E3/60,2)</f>
        <v>1.2</v>
      </c>
      <c r="H3">
        <f>G3+H2</f>
        <v>1.2</v>
      </c>
      <c r="I3">
        <f>IF(A2=A3,G3+I2,G3)</f>
        <v>1.2</v>
      </c>
      <c r="J3" t="b">
        <f>IF(A3=A4,FALSE,TRUE)</f>
        <v>1</v>
      </c>
      <c r="K3">
        <f>WEEKNUM(A3)</f>
        <v>21</v>
      </c>
      <c r="L3" t="s">
        <v>18</v>
      </c>
      <c r="M3" t="s">
        <v>19</v>
      </c>
    </row>
    <row r="4" spans="1:13" x14ac:dyDescent="0.25">
      <c r="A4" s="1">
        <v>45434</v>
      </c>
      <c r="B4" s="2">
        <v>0.32361111111111113</v>
      </c>
      <c r="C4" s="2">
        <v>0.37152777777777779</v>
      </c>
      <c r="D4" s="2">
        <f>C4-B4</f>
        <v>4.7916666666666663E-2</v>
      </c>
      <c r="E4">
        <f>MINUTE(D4)</f>
        <v>9</v>
      </c>
      <c r="F4">
        <f>HOUR(D4)</f>
        <v>1</v>
      </c>
      <c r="G4">
        <f>ROUND(F4+E4/60,2)</f>
        <v>1.1499999999999999</v>
      </c>
      <c r="H4">
        <f>G4+H3</f>
        <v>2.3499999999999996</v>
      </c>
      <c r="I4">
        <f>IF(A3=A4,G4+I3,G4)</f>
        <v>1.1499999999999999</v>
      </c>
      <c r="J4" t="b">
        <f>IF(A4=A5,FALSE,TRUE)</f>
        <v>1</v>
      </c>
      <c r="K4">
        <f t="shared" ref="K4:K7" si="0">WEEKNUM(A4)</f>
        <v>21</v>
      </c>
      <c r="L4" t="s">
        <v>22</v>
      </c>
      <c r="M4" t="s">
        <v>23</v>
      </c>
    </row>
    <row r="5" spans="1:13" x14ac:dyDescent="0.25">
      <c r="A5" s="1">
        <v>45437</v>
      </c>
      <c r="B5" s="2">
        <v>0.77361111111111114</v>
      </c>
      <c r="C5" s="2">
        <v>0.82291666666666663</v>
      </c>
      <c r="D5" s="2">
        <f>C5-B5</f>
        <v>4.9305555555555491E-2</v>
      </c>
      <c r="E5">
        <f>MINUTE(D5)</f>
        <v>11</v>
      </c>
      <c r="F5">
        <f>HOUR(D5)</f>
        <v>1</v>
      </c>
      <c r="G5">
        <f>ROUND(F5+E5/60,2)</f>
        <v>1.18</v>
      </c>
      <c r="H5">
        <f>G5+H4</f>
        <v>3.5299999999999994</v>
      </c>
      <c r="I5">
        <f>IF(A4=A5,G5+I4,G5)</f>
        <v>1.18</v>
      </c>
      <c r="J5" t="b">
        <f>IF(A5=A6,FALSE,TRUE)</f>
        <v>1</v>
      </c>
      <c r="K5">
        <f t="shared" si="0"/>
        <v>21</v>
      </c>
      <c r="L5" t="s">
        <v>22</v>
      </c>
      <c r="M5" t="s">
        <v>32</v>
      </c>
    </row>
    <row r="6" spans="1:13" x14ac:dyDescent="0.25">
      <c r="A6" s="1">
        <v>45439</v>
      </c>
      <c r="B6" s="2">
        <v>0.37361111111111112</v>
      </c>
      <c r="C6" s="2">
        <v>0.42499999999999999</v>
      </c>
      <c r="D6" s="2">
        <f>C6-B6</f>
        <v>5.1388888888888873E-2</v>
      </c>
      <c r="E6">
        <f>MINUTE(D6)</f>
        <v>14</v>
      </c>
      <c r="F6">
        <f>HOUR(D6)</f>
        <v>1</v>
      </c>
      <c r="G6">
        <f>ROUND(F6+E6/60,2)</f>
        <v>1.23</v>
      </c>
      <c r="H6">
        <f>G6+H5</f>
        <v>4.76</v>
      </c>
      <c r="I6">
        <f>IF(A5=A6,G6+I5,G6)</f>
        <v>1.23</v>
      </c>
      <c r="J6" t="b">
        <f>IF(A6=A7,FALSE,TRUE)</f>
        <v>1</v>
      </c>
      <c r="K6">
        <f t="shared" si="0"/>
        <v>22</v>
      </c>
      <c r="L6" t="s">
        <v>18</v>
      </c>
      <c r="M6" t="s">
        <v>19</v>
      </c>
    </row>
    <row r="7" spans="1:13" x14ac:dyDescent="0.25">
      <c r="A7" s="1">
        <v>45442</v>
      </c>
      <c r="B7" s="2">
        <v>0.39166666666666666</v>
      </c>
      <c r="C7" s="2">
        <v>0.41736111111111113</v>
      </c>
      <c r="D7" s="2">
        <f>C7-B7</f>
        <v>2.5694444444444464E-2</v>
      </c>
      <c r="E7">
        <f>MINUTE(D7)</f>
        <v>37</v>
      </c>
      <c r="F7">
        <f>HOUR(D7)</f>
        <v>0</v>
      </c>
      <c r="G7">
        <f>ROUND(F7+E7/60,2)</f>
        <v>0.62</v>
      </c>
      <c r="H7">
        <f>G7+H6</f>
        <v>5.38</v>
      </c>
      <c r="I7">
        <f>IF(A6=A7,G7+I6,G7)</f>
        <v>0.62</v>
      </c>
      <c r="J7" t="b">
        <f>IF(A7=A8,FALSE,TRUE)</f>
        <v>1</v>
      </c>
      <c r="K7">
        <f t="shared" si="0"/>
        <v>22</v>
      </c>
      <c r="L7" t="s">
        <v>33</v>
      </c>
      <c r="M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WeeklyOverview</vt:lpstr>
      <vt:lpstr>Tutorials</vt:lpstr>
      <vt:lpstr>Coding</vt:lpstr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Weinhold</dc:creator>
  <cp:lastModifiedBy>Max Weinhold</cp:lastModifiedBy>
  <dcterms:created xsi:type="dcterms:W3CDTF">2024-05-26T17:33:45Z</dcterms:created>
  <dcterms:modified xsi:type="dcterms:W3CDTF">2024-08-03T17:57:16Z</dcterms:modified>
</cp:coreProperties>
</file>