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7E6BA826-EF85-4A84-8303-E32696A74BC1}" xr6:coauthVersionLast="47" xr6:coauthVersionMax="47" xr10:uidLastSave="{00000000-0000-0000-0000-000000000000}"/>
  <bookViews>
    <workbookView xWindow="16305" yWindow="240" windowWidth="21600" windowHeight="11385" activeTab="4" xr2:uid="{4712D59E-E23F-4109-B93A-0CDC273C7BF4}"/>
  </bookViews>
  <sheets>
    <sheet name="Helium" sheetId="1" r:id="rId1"/>
    <sheet name="Oxygen" sheetId="6" r:id="rId2"/>
    <sheet name="Argon" sheetId="7" r:id="rId3"/>
    <sheet name="Nitrogen" sheetId="8" r:id="rId4"/>
    <sheet name="Carbon Dioxide (Pure)" sheetId="9" r:id="rId5"/>
    <sheet name="Ambient Air" sheetId="5" r:id="rId6"/>
    <sheet name="Dry Ambient Air" sheetId="16" r:id="rId7"/>
    <sheet name="Exhaled Air" sheetId="17" r:id="rId8"/>
    <sheet name="Excersize Exhaled Air" sheetId="18" r:id="rId9"/>
  </sheets>
  <definedNames>
    <definedName name="A" localSheetId="5">'Ambient Air'!#REF!</definedName>
    <definedName name="A" localSheetId="2">Argon!#REF!</definedName>
    <definedName name="A" localSheetId="4">'Carbon Dioxide (Pure)'!$H$1</definedName>
    <definedName name="A" localSheetId="6">'Dry Ambient Air'!#REF!</definedName>
    <definedName name="A" localSheetId="8">'Excersize Exhaled Air'!#REF!</definedName>
    <definedName name="A" localSheetId="7">'Exhaled Air'!#REF!</definedName>
    <definedName name="A" localSheetId="3">Nitrogen!$H$1</definedName>
    <definedName name="A" localSheetId="1">Oxygen!$H$1</definedName>
    <definedName name="A">Helium!#REF!</definedName>
    <definedName name="mu" localSheetId="5">'Ambient Air'!#REF!</definedName>
    <definedName name="mu" localSheetId="2">Argon!#REF!</definedName>
    <definedName name="mu" localSheetId="4">'Carbon Dioxide (Pure)'!$H$2</definedName>
    <definedName name="mu" localSheetId="6">'Dry Ambient Air'!#REF!</definedName>
    <definedName name="mu" localSheetId="8">'Excersize Exhaled Air'!#REF!</definedName>
    <definedName name="mu" localSheetId="7">'Exhaled Air'!#REF!</definedName>
    <definedName name="mu" localSheetId="3">Nitrogen!$H$2</definedName>
    <definedName name="mu" localSheetId="1">Oxygen!$H$2</definedName>
    <definedName name="mu">Helium!#REF!</definedName>
    <definedName name="sigma" localSheetId="5">'Ambient Air'!#REF!</definedName>
    <definedName name="sigma" localSheetId="2">Argon!#REF!</definedName>
    <definedName name="sigma" localSheetId="4">'Carbon Dioxide (Pure)'!$H$3</definedName>
    <definedName name="sigma" localSheetId="6">'Dry Ambient Air'!#REF!</definedName>
    <definedName name="sigma" localSheetId="8">'Excersize Exhaled Air'!#REF!</definedName>
    <definedName name="sigma" localSheetId="7">'Exhaled Air'!#REF!</definedName>
    <definedName name="sigma" localSheetId="3">Nitrogen!$H$3</definedName>
    <definedName name="sigma" localSheetId="1">Oxygen!$H$3</definedName>
    <definedName name="sigma">Helium!#REF!</definedName>
    <definedName name="solver_adj" localSheetId="5" hidden="1">'Ambient Air'!#REF!</definedName>
    <definedName name="solver_adj" localSheetId="2" hidden="1">Argon!#REF!</definedName>
    <definedName name="solver_adj" localSheetId="4" hidden="1">'Carbon Dioxide (Pure)'!$H$1:$H$3</definedName>
    <definedName name="solver_adj" localSheetId="6" hidden="1">'Dry Ambient Air'!#REF!</definedName>
    <definedName name="solver_adj" localSheetId="8" hidden="1">'Excersize Exhaled Air'!#REF!</definedName>
    <definedName name="solver_adj" localSheetId="7" hidden="1">'Exhaled Air'!#REF!</definedName>
    <definedName name="solver_adj" localSheetId="0" hidden="1">Helium!#REF!</definedName>
    <definedName name="solver_adj" localSheetId="3" hidden="1">Nitrogen!$H$1:$H$3</definedName>
    <definedName name="solver_adj" localSheetId="1" hidden="1">Oxygen!$H$1:$H$3</definedName>
    <definedName name="solver_cvg" localSheetId="5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7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5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7" hidden="1">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5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ng" localSheetId="7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5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7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5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7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7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5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7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5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7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5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7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5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7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5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7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5" hidden="1">0</definedName>
    <definedName name="solver_num" localSheetId="2" hidden="1">0</definedName>
    <definedName name="solver_num" localSheetId="4" hidden="1">0</definedName>
    <definedName name="solver_num" localSheetId="6" hidden="1">0</definedName>
    <definedName name="solver_num" localSheetId="8" hidden="1">0</definedName>
    <definedName name="solver_num" localSheetId="7" hidden="1">0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wt" localSheetId="5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7" hidden="1">1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opt" localSheetId="5" hidden="1">'Ambient Air'!#REF!</definedName>
    <definedName name="solver_opt" localSheetId="2" hidden="1">Argon!#REF!</definedName>
    <definedName name="solver_opt" localSheetId="4" hidden="1">'Carbon Dioxide (Pure)'!$H$6</definedName>
    <definedName name="solver_opt" localSheetId="6" hidden="1">'Dry Ambient Air'!#REF!</definedName>
    <definedName name="solver_opt" localSheetId="8" hidden="1">'Excersize Exhaled Air'!#REF!</definedName>
    <definedName name="solver_opt" localSheetId="7" hidden="1">'Exhaled Air'!#REF!</definedName>
    <definedName name="solver_opt" localSheetId="0" hidden="1">Helium!#REF!</definedName>
    <definedName name="solver_opt" localSheetId="3" hidden="1">Nitrogen!$H$6</definedName>
    <definedName name="solver_opt" localSheetId="1" hidden="1">Oxygen!$H$6</definedName>
    <definedName name="solver_pre" localSheetId="5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7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5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7" hidden="1">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lx" localSheetId="5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7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5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7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5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7" hidden="1">1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5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7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5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7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5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7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5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7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5" hidden="1">2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8" hidden="1">2</definedName>
    <definedName name="solver_typ" localSheetId="7" hidden="1">2</definedName>
    <definedName name="solver_typ" localSheetId="0" hidden="1">2</definedName>
    <definedName name="solver_typ" localSheetId="3" hidden="1">2</definedName>
    <definedName name="solver_typ" localSheetId="1" hidden="1">2</definedName>
    <definedName name="solver_val" localSheetId="5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7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5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7" hidden="1">3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9" l="1"/>
  <c r="I11" i="9"/>
  <c r="H7" i="9"/>
  <c r="H10" i="9"/>
  <c r="H7" i="8"/>
  <c r="H7" i="6"/>
  <c r="H7" i="7"/>
  <c r="I2" i="18"/>
  <c r="J2" i="18" s="1"/>
  <c r="I2" i="17"/>
  <c r="J2" i="17" s="1"/>
  <c r="I2" i="16"/>
  <c r="J2" i="16" s="1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I2" i="5"/>
  <c r="J2" i="5" s="1"/>
  <c r="H14" i="8" l="1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H13" i="9" l="1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<sst xmlns="http://schemas.openxmlformats.org/spreadsheetml/2006/main" count="121" uniqueCount="20">
  <si>
    <t>s</t>
  </si>
  <si>
    <t>Maxima</t>
  </si>
  <si>
    <t>Intensity</t>
  </si>
  <si>
    <t>Freq</t>
  </si>
  <si>
    <t>cv</t>
  </si>
  <si>
    <t>cp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</si>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</sst>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workbookViewId="0">
      <selection activeCell="I2" sqref="I2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14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9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6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7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8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15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10</v>
      </c>
      <c r="H13">
        <f>2*H9*H2</f>
        <v>983.50000000000011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19</v>
      </c>
      <c r="H14">
        <f>SQRT(H6*(H8/H7)*H10)</f>
        <v>1012.268305744454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11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12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13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K17" sqref="K17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14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9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6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7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8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15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10</v>
      </c>
      <c r="H13">
        <f>2*H9*H2</f>
        <v>326.37500000000006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19</v>
      </c>
      <c r="H14">
        <f>SQRT(H6*(H8/H7)*H10)</f>
        <v>327.24121440738281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11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12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13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I12" sqref="I12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14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9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6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7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8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15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10</v>
      </c>
      <c r="H13">
        <f>2*H9*H2</f>
        <v>319.02500000000003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19</v>
      </c>
      <c r="H14">
        <f>SQRT(H6*(H8/H7)*H10)</f>
        <v>320.35580359857806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11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12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13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Q1" workbookViewId="0">
      <selection activeCell="I13" sqref="I13"/>
    </sheetView>
  </sheetViews>
  <sheetFormatPr defaultRowHeight="15" x14ac:dyDescent="0.25"/>
  <cols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14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9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6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7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8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15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10</v>
      </c>
      <c r="H13">
        <f>2*H9*H2</f>
        <v>349.47500000000002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19</v>
      </c>
      <c r="H14">
        <f>SQRT(H6*(H8/H7)*H10)</f>
        <v>350.9037309087476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11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12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13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tabSelected="1" topLeftCell="D1" workbookViewId="0">
      <selection activeCell="I13" sqref="I13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14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9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6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7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8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15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10</v>
      </c>
      <c r="H13">
        <f>2*H9*H2</f>
        <v>267.40000000000003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19</v>
      </c>
      <c r="H14">
        <f>SQRT(H6*(H8/H7)*H10)</f>
        <v>268.1997233079519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11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12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13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G15" sqref="G15"/>
    </sheetView>
  </sheetViews>
  <sheetFormatPr defaultRowHeight="15" x14ac:dyDescent="0.25"/>
  <sheetData>
    <row r="1" spans="1:10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H1" t="s">
        <v>1</v>
      </c>
      <c r="I1" t="s">
        <v>2</v>
      </c>
      <c r="J1" t="s">
        <v>3</v>
      </c>
    </row>
    <row r="2" spans="1:10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I2">
        <f>MAX($B$1:$B$151)</f>
        <v>47.650399999999998</v>
      </c>
      <c r="J2">
        <f>INDEX($A$1:$A$151, MATCH($I$2,$B$1:$B$151, 0), 1)</f>
        <v>1962.3</v>
      </c>
    </row>
    <row r="3" spans="1:10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10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</row>
    <row r="5" spans="1:10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I5" t="s">
        <v>4</v>
      </c>
    </row>
    <row r="6" spans="1:10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I6" t="s">
        <v>5</v>
      </c>
    </row>
    <row r="7" spans="1:10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I7" t="s">
        <v>6</v>
      </c>
    </row>
    <row r="8" spans="1:10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I8" t="s">
        <v>7</v>
      </c>
    </row>
    <row r="9" spans="1:10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I9" t="s">
        <v>8</v>
      </c>
    </row>
    <row r="10" spans="1:10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</row>
    <row r="11" spans="1:10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</row>
    <row r="12" spans="1:10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</row>
    <row r="13" spans="1:10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</row>
    <row r="14" spans="1:10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</row>
    <row r="15" spans="1:10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</row>
    <row r="16" spans="1:10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AD10" sqref="AD10"/>
    </sheetView>
  </sheetViews>
  <sheetFormatPr defaultRowHeight="15" x14ac:dyDescent="0.25"/>
  <sheetData>
    <row r="1" spans="1:10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H1" t="s">
        <v>1</v>
      </c>
      <c r="I1" t="s">
        <v>2</v>
      </c>
      <c r="J1" t="s">
        <v>3</v>
      </c>
    </row>
    <row r="2" spans="1:10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I2">
        <f>MAX($A$1:$A$151)</f>
        <v>2050</v>
      </c>
      <c r="J2" t="e">
        <f>INDEX(#REF!, MATCH($I$2,$A$1:$A$151, 0), 1)</f>
        <v>#REF!</v>
      </c>
    </row>
    <row r="3" spans="1:10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10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</row>
    <row r="5" spans="1:10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I5" t="s">
        <v>4</v>
      </c>
    </row>
    <row r="6" spans="1:10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I6" t="s">
        <v>5</v>
      </c>
    </row>
    <row r="7" spans="1:10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I7" t="s">
        <v>6</v>
      </c>
    </row>
    <row r="8" spans="1:10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I8" t="s">
        <v>7</v>
      </c>
    </row>
    <row r="9" spans="1:10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I9" t="s">
        <v>8</v>
      </c>
    </row>
    <row r="10" spans="1:10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</row>
    <row r="11" spans="1:10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</row>
    <row r="12" spans="1:10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</row>
    <row r="13" spans="1:10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</row>
    <row r="14" spans="1:10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</row>
    <row r="15" spans="1:10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</row>
    <row r="16" spans="1:10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AC9" sqref="AC9"/>
    </sheetView>
  </sheetViews>
  <sheetFormatPr defaultRowHeight="15" x14ac:dyDescent="0.25"/>
  <sheetData>
    <row r="1" spans="1:10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H1" t="s">
        <v>1</v>
      </c>
      <c r="I1" t="s">
        <v>2</v>
      </c>
      <c r="J1" t="s">
        <v>3</v>
      </c>
    </row>
    <row r="2" spans="1:10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I2">
        <f>MAX($A$1:$A$151)</f>
        <v>2050</v>
      </c>
      <c r="J2" t="e">
        <f>INDEX(#REF!, MATCH($I$2,$A$1:$A$151, 0), 1)</f>
        <v>#REF!</v>
      </c>
    </row>
    <row r="3" spans="1:10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10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</row>
    <row r="5" spans="1:10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I5" t="s">
        <v>4</v>
      </c>
    </row>
    <row r="6" spans="1:10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I6" t="s">
        <v>5</v>
      </c>
    </row>
    <row r="7" spans="1:10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I7" t="s">
        <v>6</v>
      </c>
    </row>
    <row r="8" spans="1:10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I8" t="s">
        <v>7</v>
      </c>
    </row>
    <row r="9" spans="1:10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I9" t="s">
        <v>8</v>
      </c>
    </row>
    <row r="10" spans="1:10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</row>
    <row r="11" spans="1:10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</row>
    <row r="12" spans="1:10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</row>
    <row r="13" spans="1:10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</row>
    <row r="14" spans="1:10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</row>
    <row r="15" spans="1:10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</row>
    <row r="16" spans="1:10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zoomScale="92" workbookViewId="0">
      <selection activeCell="AD6" sqref="AD6"/>
    </sheetView>
  </sheetViews>
  <sheetFormatPr defaultRowHeight="15" x14ac:dyDescent="0.25"/>
  <sheetData>
    <row r="1" spans="1:10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H1" t="s">
        <v>1</v>
      </c>
      <c r="I1" t="s">
        <v>2</v>
      </c>
      <c r="J1" t="s">
        <v>3</v>
      </c>
    </row>
    <row r="2" spans="1:10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I2">
        <f>MAX($A$1:$A$151)</f>
        <v>2050</v>
      </c>
      <c r="J2" t="e">
        <f>INDEX(#REF!, MATCH($I$2,$A$1:$A$151, 0), 1)</f>
        <v>#REF!</v>
      </c>
    </row>
    <row r="3" spans="1:10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10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</row>
    <row r="5" spans="1:10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I5" t="s">
        <v>4</v>
      </c>
    </row>
    <row r="6" spans="1:10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I6" t="s">
        <v>5</v>
      </c>
    </row>
    <row r="7" spans="1:10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I7" t="s">
        <v>6</v>
      </c>
    </row>
    <row r="8" spans="1:10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I8" t="s">
        <v>7</v>
      </c>
    </row>
    <row r="9" spans="1:10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I9" t="s">
        <v>8</v>
      </c>
    </row>
    <row r="10" spans="1:10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</row>
    <row r="11" spans="1:10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</row>
    <row r="12" spans="1:10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</row>
    <row r="13" spans="1:10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</row>
    <row r="14" spans="1:10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</row>
    <row r="15" spans="1:10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</row>
    <row r="16" spans="1:10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Helium</vt:lpstr>
      <vt:lpstr>Oxygen</vt:lpstr>
      <vt:lpstr>Argon</vt:lpstr>
      <vt:lpstr>Nitrogen</vt:lpstr>
      <vt:lpstr>Carbon Dioxide (Pure)</vt:lpstr>
      <vt:lpstr>Ambient Air</vt:lpstr>
      <vt:lpstr>Dry Ambient Air</vt:lpstr>
      <vt:lpstr>Exhaled Air</vt:lpstr>
      <vt:lpstr>Excersize Exhaled Air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2021-11-15T03:24:59Z</dcterms:modified>
</cp:coreProperties>
</file>