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Desktop\Plugg\Exjobb\Master Thesis\Analys\"/>
    </mc:Choice>
  </mc:AlternateContent>
  <bookViews>
    <workbookView xWindow="0" yWindow="0" windowWidth="20490" windowHeight="835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12" i="2"/>
  <c r="D16" i="2"/>
  <c r="D17" i="2"/>
  <c r="D14" i="2"/>
  <c r="D15" i="2"/>
  <c r="D18" i="2"/>
  <c r="D13" i="2"/>
  <c r="D19" i="2"/>
  <c r="D10" i="2"/>
  <c r="D26" i="2"/>
  <c r="D24" i="2"/>
  <c r="D21" i="2"/>
  <c r="D25" i="2"/>
  <c r="D22" i="2"/>
  <c r="D20" i="2"/>
  <c r="D4" i="2"/>
  <c r="D3" i="2"/>
  <c r="D5" i="2"/>
  <c r="D30" i="2"/>
  <c r="D28" i="2"/>
  <c r="D31" i="2"/>
  <c r="D29" i="2"/>
  <c r="D32" i="2"/>
  <c r="D27" i="2"/>
  <c r="D6" i="2"/>
  <c r="D11" i="2"/>
  <c r="D7" i="2"/>
  <c r="D23" i="2"/>
  <c r="D9" i="2"/>
  <c r="B32" i="1" l="1"/>
  <c r="B31" i="1"/>
  <c r="B30" i="1"/>
  <c r="B29" i="1"/>
  <c r="B22" i="1"/>
  <c r="B21" i="1"/>
  <c r="B20" i="1"/>
  <c r="B19" i="1"/>
  <c r="B18" i="1"/>
  <c r="B16" i="1"/>
  <c r="B13" i="1"/>
  <c r="B12" i="1"/>
  <c r="B11" i="1"/>
  <c r="B10" i="1"/>
  <c r="B9" i="1"/>
  <c r="B8" i="1"/>
  <c r="B7" i="1"/>
  <c r="B6" i="1"/>
  <c r="B5" i="1"/>
  <c r="B3" i="1"/>
  <c r="B4" i="1"/>
</calcChain>
</file>

<file path=xl/sharedStrings.xml><?xml version="1.0" encoding="utf-8"?>
<sst xmlns="http://schemas.openxmlformats.org/spreadsheetml/2006/main" count="123" uniqueCount="50">
  <si>
    <t>Report 1_1_1</t>
  </si>
  <si>
    <t>Report 1_1_2</t>
  </si>
  <si>
    <t>Report 1_1_3</t>
  </si>
  <si>
    <t>Report 1_1_4</t>
  </si>
  <si>
    <t>Report 1_1_5</t>
  </si>
  <si>
    <t>Report 1_1_6</t>
  </si>
  <si>
    <t>Report 1_1_7</t>
  </si>
  <si>
    <t>Report 1_1_8</t>
  </si>
  <si>
    <t>Report 1_1_9</t>
  </si>
  <si>
    <t>Report 1_2_2</t>
  </si>
  <si>
    <t>Report 1_3_2</t>
  </si>
  <si>
    <t>Report 1_5_1</t>
  </si>
  <si>
    <t>Report 1_5_2</t>
  </si>
  <si>
    <t>Report 1_5_7</t>
  </si>
  <si>
    <t>Report 1_6_1</t>
  </si>
  <si>
    <t>Report 2_1_1</t>
  </si>
  <si>
    <t>Report 2_1_2</t>
  </si>
  <si>
    <t>Report 2_5</t>
  </si>
  <si>
    <t>Report 2_6</t>
  </si>
  <si>
    <t>Report 3_1</t>
  </si>
  <si>
    <t>Report 3_2</t>
  </si>
  <si>
    <t>Report 3_3</t>
  </si>
  <si>
    <t>Report 3_4</t>
  </si>
  <si>
    <t>Report 3_5</t>
  </si>
  <si>
    <t>Report 3_6</t>
  </si>
  <si>
    <t>Report 3_7</t>
  </si>
  <si>
    <t>Report 4_2</t>
  </si>
  <si>
    <t>Report 4_3</t>
  </si>
  <si>
    <t>Report 4_4</t>
  </si>
  <si>
    <t>Report 4_5</t>
  </si>
  <si>
    <t>Stored Procedure</t>
  </si>
  <si>
    <t>Back-End (Mean)</t>
  </si>
  <si>
    <t>Live Database (Mean)</t>
  </si>
  <si>
    <t>?</t>
  </si>
  <si>
    <t>? (möjligvis delete-update i SP)</t>
  </si>
  <si>
    <t>Local</t>
  </si>
  <si>
    <t>CPU</t>
  </si>
  <si>
    <t>elapsed</t>
  </si>
  <si>
    <t>Back-End</t>
  </si>
  <si>
    <t>Live</t>
  </si>
  <si>
    <t>efficiency</t>
  </si>
  <si>
    <t>Logical</t>
  </si>
  <si>
    <t>Physical</t>
  </si>
  <si>
    <t>Read-ahead</t>
  </si>
  <si>
    <t>Lob Logical</t>
  </si>
  <si>
    <t>Lob Physical</t>
  </si>
  <si>
    <t>Lob Read-ahead</t>
  </si>
  <si>
    <t>Scan count</t>
  </si>
  <si>
    <t>Table</t>
  </si>
  <si>
    <t>EXT_HISTORY_MASTER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</si>
</sst>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ont="1" applyFill="1" applyBorder="1"/>
    <xf numFmtId="0" fontId="0" fillId="0" borderId="2" xfId="0" applyFont="1" applyBorder="1"/>
    <xf numFmtId="0" fontId="0" fillId="2" borderId="2" xfId="0" applyFont="1" applyFill="1" applyBorder="1"/>
    <xf numFmtId="0" fontId="0" fillId="0" borderId="3" xfId="0" applyFont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/>
    <xf numFmtId="0" fontId="0" fillId="2" borderId="6" xfId="0" applyFont="1" applyFill="1" applyBorder="1"/>
    <xf numFmtId="0" fontId="0" fillId="0" borderId="7" xfId="0" applyBorder="1"/>
    <xf numFmtId="0" fontId="0" fillId="0" borderId="5" xfId="0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7" xfId="0" applyNumberFormat="1" applyBorder="1"/>
    <xf numFmtId="10" fontId="0" fillId="0" borderId="4" xfId="0" applyNumberFormat="1" applyBorder="1"/>
    <xf numFmtId="0" fontId="0" fillId="2" borderId="3" xfId="0" applyFont="1" applyFill="1" applyBorder="1"/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1" sqref="D1"/>
    </sheetView>
  </sheetViews>
  <sheetFormatPr defaultRowHeight="14.25"/>
  <cols>
    <col min="1" max="1" width="15.375" bestFit="1" customWidth="1"/>
    <col min="2" max="2" width="11.375" style="6" bestFit="1" customWidth="1"/>
    <col min="3" max="3" width="11.375" style="6" customWidth="1"/>
    <col min="4" max="4" width="15.125" bestFit="1" customWidth="1"/>
    <col min="5" max="5" width="18.875" bestFit="1" customWidth="1"/>
  </cols>
  <sheetData>
    <row r="1" spans="1:5">
      <c r="A1" t="s">
        <v>30</v>
      </c>
      <c r="B1" s="8"/>
      <c r="C1" s="8"/>
      <c r="D1" t="s">
        <v>31</v>
      </c>
      <c r="E1" t="s">
        <v>32</v>
      </c>
    </row>
    <row r="2" spans="1:5" ht="15" thickBot="1"/>
    <row r="3" spans="1:5" ht="15" thickTop="1">
      <c r="A3" s="1" t="s">
        <v>0</v>
      </c>
      <c r="B3" s="7">
        <f>SUM((11+12+12)/3)</f>
        <v>11.666666666666666</v>
      </c>
      <c r="C3" s="7"/>
      <c r="D3" s="5"/>
      <c r="E3" s="5"/>
    </row>
    <row r="4" spans="1:5">
      <c r="A4" s="2" t="s">
        <v>1</v>
      </c>
      <c r="B4" s="7">
        <f>SUM((13+14+18)/3)</f>
        <v>15</v>
      </c>
      <c r="C4" s="7"/>
      <c r="D4" s="5"/>
      <c r="E4" s="5"/>
    </row>
    <row r="5" spans="1:5">
      <c r="A5" s="3" t="s">
        <v>2</v>
      </c>
      <c r="B5" s="7">
        <f>SUM((8+10+8)/3)</f>
        <v>8.6666666666666661</v>
      </c>
      <c r="C5" s="7"/>
      <c r="D5" s="5"/>
      <c r="E5" s="5"/>
    </row>
    <row r="6" spans="1:5">
      <c r="A6" s="2" t="s">
        <v>3</v>
      </c>
      <c r="B6" s="7">
        <f>SUM((5+5+5)/3)</f>
        <v>5</v>
      </c>
      <c r="C6" s="7"/>
      <c r="D6" s="5"/>
      <c r="E6" s="5"/>
    </row>
    <row r="7" spans="1:5">
      <c r="A7" s="3" t="s">
        <v>4</v>
      </c>
      <c r="B7" s="7">
        <f>SUM((5+5+5)/3)</f>
        <v>5</v>
      </c>
      <c r="C7" s="7"/>
      <c r="D7" s="5"/>
      <c r="E7" s="5"/>
    </row>
    <row r="8" spans="1:5">
      <c r="A8" s="2" t="s">
        <v>5</v>
      </c>
      <c r="B8" s="7">
        <f>SUM((5+5+5)/3)</f>
        <v>5</v>
      </c>
      <c r="C8" s="7"/>
      <c r="D8" s="5"/>
      <c r="E8" s="5"/>
    </row>
    <row r="9" spans="1:5">
      <c r="A9" s="3" t="s">
        <v>6</v>
      </c>
      <c r="B9" s="7">
        <f>SUM((5+5+5)/3)</f>
        <v>5</v>
      </c>
      <c r="C9" s="7"/>
      <c r="D9" s="5"/>
      <c r="E9" s="5"/>
    </row>
    <row r="10" spans="1:5">
      <c r="A10" s="2" t="s">
        <v>7</v>
      </c>
      <c r="B10" s="7">
        <f>SUM((5+5+5)/3)</f>
        <v>5</v>
      </c>
      <c r="C10" s="7"/>
      <c r="D10" s="5"/>
      <c r="E10" s="5"/>
    </row>
    <row r="11" spans="1:5">
      <c r="A11" s="3" t="s">
        <v>8</v>
      </c>
      <c r="B11" s="7">
        <f>SUM((8+8+8)/3)</f>
        <v>8</v>
      </c>
      <c r="C11" s="7"/>
      <c r="D11" s="5"/>
      <c r="E11" s="5"/>
    </row>
    <row r="12" spans="1:5">
      <c r="A12" s="2" t="s">
        <v>9</v>
      </c>
      <c r="B12" s="7">
        <f>SUM((1+1+1)/3)</f>
        <v>1</v>
      </c>
      <c r="C12" s="7"/>
      <c r="D12" s="5"/>
      <c r="E12" s="5"/>
    </row>
    <row r="13" spans="1:5">
      <c r="A13" s="3" t="s">
        <v>10</v>
      </c>
      <c r="B13" s="7">
        <f>SUM((9+9+9)/3)</f>
        <v>9</v>
      </c>
      <c r="C13" s="7"/>
      <c r="D13" s="5"/>
      <c r="E13" s="5"/>
    </row>
    <row r="14" spans="1:5">
      <c r="A14" s="2" t="s">
        <v>11</v>
      </c>
      <c r="B14" s="7" t="s">
        <v>34</v>
      </c>
      <c r="C14" s="7"/>
      <c r="D14" s="5"/>
      <c r="E14" s="5"/>
    </row>
    <row r="15" spans="1:5">
      <c r="A15" s="3" t="s">
        <v>12</v>
      </c>
      <c r="B15" s="7" t="s">
        <v>34</v>
      </c>
      <c r="C15" s="7"/>
      <c r="D15" s="5"/>
      <c r="E15" s="5"/>
    </row>
    <row r="16" spans="1:5">
      <c r="A16" s="2" t="s">
        <v>13</v>
      </c>
      <c r="B16" s="7">
        <f>SUM((13+3+3)/3)</f>
        <v>6.333333333333333</v>
      </c>
      <c r="C16" s="7"/>
      <c r="D16" s="5"/>
      <c r="E16" s="5"/>
    </row>
    <row r="17" spans="1:5">
      <c r="A17" s="3" t="s">
        <v>14</v>
      </c>
      <c r="B17" s="7" t="s">
        <v>33</v>
      </c>
      <c r="C17" s="7"/>
      <c r="D17" s="5"/>
      <c r="E17" s="5"/>
    </row>
    <row r="18" spans="1:5">
      <c r="A18" s="2" t="s">
        <v>15</v>
      </c>
      <c r="B18" s="7">
        <f>SUM((2+2+2)/3)</f>
        <v>2</v>
      </c>
      <c r="C18" s="7"/>
      <c r="D18" s="5"/>
      <c r="E18" s="5"/>
    </row>
    <row r="19" spans="1:5">
      <c r="A19" s="3" t="s">
        <v>16</v>
      </c>
      <c r="B19" s="7">
        <f>SUM((2+2+2)/3)</f>
        <v>2</v>
      </c>
      <c r="C19" s="7"/>
      <c r="D19" s="5"/>
      <c r="E19" s="5"/>
    </row>
    <row r="20" spans="1:5">
      <c r="A20" s="2" t="s">
        <v>17</v>
      </c>
      <c r="B20" s="7">
        <f>SUM((122+120+131)/3)</f>
        <v>124.33333333333333</v>
      </c>
      <c r="C20" s="7"/>
      <c r="D20" s="5"/>
      <c r="E20" s="5"/>
    </row>
    <row r="21" spans="1:5">
      <c r="A21" s="3" t="s">
        <v>18</v>
      </c>
      <c r="B21" s="7">
        <f>SUM((349+232+247)/3)</f>
        <v>276</v>
      </c>
      <c r="C21" s="7"/>
      <c r="D21" s="5"/>
      <c r="E21" s="5"/>
    </row>
    <row r="22" spans="1:5">
      <c r="A22" s="2" t="s">
        <v>19</v>
      </c>
      <c r="B22" s="7">
        <f>SUM((76+78+87)/3)</f>
        <v>80.333333333333329</v>
      </c>
      <c r="C22" s="7"/>
      <c r="D22" s="5"/>
      <c r="E22" s="5"/>
    </row>
    <row r="23" spans="1:5">
      <c r="A23" s="3" t="s">
        <v>20</v>
      </c>
      <c r="B23" s="7" t="s">
        <v>33</v>
      </c>
      <c r="C23" s="7"/>
      <c r="D23" s="5"/>
      <c r="E23" s="5"/>
    </row>
    <row r="24" spans="1:5">
      <c r="A24" s="2" t="s">
        <v>21</v>
      </c>
      <c r="B24" s="7" t="s">
        <v>33</v>
      </c>
      <c r="C24" s="7"/>
      <c r="D24" s="5"/>
      <c r="E24" s="5"/>
    </row>
    <row r="25" spans="1:5">
      <c r="A25" s="3" t="s">
        <v>22</v>
      </c>
      <c r="B25" s="7" t="s">
        <v>33</v>
      </c>
      <c r="C25" s="7"/>
      <c r="D25" s="5"/>
      <c r="E25" s="5"/>
    </row>
    <row r="26" spans="1:5">
      <c r="A26" s="2" t="s">
        <v>23</v>
      </c>
      <c r="B26" s="7" t="s">
        <v>33</v>
      </c>
      <c r="C26" s="7"/>
      <c r="D26" s="5"/>
      <c r="E26" s="5"/>
    </row>
    <row r="27" spans="1:5">
      <c r="A27" s="3" t="s">
        <v>24</v>
      </c>
      <c r="B27" s="7" t="s">
        <v>33</v>
      </c>
      <c r="C27" s="7"/>
      <c r="D27" s="5"/>
      <c r="E27" s="5"/>
    </row>
    <row r="28" spans="1:5">
      <c r="A28" s="2" t="s">
        <v>25</v>
      </c>
      <c r="B28" s="7" t="s">
        <v>33</v>
      </c>
      <c r="C28" s="7"/>
      <c r="D28" s="5"/>
      <c r="E28" s="5"/>
    </row>
    <row r="29" spans="1:5">
      <c r="A29" s="3" t="s">
        <v>26</v>
      </c>
      <c r="B29" s="7">
        <f>SUM((25+25+25)/3)</f>
        <v>25</v>
      </c>
      <c r="C29" s="7"/>
      <c r="D29" s="5"/>
      <c r="E29" s="5"/>
    </row>
    <row r="30" spans="1:5">
      <c r="A30" s="2" t="s">
        <v>27</v>
      </c>
      <c r="B30" s="7">
        <f>SUM((2+1+1)/3)</f>
        <v>1.3333333333333333</v>
      </c>
      <c r="C30" s="7"/>
      <c r="D30" s="5"/>
      <c r="E30" s="5"/>
    </row>
    <row r="31" spans="1:5">
      <c r="A31" s="3" t="s">
        <v>28</v>
      </c>
      <c r="B31" s="7">
        <f>SUM((21+23+26)/3)</f>
        <v>23.333333333333332</v>
      </c>
      <c r="C31" s="7"/>
      <c r="D31" s="5"/>
      <c r="E31" s="5"/>
    </row>
    <row r="32" spans="1:5" ht="15" thickBot="1">
      <c r="A32" s="4" t="s">
        <v>29</v>
      </c>
      <c r="B32" s="7">
        <f>SUM((4+4+4)/3)</f>
        <v>4</v>
      </c>
      <c r="C32" s="7"/>
      <c r="D32" s="5"/>
      <c r="E32" s="5"/>
    </row>
    <row r="33" ht="15" thickTop="1"/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A3" sqref="A3:D32"/>
    </sheetView>
  </sheetViews>
  <sheetFormatPr defaultRowHeight="14.25"/>
  <cols>
    <col min="1" max="1" width="15.375" bestFit="1" customWidth="1"/>
    <col min="3" max="3" width="9" style="17"/>
    <col min="4" max="4" width="9" style="20" customWidth="1"/>
    <col min="6" max="6" width="9" style="9"/>
    <col min="7" max="7" width="9" style="16"/>
    <col min="8" max="8" width="9" style="9"/>
  </cols>
  <sheetData>
    <row r="1" spans="1:8">
      <c r="A1" s="9"/>
      <c r="B1" s="13" t="s">
        <v>35</v>
      </c>
      <c r="C1" s="18"/>
      <c r="D1" s="14"/>
      <c r="E1" s="13" t="s">
        <v>38</v>
      </c>
      <c r="F1" s="14"/>
      <c r="G1" s="13" t="s">
        <v>39</v>
      </c>
      <c r="H1" s="14"/>
    </row>
    <row r="2" spans="1:8" s="12" customFormat="1" ht="15" thickBot="1">
      <c r="A2" s="11" t="s">
        <v>30</v>
      </c>
      <c r="B2" s="12" t="s">
        <v>36</v>
      </c>
      <c r="C2" s="12" t="s">
        <v>37</v>
      </c>
      <c r="D2" s="19" t="s">
        <v>40</v>
      </c>
      <c r="E2" s="12" t="s">
        <v>36</v>
      </c>
      <c r="F2" s="11" t="s">
        <v>37</v>
      </c>
      <c r="G2" s="15" t="s">
        <v>36</v>
      </c>
      <c r="H2" s="11" t="s">
        <v>37</v>
      </c>
    </row>
    <row r="3" spans="1:8" ht="15" thickTop="1">
      <c r="A3" s="10" t="s">
        <v>18</v>
      </c>
      <c r="B3">
        <v>464372</v>
      </c>
      <c r="C3" s="17">
        <v>427017</v>
      </c>
      <c r="D3" s="20">
        <f>SUM(B3/C3)</f>
        <v>1.087478952828576</v>
      </c>
    </row>
    <row r="4" spans="1:8">
      <c r="A4" s="2" t="s">
        <v>17</v>
      </c>
      <c r="B4">
        <v>174594</v>
      </c>
      <c r="C4" s="17">
        <v>202116</v>
      </c>
      <c r="D4" s="20">
        <f>SUM(B4/C4)</f>
        <v>0.8638306714955768</v>
      </c>
    </row>
    <row r="5" spans="1:8">
      <c r="A5" s="2" t="s">
        <v>19</v>
      </c>
      <c r="B5">
        <v>138000</v>
      </c>
      <c r="C5" s="17">
        <v>147443</v>
      </c>
      <c r="D5" s="20">
        <f>SUM(B5/C5)</f>
        <v>0.93595491138948606</v>
      </c>
    </row>
    <row r="6" spans="1:8">
      <c r="A6" s="3" t="s">
        <v>26</v>
      </c>
      <c r="B6">
        <v>35187</v>
      </c>
      <c r="C6" s="17">
        <v>33168</v>
      </c>
      <c r="D6" s="20">
        <f>SUM(B6/C6)</f>
        <v>1.0608719247467437</v>
      </c>
    </row>
    <row r="7" spans="1:8">
      <c r="A7" s="3" t="s">
        <v>28</v>
      </c>
      <c r="B7">
        <v>29187</v>
      </c>
      <c r="C7" s="17">
        <v>39300</v>
      </c>
      <c r="D7" s="20">
        <f>SUM(B7/C7)</f>
        <v>0.74267175572519084</v>
      </c>
    </row>
    <row r="8" spans="1:8">
      <c r="A8" s="2" t="s">
        <v>1</v>
      </c>
      <c r="B8">
        <v>18375</v>
      </c>
      <c r="C8" s="17">
        <v>21785</v>
      </c>
      <c r="D8" s="20">
        <f>SUM(B8/C8)</f>
        <v>0.84347027771402339</v>
      </c>
    </row>
    <row r="9" spans="1:8">
      <c r="A9" s="3" t="s">
        <v>0</v>
      </c>
      <c r="B9">
        <v>9002</v>
      </c>
      <c r="C9" s="17">
        <v>10634</v>
      </c>
      <c r="D9" s="20">
        <f>SUM(B9/C9)</f>
        <v>0.84652999811924012</v>
      </c>
    </row>
    <row r="10" spans="1:8">
      <c r="A10" s="3" t="s">
        <v>10</v>
      </c>
      <c r="B10">
        <v>8343</v>
      </c>
      <c r="C10" s="17">
        <v>9522</v>
      </c>
      <c r="D10" s="20">
        <f>SUM(B10/C10)</f>
        <v>0.87618147448015127</v>
      </c>
    </row>
    <row r="11" spans="1:8">
      <c r="A11" s="2" t="s">
        <v>27</v>
      </c>
      <c r="B11">
        <v>8046</v>
      </c>
      <c r="C11" s="17">
        <v>1123</v>
      </c>
      <c r="D11" s="20">
        <f>SUM(B11/C11)</f>
        <v>7.1647373107747105</v>
      </c>
    </row>
    <row r="12" spans="1:8">
      <c r="A12" s="3" t="s">
        <v>2</v>
      </c>
      <c r="B12">
        <v>7860</v>
      </c>
      <c r="C12" s="17">
        <v>12655</v>
      </c>
      <c r="D12" s="20">
        <f>SUM(B12/C12)</f>
        <v>0.6210983800869222</v>
      </c>
    </row>
    <row r="13" spans="1:8">
      <c r="A13" s="3" t="s">
        <v>8</v>
      </c>
      <c r="B13">
        <v>7687</v>
      </c>
      <c r="C13" s="17">
        <v>8998</v>
      </c>
      <c r="D13" s="20">
        <f>SUM(B13/C13)</f>
        <v>0.8543009557679484</v>
      </c>
    </row>
    <row r="14" spans="1:8">
      <c r="A14" s="2" t="s">
        <v>5</v>
      </c>
      <c r="B14">
        <v>6813</v>
      </c>
      <c r="C14" s="17">
        <v>11381</v>
      </c>
      <c r="D14" s="20">
        <f>SUM(B14/C14)</f>
        <v>0.59862929443809854</v>
      </c>
    </row>
    <row r="15" spans="1:8">
      <c r="A15" s="3" t="s">
        <v>6</v>
      </c>
      <c r="B15">
        <v>5968</v>
      </c>
      <c r="C15" s="17">
        <v>6429</v>
      </c>
      <c r="D15" s="20">
        <f>SUM(B15/C15)</f>
        <v>0.92829366931093482</v>
      </c>
    </row>
    <row r="16" spans="1:8">
      <c r="A16" s="2" t="s">
        <v>3</v>
      </c>
      <c r="B16">
        <v>5937</v>
      </c>
      <c r="C16" s="17">
        <v>6347</v>
      </c>
      <c r="D16" s="20">
        <f>SUM(B16/C16)</f>
        <v>0.93540255238695447</v>
      </c>
    </row>
    <row r="17" spans="1:4">
      <c r="A17" s="3" t="s">
        <v>4</v>
      </c>
      <c r="B17">
        <v>5860</v>
      </c>
      <c r="C17" s="17">
        <v>6249</v>
      </c>
      <c r="D17" s="20">
        <f>SUM(B17/C17)</f>
        <v>0.93775004000640105</v>
      </c>
    </row>
    <row r="18" spans="1:4">
      <c r="A18" s="2" t="s">
        <v>7</v>
      </c>
      <c r="B18">
        <v>5344</v>
      </c>
      <c r="C18" s="17">
        <v>5973</v>
      </c>
      <c r="D18" s="20">
        <f>SUM(B18/C18)</f>
        <v>0.89469278419554665</v>
      </c>
    </row>
    <row r="19" spans="1:4">
      <c r="A19" s="2" t="s">
        <v>9</v>
      </c>
      <c r="B19">
        <v>4452</v>
      </c>
      <c r="C19" s="17">
        <v>1244</v>
      </c>
      <c r="D19" s="20">
        <f>SUM(B19/C19)</f>
        <v>3.5787781350482315</v>
      </c>
    </row>
    <row r="20" spans="1:4">
      <c r="A20" s="3" t="s">
        <v>16</v>
      </c>
      <c r="B20">
        <v>3125</v>
      </c>
      <c r="C20" s="17">
        <v>3433</v>
      </c>
      <c r="D20" s="20">
        <f>SUM(B20/C20)</f>
        <v>0.91028255170404893</v>
      </c>
    </row>
    <row r="21" spans="1:4">
      <c r="A21" s="2" t="s">
        <v>13</v>
      </c>
      <c r="B21">
        <v>3094</v>
      </c>
      <c r="C21" s="17">
        <v>5483</v>
      </c>
      <c r="D21" s="20">
        <f>SUM(B21/C21)</f>
        <v>0.56428962246945102</v>
      </c>
    </row>
    <row r="22" spans="1:4">
      <c r="A22" s="2" t="s">
        <v>15</v>
      </c>
      <c r="B22">
        <v>2360</v>
      </c>
      <c r="C22" s="17">
        <v>2650</v>
      </c>
      <c r="D22" s="20">
        <f>SUM(B22/C22)</f>
        <v>0.89056603773584908</v>
      </c>
    </row>
    <row r="23" spans="1:4">
      <c r="A23" s="2" t="s">
        <v>29</v>
      </c>
      <c r="B23">
        <v>1217</v>
      </c>
      <c r="C23" s="17">
        <v>3960</v>
      </c>
      <c r="D23" s="20">
        <f>SUM(B23/C23)</f>
        <v>0.30732323232323233</v>
      </c>
    </row>
    <row r="24" spans="1:4">
      <c r="A24" s="3" t="s">
        <v>12</v>
      </c>
      <c r="B24">
        <v>32</v>
      </c>
      <c r="C24" s="17">
        <v>35</v>
      </c>
      <c r="D24" s="20">
        <f>SUM(B24/C24)</f>
        <v>0.91428571428571426</v>
      </c>
    </row>
    <row r="25" spans="1:4">
      <c r="A25" s="3" t="s">
        <v>14</v>
      </c>
      <c r="B25">
        <v>31</v>
      </c>
      <c r="C25" s="17">
        <v>22</v>
      </c>
      <c r="D25" s="20">
        <f>SUM(B25/C25)</f>
        <v>1.4090909090909092</v>
      </c>
    </row>
    <row r="26" spans="1:4">
      <c r="A26" s="2" t="s">
        <v>11</v>
      </c>
      <c r="B26">
        <v>31</v>
      </c>
      <c r="C26" s="17">
        <v>27</v>
      </c>
      <c r="D26" s="20">
        <f>SUM(B26/C26)</f>
        <v>1.1481481481481481</v>
      </c>
    </row>
    <row r="27" spans="1:4">
      <c r="A27" s="2" t="s">
        <v>25</v>
      </c>
      <c r="B27">
        <v>31</v>
      </c>
      <c r="C27" s="17">
        <v>72</v>
      </c>
      <c r="D27" s="20">
        <f>SUM(B27/C27)</f>
        <v>0.43055555555555558</v>
      </c>
    </row>
    <row r="28" spans="1:4">
      <c r="A28" s="2" t="s">
        <v>21</v>
      </c>
      <c r="B28">
        <v>16</v>
      </c>
      <c r="C28" s="17">
        <v>13</v>
      </c>
      <c r="D28" s="20">
        <f>SUM(B28/C28)</f>
        <v>1.2307692307692308</v>
      </c>
    </row>
    <row r="29" spans="1:4">
      <c r="A29" s="2" t="s">
        <v>23</v>
      </c>
      <c r="B29">
        <v>16</v>
      </c>
      <c r="C29" s="17">
        <v>13</v>
      </c>
      <c r="D29" s="20">
        <f>SUM(B29/C29)</f>
        <v>1.2307692307692308</v>
      </c>
    </row>
    <row r="30" spans="1:4">
      <c r="A30" s="3" t="s">
        <v>20</v>
      </c>
      <c r="B30">
        <v>16</v>
      </c>
      <c r="C30" s="17">
        <v>184</v>
      </c>
      <c r="D30" s="20">
        <f>SUM(B30/C30)</f>
        <v>8.6956521739130432E-2</v>
      </c>
    </row>
    <row r="31" spans="1:4">
      <c r="A31" s="3" t="s">
        <v>22</v>
      </c>
      <c r="B31">
        <v>0</v>
      </c>
      <c r="C31" s="17">
        <v>14</v>
      </c>
      <c r="D31" s="20">
        <f>SUM(B31/C31)</f>
        <v>0</v>
      </c>
    </row>
    <row r="32" spans="1:4" ht="15" thickBot="1">
      <c r="A32" s="21" t="s">
        <v>24</v>
      </c>
      <c r="B32">
        <v>0</v>
      </c>
      <c r="C32" s="17">
        <v>34</v>
      </c>
      <c r="D32" s="20">
        <f>SUM(B32/C32)</f>
        <v>0</v>
      </c>
    </row>
    <row r="33" ht="15" thickTop="1"/>
  </sheetData>
  <sortState ref="A3:D32">
    <sortCondition descending="1" ref="B3:B32"/>
  </sortState>
  <mergeCells count="3">
    <mergeCell ref="E1:F1"/>
    <mergeCell ref="G1:H1"/>
    <mergeCell ref="B1:D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A3" sqref="A3:A32"/>
    </sheetView>
  </sheetViews>
  <sheetFormatPr defaultRowHeight="14.25"/>
  <cols>
    <col min="1" max="1" width="15.375" bestFit="1" customWidth="1"/>
    <col min="2" max="2" width="22.25" bestFit="1" customWidth="1"/>
    <col min="3" max="3" width="10.125" bestFit="1" customWidth="1"/>
    <col min="4" max="4" width="7.875" bestFit="1" customWidth="1"/>
    <col min="5" max="5" width="7.75" bestFit="1" customWidth="1"/>
    <col min="6" max="6" width="10.875" bestFit="1" customWidth="1"/>
    <col min="7" max="7" width="10.125" bestFit="1" customWidth="1"/>
    <col min="8" max="8" width="11.25" bestFit="1" customWidth="1"/>
    <col min="9" max="9" width="14.5" bestFit="1" customWidth="1"/>
  </cols>
  <sheetData>
    <row r="1" spans="1:9">
      <c r="A1" s="9"/>
      <c r="B1" s="17"/>
      <c r="C1" s="17"/>
    </row>
    <row r="2" spans="1:9" s="12" customFormat="1" ht="15" thickBot="1">
      <c r="A2" s="11" t="s">
        <v>30</v>
      </c>
      <c r="B2" s="12" t="s">
        <v>48</v>
      </c>
      <c r="C2" s="12" t="s">
        <v>47</v>
      </c>
      <c r="D2" s="12" t="s">
        <v>41</v>
      </c>
      <c r="E2" s="12" t="s">
        <v>42</v>
      </c>
      <c r="F2" s="12" t="s">
        <v>43</v>
      </c>
      <c r="G2" s="12" t="s">
        <v>44</v>
      </c>
      <c r="H2" s="12" t="s">
        <v>45</v>
      </c>
      <c r="I2" s="12" t="s">
        <v>46</v>
      </c>
    </row>
    <row r="3" spans="1:9" ht="15" thickTop="1">
      <c r="A3" s="10" t="s">
        <v>0</v>
      </c>
      <c r="B3" s="22" t="s">
        <v>49</v>
      </c>
      <c r="C3" s="22">
        <v>79508</v>
      </c>
      <c r="D3" s="23">
        <v>1632621</v>
      </c>
      <c r="E3" s="23">
        <v>0</v>
      </c>
      <c r="F3" s="24">
        <v>0</v>
      </c>
      <c r="G3" s="24">
        <v>0</v>
      </c>
      <c r="H3" s="24">
        <v>0</v>
      </c>
      <c r="I3" s="24">
        <v>0</v>
      </c>
    </row>
    <row r="4" spans="1:9">
      <c r="A4" s="2" t="s">
        <v>1</v>
      </c>
      <c r="B4" s="22"/>
      <c r="C4" s="22"/>
      <c r="D4" s="23"/>
      <c r="E4" s="23"/>
    </row>
    <row r="5" spans="1:9">
      <c r="A5" s="3" t="s">
        <v>2</v>
      </c>
      <c r="B5" s="22"/>
      <c r="C5" s="22"/>
      <c r="D5" s="23"/>
      <c r="E5" s="23"/>
    </row>
    <row r="6" spans="1:9">
      <c r="A6" s="2" t="s">
        <v>3</v>
      </c>
      <c r="B6" s="22"/>
      <c r="C6" s="22"/>
      <c r="D6" s="23"/>
      <c r="E6" s="23"/>
    </row>
    <row r="7" spans="1:9">
      <c r="A7" s="3" t="s">
        <v>4</v>
      </c>
      <c r="B7" s="22"/>
      <c r="C7" s="22"/>
      <c r="D7" s="23"/>
      <c r="E7" s="23"/>
    </row>
    <row r="8" spans="1:9">
      <c r="A8" s="2" t="s">
        <v>5</v>
      </c>
      <c r="B8" s="22"/>
      <c r="C8" s="22"/>
      <c r="D8" s="23"/>
      <c r="E8" s="23"/>
    </row>
    <row r="9" spans="1:9">
      <c r="A9" s="3" t="s">
        <v>6</v>
      </c>
      <c r="B9" s="22"/>
      <c r="C9" s="22"/>
      <c r="D9" s="23"/>
      <c r="E9" s="23"/>
    </row>
    <row r="10" spans="1:9">
      <c r="A10" s="2" t="s">
        <v>7</v>
      </c>
      <c r="B10" s="22"/>
      <c r="C10" s="22"/>
      <c r="D10" s="23"/>
      <c r="E10" s="23"/>
    </row>
    <row r="11" spans="1:9">
      <c r="A11" s="3" t="s">
        <v>8</v>
      </c>
      <c r="B11" s="22"/>
      <c r="C11" s="22"/>
      <c r="D11" s="23"/>
      <c r="E11" s="23"/>
    </row>
    <row r="12" spans="1:9">
      <c r="A12" s="2" t="s">
        <v>9</v>
      </c>
      <c r="B12" s="22"/>
      <c r="C12" s="22"/>
      <c r="D12" s="23"/>
      <c r="E12" s="23"/>
    </row>
    <row r="13" spans="1:9">
      <c r="A13" s="3" t="s">
        <v>10</v>
      </c>
      <c r="B13" s="22"/>
      <c r="C13" s="22"/>
      <c r="D13" s="23"/>
      <c r="E13" s="23"/>
    </row>
    <row r="14" spans="1:9">
      <c r="A14" s="2" t="s">
        <v>11</v>
      </c>
      <c r="B14" s="22"/>
      <c r="C14" s="22"/>
      <c r="D14" s="23"/>
      <c r="E14" s="23"/>
    </row>
    <row r="15" spans="1:9">
      <c r="A15" s="3" t="s">
        <v>12</v>
      </c>
      <c r="B15" s="22"/>
      <c r="C15" s="22"/>
      <c r="D15" s="23"/>
      <c r="E15" s="23"/>
    </row>
    <row r="16" spans="1:9">
      <c r="A16" s="2" t="s">
        <v>13</v>
      </c>
      <c r="B16" s="22"/>
      <c r="C16" s="22"/>
      <c r="D16" s="23"/>
      <c r="E16" s="23"/>
    </row>
    <row r="17" spans="1:5">
      <c r="A17" s="3" t="s">
        <v>14</v>
      </c>
      <c r="B17" s="22"/>
      <c r="C17" s="22"/>
      <c r="D17" s="23"/>
      <c r="E17" s="23"/>
    </row>
    <row r="18" spans="1:5">
      <c r="A18" s="2" t="s">
        <v>15</v>
      </c>
      <c r="B18" s="22"/>
      <c r="C18" s="22"/>
      <c r="D18" s="23"/>
      <c r="E18" s="23"/>
    </row>
    <row r="19" spans="1:5">
      <c r="A19" s="3" t="s">
        <v>16</v>
      </c>
      <c r="B19" s="22"/>
      <c r="C19" s="22"/>
      <c r="D19" s="23"/>
      <c r="E19" s="23"/>
    </row>
    <row r="20" spans="1:5">
      <c r="A20" s="2" t="s">
        <v>17</v>
      </c>
      <c r="B20" s="22"/>
      <c r="C20" s="22"/>
      <c r="D20" s="23"/>
      <c r="E20" s="23"/>
    </row>
    <row r="21" spans="1:5">
      <c r="A21" s="3" t="s">
        <v>18</v>
      </c>
      <c r="B21" s="22"/>
      <c r="C21" s="22"/>
      <c r="D21" s="23"/>
      <c r="E21" s="23"/>
    </row>
    <row r="22" spans="1:5">
      <c r="A22" s="2" t="s">
        <v>19</v>
      </c>
      <c r="B22" s="22"/>
      <c r="C22" s="22"/>
      <c r="D22" s="23"/>
      <c r="E22" s="23"/>
    </row>
    <row r="23" spans="1:5">
      <c r="A23" s="3" t="s">
        <v>20</v>
      </c>
      <c r="B23" s="22"/>
      <c r="C23" s="22"/>
      <c r="D23" s="23"/>
      <c r="E23" s="23"/>
    </row>
    <row r="24" spans="1:5">
      <c r="A24" s="2" t="s">
        <v>21</v>
      </c>
      <c r="B24" s="22"/>
      <c r="C24" s="22"/>
      <c r="D24" s="23"/>
      <c r="E24" s="23"/>
    </row>
    <row r="25" spans="1:5">
      <c r="A25" s="3" t="s">
        <v>22</v>
      </c>
      <c r="B25" s="22"/>
      <c r="C25" s="22"/>
      <c r="D25" s="23"/>
      <c r="E25" s="23"/>
    </row>
    <row r="26" spans="1:5">
      <c r="A26" s="2" t="s">
        <v>23</v>
      </c>
      <c r="B26" s="22"/>
      <c r="C26" s="22"/>
      <c r="D26" s="23"/>
      <c r="E26" s="23"/>
    </row>
    <row r="27" spans="1:5">
      <c r="A27" s="3" t="s">
        <v>24</v>
      </c>
      <c r="B27" s="22"/>
      <c r="C27" s="22"/>
      <c r="D27" s="23"/>
      <c r="E27" s="23"/>
    </row>
    <row r="28" spans="1:5">
      <c r="A28" s="2" t="s">
        <v>25</v>
      </c>
      <c r="B28" s="22"/>
      <c r="C28" s="22"/>
      <c r="D28" s="23"/>
      <c r="E28" s="23"/>
    </row>
    <row r="29" spans="1:5">
      <c r="A29" s="3" t="s">
        <v>26</v>
      </c>
      <c r="B29" s="22"/>
      <c r="C29" s="22"/>
      <c r="D29" s="23"/>
      <c r="E29" s="23"/>
    </row>
    <row r="30" spans="1:5">
      <c r="A30" s="2" t="s">
        <v>27</v>
      </c>
      <c r="B30" s="22"/>
      <c r="C30" s="22"/>
      <c r="D30" s="23"/>
      <c r="E30" s="23"/>
    </row>
    <row r="31" spans="1:5">
      <c r="A31" s="3" t="s">
        <v>28</v>
      </c>
      <c r="B31" s="22"/>
      <c r="C31" s="22"/>
      <c r="D31" s="23"/>
      <c r="E31" s="23"/>
    </row>
    <row r="32" spans="1:5" ht="15" thickBot="1">
      <c r="A32" s="4" t="s">
        <v>29</v>
      </c>
      <c r="B32" s="22"/>
      <c r="C32" s="22"/>
      <c r="D32" s="23"/>
      <c r="E32" s="23"/>
    </row>
    <row r="33" ht="15" thickTop="1"/>
  </sheetData>
  <sortState ref="A3:A32">
    <sortCondition ref="A3:A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2015-03-16T12:23:30Z</dcterms:created>
  <dcterms:modified xsi:type="dcterms:W3CDTF">2015-03-23T14:55:16Z</dcterms:modified>
</cp:coreProperties>
</file>