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2"/>
  <workbookPr/>
  <mc:AlternateContent xmlns:mc="http://schemas.openxmlformats.org/markup-compatibility/2006">
    <mc:Choice Requires="x15">
      <x15ac:absPath xmlns:x15ac="http://schemas.microsoft.com/office/spreadsheetml/2010/11/ac" url="https://agenciaateneaco.sharepoint.com/sites/gerenciaposmedia/jovenesalau/Documentos compartidos/1.JU/INFORMACIÓN DISEÑO/Jóvenes a la E-ETDH/Evaluación/"/>
    </mc:Choice>
  </mc:AlternateContent>
  <xr:revisionPtr revIDLastSave="275" documentId="8_{7AA78D28-DB2B-1245-97EE-660298F36F6F}" xr6:coauthVersionLast="47" xr6:coauthVersionMax="47" xr10:uidLastSave="{E7703F46-72CA-4324-9352-D9757A6C9645}"/>
  <bookViews>
    <workbookView xWindow="0" yWindow="0" windowWidth="28800" windowHeight="18000" xr2:uid="{56C1BF69-FEE9-D648-88E2-74FF0C3D7A59}"/>
  </bookViews>
  <sheets>
    <sheet name="NOMBRES SECOP" sheetId="1" r:id="rId1"/>
  </sheets>
  <definedNames>
    <definedName name="_xlnm._FilterDatabase" localSheetId="0" hidden="1">'NOMBRES SECOP'!$A$1:$BM$46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 i="1" l="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I2" i="1"/>
  <c r="AH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2" i="1"/>
  <c r="AB4" i="1"/>
  <c r="AB5" i="1"/>
  <c r="AB6" i="1"/>
  <c r="AB7" i="1"/>
  <c r="AB10" i="1"/>
  <c r="AB11" i="1"/>
  <c r="AB12" i="1"/>
  <c r="AB15" i="1"/>
  <c r="AB16" i="1"/>
  <c r="AB17" i="1"/>
  <c r="AB18" i="1"/>
  <c r="AB19" i="1"/>
  <c r="AB20" i="1"/>
  <c r="AB21" i="1"/>
  <c r="AB22" i="1"/>
  <c r="AB23" i="1"/>
  <c r="AB24" i="1"/>
  <c r="AB26" i="1"/>
  <c r="AB28" i="1"/>
  <c r="AB29" i="1"/>
  <c r="AB30" i="1"/>
  <c r="AB31" i="1"/>
  <c r="AB32" i="1"/>
  <c r="AB33" i="1"/>
  <c r="AB34" i="1"/>
  <c r="AB35" i="1"/>
  <c r="AB38" i="1"/>
  <c r="AB39" i="1"/>
  <c r="AB40" i="1"/>
  <c r="AB41" i="1"/>
  <c r="AB42" i="1"/>
  <c r="AB43" i="1"/>
  <c r="AB44" i="1"/>
  <c r="AB2" i="1"/>
  <c r="AB3" i="1"/>
  <c r="AF20" i="1"/>
  <c r="AF21" i="1"/>
  <c r="AF22" i="1"/>
  <c r="AF23" i="1"/>
  <c r="AF24" i="1"/>
  <c r="AF25" i="1"/>
  <c r="AF26" i="1"/>
  <c r="AF27" i="1"/>
  <c r="AF2" i="1"/>
  <c r="AF28" i="1"/>
  <c r="AF29" i="1"/>
  <c r="AF3" i="1"/>
  <c r="AF30" i="1"/>
  <c r="AF31" i="1"/>
  <c r="AF32" i="1"/>
  <c r="AF33" i="1"/>
  <c r="AF34" i="1"/>
  <c r="AF4" i="1"/>
  <c r="AF35" i="1"/>
  <c r="AF5" i="1"/>
  <c r="AF6" i="1"/>
  <c r="AF36" i="1"/>
  <c r="AF37" i="1"/>
  <c r="AF7" i="1"/>
  <c r="AF8" i="1"/>
  <c r="AF38" i="1"/>
  <c r="AF39" i="1"/>
  <c r="AF40" i="1"/>
  <c r="AF9" i="1"/>
  <c r="AF41" i="1"/>
  <c r="AF42" i="1"/>
  <c r="AF10" i="1"/>
  <c r="AF11" i="1"/>
  <c r="AF12" i="1"/>
  <c r="AF13" i="1"/>
  <c r="AF14" i="1"/>
  <c r="AF43" i="1"/>
  <c r="AF44" i="1"/>
  <c r="AF45" i="1"/>
  <c r="AF46" i="1"/>
  <c r="AF15" i="1"/>
  <c r="AF16" i="1"/>
  <c r="AF17" i="1"/>
  <c r="AF18" i="1"/>
  <c r="AF19" i="1"/>
  <c r="AJ18" i="1" l="1"/>
  <c r="AJ17" i="1"/>
  <c r="AJ16" i="1"/>
  <c r="AJ15" i="1"/>
  <c r="AJ46" i="1"/>
  <c r="AJ45" i="1"/>
  <c r="AJ44" i="1"/>
  <c r="AJ43" i="1"/>
  <c r="AJ14" i="1"/>
  <c r="AJ13" i="1"/>
  <c r="AJ12" i="1"/>
  <c r="AJ11" i="1"/>
  <c r="AJ10" i="1"/>
  <c r="AJ42" i="1"/>
  <c r="AJ41" i="1"/>
  <c r="AJ9" i="1"/>
  <c r="AJ40" i="1"/>
  <c r="AJ39" i="1"/>
  <c r="AJ38" i="1"/>
  <c r="AJ8" i="1"/>
  <c r="AJ7" i="1"/>
  <c r="AJ37" i="1"/>
  <c r="AJ36" i="1"/>
  <c r="AJ6" i="1"/>
  <c r="AJ5" i="1"/>
  <c r="AJ35" i="1"/>
  <c r="AJ4" i="1"/>
  <c r="AJ34" i="1"/>
  <c r="AJ33" i="1"/>
  <c r="AJ32" i="1"/>
  <c r="AJ31" i="1"/>
  <c r="AJ30" i="1"/>
  <c r="AJ3" i="1"/>
  <c r="AJ29" i="1"/>
  <c r="AJ28" i="1"/>
  <c r="AJ2" i="1"/>
  <c r="AJ27" i="1"/>
  <c r="AJ26" i="1"/>
  <c r="AJ25" i="1"/>
  <c r="AJ24" i="1"/>
  <c r="AJ23" i="1"/>
  <c r="AJ22" i="1"/>
  <c r="AJ21" i="1"/>
  <c r="AJ20" i="1"/>
  <c r="AJ19" i="1"/>
</calcChain>
</file>

<file path=xl/sharedStrings.xml><?xml version="1.0" encoding="utf-8"?>
<sst xmlns="http://schemas.openxmlformats.org/spreadsheetml/2006/main" count="1718" uniqueCount="314">
  <si>
    <t>Ruta habilitada</t>
  </si>
  <si>
    <t>Puntaje (nuevos y cerrados)</t>
  </si>
  <si>
    <t>TIPO DE INSTITUCIÓN</t>
  </si>
  <si>
    <t>Validación técnica</t>
  </si>
  <si>
    <t>Institucion habilitada</t>
  </si>
  <si>
    <t>TIPO DE PERSONERÍA JURÍDICA</t>
  </si>
  <si>
    <t>INSTITUCIÖN PROCESO SECOP</t>
  </si>
  <si>
    <t>NOMBRE DE LA INSTITUCÓN (INFORMACIÓN OBTENIDA DE SIET)</t>
  </si>
  <si>
    <t>Meta de vinculación</t>
  </si>
  <si>
    <t>ISOEFT</t>
  </si>
  <si>
    <t xml:space="preserve">CÓDIGO DE INSTITUCIÓN </t>
  </si>
  <si>
    <t>DIRECCIÓN SEDE PRINCIPAL IES/IETDH</t>
  </si>
  <si>
    <t xml:space="preserve">TELÉFONO IES/IETDH </t>
  </si>
  <si>
    <t>Visita de verificación</t>
  </si>
  <si>
    <t>Habiltitación de programas</t>
  </si>
  <si>
    <t>TIPO DE PROGRAMA A OFERTAR</t>
  </si>
  <si>
    <t>CÓDIGO SIET DEL PROGRAMA A OFERTAR (SOLO APLICA PARA PROGRAMAS ANTIGUOS)</t>
  </si>
  <si>
    <t>NOMBRE PROGRAMA SEGÚN REGISTRO SECRETARÍA DE EDUCACIÓN</t>
  </si>
  <si>
    <t>IPO</t>
  </si>
  <si>
    <t>Ocupación</t>
  </si>
  <si>
    <t>CNO</t>
  </si>
  <si>
    <t>SECRETARÍA</t>
  </si>
  <si>
    <t>DEPARTAMENTO</t>
  </si>
  <si>
    <t>LOCALIDAD</t>
  </si>
  <si>
    <t>DURACIÓN DEL PROGRAMA EN NÚMERO DE HORAS (según aplique):</t>
  </si>
  <si>
    <t>MODALIDAD</t>
  </si>
  <si>
    <t>NÚMERO DE CUPOS A OFERTAR</t>
  </si>
  <si>
    <t>Número máximo de cupos por grupos</t>
  </si>
  <si>
    <t>JORNADA DEL PROGRAMA</t>
  </si>
  <si>
    <t>¿CUÁNTOS SEMESTRES DE DURACIÓN TIENE EL PROGRAMA?</t>
  </si>
  <si>
    <t>VALOR DEL PROGRAMA SEGÚN DERECHOS PECUNIARIOS 2024 (SI APLICA)</t>
  </si>
  <si>
    <t>Valor por semestre</t>
  </si>
  <si>
    <t>Valor 2025-2</t>
  </si>
  <si>
    <t>Valor 2026-1</t>
  </si>
  <si>
    <t>Valor 2026-2</t>
  </si>
  <si>
    <t>VALOR TOTAL DEL PROGRAMA INDEXADO</t>
  </si>
  <si>
    <t>¿EL PROGRAMA TIENE REQUISITOS ADICIONALES DE ADMISIÓN?</t>
  </si>
  <si>
    <t>ESPECIFIQUE REQUISITOS DE ADMISIÓN (SEPARADOS POR COMAS)</t>
  </si>
  <si>
    <t>¿EL ELEGIBLE DEBE ASUMIR COSTOS DE ADMISIÓN?</t>
  </si>
  <si>
    <t xml:space="preserve">ESPECIFIQUE LOS COSTOS DE ADMISIÓN </t>
  </si>
  <si>
    <t>DIRECCIÓN DE LA SEDE DONDE SE IMPARTIRÁ EL PROGRAMA</t>
  </si>
  <si>
    <t>PERFIL DEL EGRESADO DEL PROGRAMA SEGÚN REGISTRO EMITIDO POR LA SECRETARÍA DE EDUCACIÓN</t>
  </si>
  <si>
    <t>ÁREA DE CUALIFICACIÓN A LA QUE APUNTA EL PROGRAMA SEGÚN EL REGISTRO EMITIDO POR LA SECRETARÍA DE EDUCACIÓN</t>
  </si>
  <si>
    <t>ALIANZA HABILITADA</t>
  </si>
  <si>
    <t>¿EL PROGRAMA SE OFERTA POR MEDIO DE UNA ALIANZA/ CONVENIO CON UNA IES ACREDITADA?</t>
  </si>
  <si>
    <t>SELECCIONE LA IES ACREDITADA</t>
  </si>
  <si>
    <t>ENLACE A PÁGINA WEB DEL PROGRAMA</t>
  </si>
  <si>
    <t>¿Este programa se oferta por medio de un grupo cerrado?</t>
  </si>
  <si>
    <t>MUNICIPIO</t>
  </si>
  <si>
    <t>NÚMERO DE ESTUDIANTES MATRÍCULADOS (ÚLTIMO REPORTE)</t>
  </si>
  <si>
    <t>NÚMERO DE ESTUDIANTES CERTIFICADOS</t>
  </si>
  <si>
    <t>FECHA DE VENCIMIENTO DE LA VIGENCIA (NTC 5555) (DD/MM/AAAA)</t>
  </si>
  <si>
    <t>FECHA DE VENCIMIENTO DE LA VIGENCIA (ISO 21001) (DD/MM/AAAA)</t>
  </si>
  <si>
    <t>NÚMERO TOTAL DE ESTUDIANTES MATRICULADOS EN EL ÚLTIMO AÑO EN PROGRAMAS TÉCNICOS LABORALES</t>
  </si>
  <si>
    <t>¿LA INSTITUCIÓN CUENTA CON NTC 5555? (SI APLICA SINO NA)</t>
  </si>
  <si>
    <t>¿LA INSTITUCIÓN CUENTA CON ACREDITACIÓN INSTITUCIONAL DE ALTA CALIDAD? (SI APLICA SINO NA)</t>
  </si>
  <si>
    <t>FECHA DE VENCIMIENTO DE LA VIGENCIA (ACREDITACIÓN INSTITUCIONAL) (DD/MM/AAAA)</t>
  </si>
  <si>
    <t>¿EL PROGRAMA CUENTA CON REGISTRO O ACTO ADMINISTRATIVO DE RECONOCIMIENTO POR LA SED?</t>
  </si>
  <si>
    <t>FECHA DE VENCIMIENTO DE LA VIGENCIA DEL ACTO ADMINISTRATIVO DE RECONOCIMIENTO DEL PROGRAMA (DD/MM/AAAA)</t>
  </si>
  <si>
    <t xml:space="preserve">NÚMERO DE CUPOS MÁXIMO PERMITIDO POR EL ACTO ADMINISTRATIVO DE RECONOCIMIENTO DEL PROGRAMA O EL DOCUMENTO QUE SOPORTE EL CUPO MÁXIMO APROBADO POR LA SECRETARIA  </t>
  </si>
  <si>
    <t>GRADO ESCOLAR MÍNIMO REQUERIDO PARA INGRESAR</t>
  </si>
  <si>
    <t>Archivo_Origen</t>
  </si>
  <si>
    <t>TIPO DE IDENTIFICACIÓN DE QUIEN REGISTRA LA OFERTA</t>
  </si>
  <si>
    <t>NUMERO DE IDENTIFICACIÓN DE QUIEN REGISTRA LA OFERTA</t>
  </si>
  <si>
    <t>¿LA INSTITUCIÓN CUENTA CON ISO 21001?</t>
  </si>
  <si>
    <t>Antiguos</t>
  </si>
  <si>
    <t>N/A</t>
  </si>
  <si>
    <t>Institución de Educación para el Trabajo y el Desarrollo Humano (IETDH)</t>
  </si>
  <si>
    <t>HABILITADA</t>
  </si>
  <si>
    <t>Sí</t>
  </si>
  <si>
    <t>PERSONA NATURAL</t>
  </si>
  <si>
    <t>19. CAJA DE COMPENSACION FAMILIAR CAFAM</t>
  </si>
  <si>
    <t>CENTRO DE EDUCACION PARA EL TRABAJO - CAFAM</t>
  </si>
  <si>
    <t xml:space="preserve">	CALLE 27 SUR NO 26 - 24</t>
  </si>
  <si>
    <t>5551371</t>
  </si>
  <si>
    <t>Antiguo</t>
  </si>
  <si>
    <t>TÉCNICO LABORAL EN AUXILIAR EN ELECTRÓNICA</t>
  </si>
  <si>
    <t>Técnicos en electrónica</t>
  </si>
  <si>
    <t>SECRETARÍA DE EDUCACIÓN DISTRITO BOGOTÁ</t>
  </si>
  <si>
    <t>BOGOTÁ D.C.</t>
  </si>
  <si>
    <t>RAFAEL URIBE URIBE</t>
  </si>
  <si>
    <t>PRESENCIAL</t>
  </si>
  <si>
    <t>DIURNA Y NOCTURNA</t>
  </si>
  <si>
    <t>Documentales; Prueba de Ingreso</t>
  </si>
  <si>
    <t>No</t>
  </si>
  <si>
    <t>CALLE 27 SUR NO 26 - 24</t>
  </si>
  <si>
    <t>El egresado del Centro de Educación para el trabajo CAFAM del programa Técnico Laboral en Auxiliar en Electrónica está en la capacidad de: Mantener equipos electro electrónico según manuales técnicos y normativa; Intervenir equipos de acuerdo con técnicas de mantenimiento preventivo; Probar el producto electrónico según protocolo de pruebas y normativa; Elaborar documentos de acuerdo con técnicas y normativa; Operar herramientas informáticas y digitales de acuerdo con protocolos y manuales técnicos.</t>
  </si>
  <si>
    <t>Electrónica y automatización</t>
  </si>
  <si>
    <t>https://www.cafam.com.co/educacion-jovenes-y-adultos/formacion-tecnica</t>
  </si>
  <si>
    <t>BOGOTÁ</t>
  </si>
  <si>
    <t>9°</t>
  </si>
  <si>
    <t>NUEVO_Copia de FORMATO 8- FINAL - MATRIZ DE PRESENTACION DE OFERTA CET Centenario (1).xlsx</t>
  </si>
  <si>
    <t>Cédula de ciudadanía</t>
  </si>
  <si>
    <t>Nuevos</t>
  </si>
  <si>
    <t>Institución de Educación Superior (IES)</t>
  </si>
  <si>
    <t>Sin ánimo de lucro</t>
  </si>
  <si>
    <t>09. CORPORACIÓN COLSUBSIDIO EDUCACIÓN TECNOLÓGICA - CET</t>
  </si>
  <si>
    <t>CORPORACIÓN DE EDUCACIÓN TECNOLÓGICA COLSUBSIDIO -AIRBUS GROUP ENGATIVA</t>
  </si>
  <si>
    <t>CARRERA 11 #65-30</t>
  </si>
  <si>
    <t>7458227</t>
  </si>
  <si>
    <t xml:space="preserve">Nuevo </t>
  </si>
  <si>
    <t>Técnico Laboral por competencias en Codificación de Software_x000D_</t>
  </si>
  <si>
    <t>Técnicos en tecnologías de la información</t>
  </si>
  <si>
    <t>CHAPINERO</t>
  </si>
  <si>
    <t>Presencial</t>
  </si>
  <si>
    <t>Fotocopia cedula de ciudadania,diploma o acta de bachiller,certificado de aprobación de grado noveno,certificación afiliación a la eps (inferior a 30 dias de expedición),docmuentos internos: formulario de inscripción, veracidad de documentos,autotización registro fotografico</t>
  </si>
  <si>
    <t>58000</t>
  </si>
  <si>
    <t>cra 11 65-30</t>
  </si>
  <si>
    <t>Competencias laborales especificas:  _x000D_
• Reconocer los componentes funcionales del entorno de programación, teniendo en cuenta la_x000D_
documentación y manuales de la herramienta._x000D_
• Describir la compatibilidad técnica y tecnológica del entorno de desarrollo de acuerdo con las_x000D_
especificaciones de la documentación y manuales de la herramienta._x000D_
• Configurar y utilizar el entorno de programación de acuerdo con los criterios técnicos._x000D_
• Utilizar el entorno de programación según los criterios técnicos._x000D_
• Ejecutar el código de programación del software teniendo en cuenta los criterios técnicos._x000D_
9.6 Ocupaciones que podrá desempeñar:</t>
  </si>
  <si>
    <t>Tecnologías de la información y las comunicaciones</t>
  </si>
  <si>
    <t>www.cetcolsubsidio.edu.co</t>
  </si>
  <si>
    <t>12 de mayo 2025 (se recibio visita en abril 2025 para recertificación)</t>
  </si>
  <si>
    <t>FORMATO No. 08 FORMATO MATRIZ DE PRESENTACION DE OFERTA ACADEMICA_cet colsubsidio.xlsx</t>
  </si>
  <si>
    <t>52,383,437</t>
  </si>
  <si>
    <t>12. POLITECNICO INTERNACIONAL</t>
  </si>
  <si>
    <t>POLITECNICO INTERNACIONAL INSTITUCION DE EDUCACION SUPERIOR</t>
  </si>
  <si>
    <t>Calle 73 No. 10-45</t>
  </si>
  <si>
    <t>4005700</t>
  </si>
  <si>
    <t>TÉCNICO LABORAL EN AUXILIAR EN ENFERMERÍA</t>
  </si>
  <si>
    <t>Auxiliares en enfermería</t>
  </si>
  <si>
    <t>Calle 73 # 10-45</t>
  </si>
  <si>
    <t>Perfil de egreso: técnico laboral en auxiliar en enfermería_x000D_
El egresado del programa estará capacitado para brindar atención básica en salud, apoyar procedimientos clínicos y administrativos, y promover prácticas de prevención y autocuidado, en coherencia con las necesidades del sector salud, los lineamientos institucionales y los principios éticos y ciudadanos._x000D_
Competencias ciudadanas:_x000D_
Responsabilidad y ética profesional._x000D_
Trabajo colaborativo._x000D_
Interacción respetuosa centrada en la dignidad humana y el bien común._x000D_
Competencias básicas:_x000D_
Comunicación oral y escrita efectiva._x000D_
Operaciones básicas y uso de herramientas ofimáticas._x000D_
Competencias laborales generales:_x000D_
Promoción de la salud y prevención de enfermedades._x000D_
Apoyo en servicios médicos y administrativos del sector salud._x000D_
Participación en sistemas de salud ocupacional._x000D_
Competencias laborales específicas:_x000D_
Atención y orientación al usuario según normativa._x000D_
Control de infecciones y apoyo en diagnóstico clínico._x000D_
Cuidado en actividades diarias, administración de medicamentos y acompañamiento integral por grupos etarios._x000D_
Apoyo a la familia en contextos sociales y culturales diversos._x000D_
Fomento de ambientes laborales saludables._x000D_
Ocupaciones que puede desempeñar:_x000D_
Auxiliar de salud familiar y comunitaria._x000D_
Auxiliar de enfermería en instituciones públicas o privadas._x000D_
Técnico auxiliar en enfermería en centros hospitalarios, clínicas o programas comunitarios.</t>
  </si>
  <si>
    <t>Salud y bienestar</t>
  </si>
  <si>
    <t>https://politecnicointernacional.edu.co/programas/tecnico-laboral/tecnico-laboral-por-competencias-en-auxiliar-de-enfermeria/</t>
  </si>
  <si>
    <t>MATRICULA INSTITUCIONAL POLITECNICO INTERNACIONAL_1.xlsx</t>
  </si>
  <si>
    <t>TÉCNICO LABORAL EN ATENCION INTEGRAL A LA PRIMERA INFANCIA</t>
  </si>
  <si>
    <t>Auxiliares de educación para la primera infancia</t>
  </si>
  <si>
    <t>CIUDAD BOLIVAR</t>
  </si>
  <si>
    <t>Calle 57r sur No. 67-71</t>
  </si>
  <si>
    <t>Perfil de egreso: técnico laboral en atención integral a la primera infancia_x000D_
El egresado estará capacitado para brindar atención integral a niños y niñas en la primera infancia, apoyando procesos educativos, recreativos y de cuidado en hogares, jardines y guarderías, fomentando su desarrollo físico, emocional y social._x000D_
Competencias laborales:_x000D_
Cuidado infantil en actividades cotidianas y de entretenimiento._x000D_
Apoyo a familias y docentes en el seguimiento del desarrollo infantil._x000D_
Promoción de hábitos de higiene, alimentación, vestuario y convivencia._x000D_
Gestión de situaciones de riesgo y vulneración de derechos._x000D_
Supervisión en contextos escolares y domésticos._x000D_
Competencias básicas y ciudadanas:_x000D_
Comunicación efectiva oral y escrita, uso de TIC._x000D_
Trabajo en equipo, liderazgo, empatía y responsabilidad._x000D_
Identificación con valores éticos y principios institucionales._x000D_
Orientación al logro personal y compromiso social._x000D_
Conocimientos técnico-tecnológicos:_x000D_
Diseño e implementación de estrategias lúdicas y pedagógicas._x000D_
Conocimiento normativo sobre infancia, salud ocupacional y medio ambiente._x000D_
Elaboración de planes de atención integral contextualizados._x000D_
Condiciones y valores personales:_x000D_
Buen estado físico, emocional y mental._x000D_
Escucha activa, pensamiento crítico, comunicación asertiva._x000D_
Ética profesional, responsabilidad, sensibilidad, iniciativa y actitud positiva.</t>
  </si>
  <si>
    <t>Educación y formación </t>
  </si>
  <si>
    <t>https://politecnicointernacional.edu.co/programas/tecnico-laboral/tecnico-laboral-por-competencias-en-atencion-integral-a-la-primera-infancia/</t>
  </si>
  <si>
    <t>TÉCNICO LABORAL EN ATENCIÓN INTEGRAL A LA PRIMERA INFANCIA</t>
  </si>
  <si>
    <t>SUBA</t>
  </si>
  <si>
    <t>Avenida Boyacá #138-70</t>
  </si>
  <si>
    <t>11. UNIVERSIDAD DE LA SALLE</t>
  </si>
  <si>
    <t>UNIVERSIDAD DE LA SALLE</t>
  </si>
  <si>
    <t>CR 5 No 59A - 44</t>
  </si>
  <si>
    <t>TÉCNICO LABORAL AUXILIAR AGENTE DE VENTAS Y PUBLICIDAD</t>
  </si>
  <si>
    <t>Vendedores de ventas técnicas</t>
  </si>
  <si>
    <t>NOCTURNA</t>
  </si>
  <si>
    <t xml:space="preserve">Certificado de estudios, Documento de identidad, Aceptación de política de tratamiento de datos,  Fotografía tipo documento fondo blanco o azul (formato PNG o JPG), </t>
  </si>
  <si>
    <t>Carrera 5 # 59 A 44</t>
  </si>
  <si>
    <t>El programa Técnico Laboral agente de ventas y publicidad busca formar técnicos laborales que desarrollen actividades propias del proceso de la venta de servicios no técnicos para clientes mayoristas, al detal, comerciantes, industriales y profesionales.</t>
  </si>
  <si>
    <t>VENTAS Y SERVICIOS</t>
  </si>
  <si>
    <t>https://lasalle.edu.co/es/la-universidad</t>
  </si>
  <si>
    <t>01 agosto de 2023</t>
  </si>
  <si>
    <t>UNISALLE FORMATO 08 FINAL FORMATO MATRIZ PRESENTACION OFERTA ACADEMICA 130525</t>
  </si>
  <si>
    <t xml:space="preserve">TECNICO LABORAL POR COMPETENCIAS EN AUXILIAR DE MERCADEO Y VENTAS </t>
  </si>
  <si>
    <t>Mercaderistas e impulsadores</t>
  </si>
  <si>
    <t>El egresado del Centro de Educación para el trabajo CAFAM del programa Técnico Laboral en Auxiliar de Mercadeo y Ventas está en la capacidad de desempeñarse confiablemente en entornos laborales que impliquen la demostración de bienes y servicios en establecimientos comerciales generalmente de consumo masivo; acopian información en forma directa o utilizando medios informáticos. Además  se encuentra en la capacidad de: Implementar acciones estratégicas de mercadeo de acuerdo con segmentos y escenarios del mercado; Elaborar presupuestos de acuerdo con metodología y guía técnica; Operar herramientas informáticas y digitales de acuerdo con protocolos y manuales técnicos; Prospectar clientes de acuerdo con los segmentos objetivo y estrategia de ventas; Impulsar productos de acuerdo con el plan promocional y protocolos de campaña; Vender productos y servicios de acuerdo con las necesidades del cliente _x000D_
y objetivos comerciales.</t>
  </si>
  <si>
    <t>Comercio, mercadeo y publicidad</t>
  </si>
  <si>
    <t>https://www.cafam.com.co/educacion-auxiliar-mercadeo-ventas</t>
  </si>
  <si>
    <t>TECNICO LABORAL POR COMPETENCIAS EN COCINA</t>
  </si>
  <si>
    <t>Cocineros</t>
  </si>
  <si>
    <t>El egresado del Centro de Educación para el Trabajo CAFAM del programa Técnico Laboral en Cocina está en la capacidad de responder a las exigencias del mercado laboral gastronómico. El egresado se encuentra en la capacidad de:Preparar alimentos de acuerdo con orden de producción y receta estándar; Manipular alimentos de acuerdo con procedimiento técnico y normativa _x000D_
de alimentos; Elaborar masa de panificación de acuerdo con la guía de producción y normativa sanitaria; Asear superficies de acuerdo con procedimiento técnico y normativa.</t>
  </si>
  <si>
    <t>Turismo, hotelería y gastronomía</t>
  </si>
  <si>
    <t>https://www.cafam.com.co/educacion-tecnico-cocina</t>
  </si>
  <si>
    <t>TÉCNICO LABORAL EN COCINA</t>
  </si>
  <si>
    <t>SECRETARIA DE EDUCACIÓN DISTRITO BOGOTÁ (CHAPINERO)</t>
  </si>
  <si>
    <t>CUNDINAMARCA</t>
  </si>
  <si>
    <t>Competencias laborales especificas: _x000D_
• Alista área de producción de acuerdo con procedimiento técnico._x000D_
• Reúne y preparar alimentos de acuerdo de acuerdo con la normatividad vigente._x000D_
• Acondiciona materia prima._x000D_
• Aplica diferentes técnicas de preparación._x000D_
• Identifica y utiliza los procedimientos aplicables al mantenimiento, a la limpieza, desinfección _x000D_
de equipos, los controles de calidad, almacenamiento y conservación de insumos alimenticios.</t>
  </si>
  <si>
    <t>https://cetcolsubsidio.edu.co/programas/tecnico-laboral/cocina</t>
  </si>
  <si>
    <t>TÉCNICO LABORAL EN AUXILIAR CLÍNICA VETERINARIA</t>
  </si>
  <si>
    <t>Trabajadores del cuidado de animales</t>
  </si>
  <si>
    <t>DIURNA</t>
  </si>
  <si>
    <t>El programa Técnico Laboral en Auxiliar Clínica Veterinaria busca formar técnicos laborales con la competencia necesaria para alimentar, cuidar, entrenar y acicalar animales, ayudar a veterinarios, técnicos de salud animal y criadores de animales.</t>
  </si>
  <si>
    <t>17 de abril de 2024</t>
  </si>
  <si>
    <t>TÉCNICO LABORAL AUXILIAR EN RECREACIÓN Y DEPORTE</t>
  </si>
  <si>
    <t>Auxiliares de servicios de recreación y deporte</t>
  </si>
  <si>
    <t>El programa Técnico Laboral auxiliar en recreación y deporte busca crear en el estudiante las  competencias necesarias para apoyar actividades recreativas, físicas, deportivas y de integración en empresas de diferentes sectores de la economía.</t>
  </si>
  <si>
    <t>TECNICO LABORAL POR COMPETENCIAS EN AUXILIAR DE SISTEMAS DE INFORMACION</t>
  </si>
  <si>
    <t>Auxiliares técnicos de instalación, mantenimiento y reparación de sistemas de telecomunicaciones</t>
  </si>
  <si>
    <t>El egresado del Centro de Educación para el trabajo CAFAM del programa Técnico Laboral en Auxiliar de Sistemas de Información. El egresado se encuentra en la capacidad de: Operar herramientas informáticas y digitales de acuerdo con protocolos y manuales técnicos; Administrar base de datos de acuerdo con los estándares y requisitos técnicos; Administrar infraestructura tecnológica de red según métodos de gestión y estándares técnicos.</t>
  </si>
  <si>
    <t>https://www.cafam.com.co/educacion-auxiliar-sistemas-informacion</t>
  </si>
  <si>
    <t>TECNICO LABORAL POR COMPETENCIAS EN SOPORTE DE EQUIPOS DE COMPUTO y REDES</t>
  </si>
  <si>
    <t>El egresado del Centro de Educación para el trabajo CAFAM del programa Técnico Laboral en Soporte de Equipos de Cómputo y Redes. El egresado se encuentra en la capacidad de: Mantener equipos de cómputo según procedimiento técnico; Reparar equipos de cómputo según procedimiento técnico; Implementar la red física de datos según diseño y estándares técnicos; Configurar dispositivos activos de interconexión según especificaciones del diseño y protocolos técnicos; Implementar tecnologías de voz sobre IP de acuerdo con el diseño y normas técnicas; Establecer requisitos de infraestructura tecnológica de acuerdo con procedimientos y estándares técnicos.</t>
  </si>
  <si>
    <t>https://www.cafam.com.co/educacion-soporte-tecnico-de-equipos-de-computo-y-redes</t>
  </si>
  <si>
    <t>TÉCNICO LABORAL EN SOPORTE Y MANTENIMIENTO DE TI</t>
  </si>
  <si>
    <t>LA CANDELARIA</t>
  </si>
  <si>
    <t>Cra 2 #10 - 70</t>
  </si>
  <si>
    <t>El programa Técnico Laboral en Soporte y Mantenimiento de TI busca formar técnicos laborales con la competencia necesaria para apoyar cuanto a soporte técnico a los usuarios, incluyendo el diagnóstico y la solución de dificultades y problemas con el software, hardware, equipos periféricos, redes, bases de datos e internet.</t>
  </si>
  <si>
    <t>PROCESAMIENTO, FABRICACIÓN Y ENSAMBLAJE</t>
  </si>
  <si>
    <t>30 de noviembre 2023</t>
  </si>
  <si>
    <t>TÉCNICO LABORAL EN AUXILIAR DE SISTEMAS INFORMÁTICOS</t>
  </si>
  <si>
    <t>El programa Técnico Laboral en Auxiliar de Sistemas Informáticos busca formar técnicos laborales con la competencia necesaria para apoyar a las empresas en cuanto a la programación y desarrollo de software con el fin de brindar soluciones informáticas para la gestión de información empresarial mediante el conocimiento de lenguajes de programación y bases de datos más usados en la actualidad, haciendoi uso de estructuras lógicas diseñadas bajo lenguajes como Python y HTML; con habilidad para la arquitecturas de software y el uso de metodologías ágiles.  Domina el mundo de las aplicaciones cliente servidor.</t>
  </si>
  <si>
    <t>OFICIOS, OPERACIÓN DE EQUIPO Y TRANSPORTE</t>
  </si>
  <si>
    <t>TÉCNICO LABORAL AUXILIAR EN AUTOMATIZACIÓN E INSTRUMENTACIÓN INDUSTRIAL</t>
  </si>
  <si>
    <t>Auxiliares en automatización e instrumentación industrial</t>
  </si>
  <si>
    <t>El programa Técnico Laboral en Auxiliar en Automatización e Instrumentación Industrial busca formar técnicos laborales con la competencia necesaria para apoyar actividades de automatización e instrumentación relacionadas con el alistamiento, mantenimiento e instalación de instrumentos de medición y control de procesos.</t>
  </si>
  <si>
    <t>INSTITUTO TECNISISTEMAS</t>
  </si>
  <si>
    <t>04. TECNISISTEMAS SAS</t>
  </si>
  <si>
    <t>INSTITUTO TECNISISTEMAS - TUNJUELITO</t>
  </si>
  <si>
    <t xml:space="preserve">Calle 22K # 100 - 28 </t>
  </si>
  <si>
    <t>7456382</t>
  </si>
  <si>
    <t>TECNICO LABORAL EN AUXILIAR DE ENFERMERÍA</t>
  </si>
  <si>
    <t>TUNJUELITO</t>
  </si>
  <si>
    <t>no</t>
  </si>
  <si>
    <t>Carnetización</t>
  </si>
  <si>
    <t>Diagonal 45B Sur No. 52C - 30</t>
  </si>
  <si>
    <t>Realizan actividades asistenciales de atención básica a personas en situación de salud a través de la promoción, prevención de la enfermedad, diagnóstico, tratamiento y rehabilitación. Proporcionan cuidados de enfermería y bienestar, bajo la delegación y supervisión de profesionales del equipo multidisciplinario de salud. Se pueden desempeñar en hospitales, clínicas, consultorios y otras instituciones del cuidado de la salud, entre otros.</t>
  </si>
  <si>
    <t xml:space="preserve">https://institutotecnisistemas.com/programas/programas-tecnicos/auxiliar-de-enfermeria-2/ </t>
  </si>
  <si>
    <t>3. FORMATO 8- FINAL VENECIA - MATRIZ DE PRESENTACION DE OFERTA tecnisistemas.xlsx</t>
  </si>
  <si>
    <t>Con ánimo de lucro</t>
  </si>
  <si>
    <t>INSTITUTO TECNISISTEMAS - SUBA</t>
  </si>
  <si>
    <t>TECNICO LABORAL EN AUXILIAR CONTABLE</t>
  </si>
  <si>
    <t>Asistentes contables</t>
  </si>
  <si>
    <t>Avenida Calle 145 No. 94 C - 12</t>
  </si>
  <si>
    <t>Apoyan los procesos de cálculo, clasificación y registro de las transacciones contables, financieras, de tesorería y operaciones de flujo monetario, destinados al mantenimiento de los estados o registros financieros completos; realizan diversas funciones de cálculo rutinarias, liquidación de impuestos, cuantificación de costos y verificación de inventarios; llevan libros de contabilidad, verifican obligaciones, depuran y apoyan la elaboración de informes, comprobantes y documentos contables. Se pueden desempeñar en los departamentos del sector público y privado en el área de contabilidad, tesorería, cartera, financiero, empresas de consultoría contable, entre otros.</t>
  </si>
  <si>
    <t>Administración, finanzas y derecho</t>
  </si>
  <si>
    <t>https://institutotecnisistemas.com/programas/programas-tecnicos/tecnico-auxiliar-contable/</t>
  </si>
  <si>
    <t>3. FORMATO 8- FINAL SUBA - MATRIZ DE PRESENTACION DE OFERTA tecnisistemas.xlsx</t>
  </si>
  <si>
    <t>TECNICO LABORAL AUXILIAR CONTABLE</t>
  </si>
  <si>
    <t>Calle 45 A Sur No. 52 A -97</t>
  </si>
  <si>
    <t>https://institutotecnisistemas.com/programas/programas-tecnicos/auxiliar-de-enfermeria-2/</t>
  </si>
  <si>
    <t>18. FEE ESTUDIO EMPRESAL SAS</t>
  </si>
  <si>
    <t>FEE ESTUDIO EMPRESARIAL - CHAPINERO</t>
  </si>
  <si>
    <t>Calle 41 Bis No. 14 - 11</t>
  </si>
  <si>
    <t>7447374</t>
  </si>
  <si>
    <t>TÉCNICO LABORAL EN AUXILIAR ADMINISTRATIVO EN SALUD</t>
  </si>
  <si>
    <t>Auxiliares administrativos en salud</t>
  </si>
  <si>
    <t>Edad minima de 16 años, Fotocopia de la cédula o documento de identidad, Fotocopia del diploma de bachiller o acta de grado, Certificado de noveno grado (En caso de no haber culminado bachillerato), Dos fotografías 3X4</t>
  </si>
  <si>
    <t>Perfil del egresado. (Auxiliar Administrativo en Salud)_x000D_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administrativo en salud podrá atender a usuarios en la prestación_x000D_
de servicios a la salud, apoyar a médicos generales y especialistas, tramitar formularios de afiliación_x000D_
y apertura de historias clínicas._x000D_
Estará en capacidad de aplicar y controlar los requisitos de ingreso según estándares, con la_x000D_
autonomía determinada en los diferentes protocolos que limitan la toma de decisiones._x000D_
Podrá realizar la admisión, facturación y orientación a los usuarios en la prestación de los servicios_x000D_
de salud tanto en IPS públicas como privadas._x000D_
Podrá aplicar y controlar los requisitos de ingreso según estándares. Su autonomía está limitada por_x000D_
los diferentes protocolos que limitan la toma de decisiones._x000D_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Auxiliar de ingreso y recaudo_x000D_
 Asistente de cuentas médicas_x000D_
 Auxiliar de cobranza y facturación_x000D_
 Auxiliar de admisión y facturas_x000D_
 Promotor atención al usuario_x000D_
 Auxiliar administrativo en salud</t>
  </si>
  <si>
    <t>https://fee.edu.co/auxiliar-administrativo-en-salud/</t>
  </si>
  <si>
    <t>8. FORMATO 8- FINAL - MATRIZ DE PRESENTACION DE OFERTA_fee.xlsx</t>
  </si>
  <si>
    <t>Grupos cerrados</t>
  </si>
  <si>
    <t>FEE ESTUDIO EMPRESARIAL - TEUSAQUILLO</t>
  </si>
  <si>
    <t>TEUSAQUILLO</t>
  </si>
  <si>
    <t>Avenida caracas No. 45 - 22</t>
  </si>
  <si>
    <t>PERSONA JURIDICA DE DERECHO PUBLICO</t>
  </si>
  <si>
    <t>07. SED SAS</t>
  </si>
  <si>
    <t>MEDISED INSTITUCION DE EDUCACION PARA EL TRABAJO Y EL DESARROLLO</t>
  </si>
  <si>
    <t>CRA 99 No. 18-40</t>
  </si>
  <si>
    <t>sí</t>
  </si>
  <si>
    <t xml:space="preserve">TÉCNICO LABORAL EN AUXILIAR ADMINISTRATIVO </t>
  </si>
  <si>
    <t>Auxiliares administrativos</t>
  </si>
  <si>
    <t>DIAGONAL 52B SUR No. 53-12</t>
  </si>
  <si>
    <t>• Apoyar los procesos administrativos, planeación organización, dirección y control.
• Garantizar la aplicación de  la normatividad de la organización relacionada con el sistema de Gestión documental, en la generación, producción, clasificación, divulgación, preservación y archivo de los documentos.
• Colaborar con las actividades relacionadas de orientación y servicio a los clientes internos y externos de la organización
• Producir documentos relacionados con planes de las diferentes instancias de la organización..
• Identificar nuevas herramientas tecnológicas que contribuyan al manejo eficiente de la información de la organización
• Implementar nuevas soluciones en la clasificación, preservación y almacenamiento de los documentos de la organización
• Divulgar los lineamientos de la organización frente al manejo de la documentación.
• Orientar al cliente interno y externo sobre políticas de la organización..
• Motivar al uso de medio digitales para la generación, divulgación y almacenamiento de documentos en la organización, reduciendo el consumo de papelería e insumos.</t>
  </si>
  <si>
    <t>https://medised.edu.co/courses/tecnico-laboral-en-asistencia-administrativa/</t>
  </si>
  <si>
    <t>LA RESOLUCIÓN NO LO INDICA</t>
  </si>
  <si>
    <t>HABILITANTE TECNICO SUBSANACION FORMATO 8- FINAL - MATRIZ DE PRESENTACION DE OFERTA 20250412A</t>
  </si>
  <si>
    <t>13. KUEPA EDUTCH</t>
  </si>
  <si>
    <t>KUEPA EDUTECH</t>
  </si>
  <si>
    <t>Calle 85 # 19b -02</t>
  </si>
  <si>
    <t>(601) 91 77 888</t>
  </si>
  <si>
    <t>TÉCNICO LABORAL EN AUXILIAR ADMINISTRATIVO</t>
  </si>
  <si>
    <t>NO APLICA</t>
  </si>
  <si>
    <t>Calle 72 No. 13-34 - Calle 85 #19B - 02</t>
  </si>
  <si>
    <t>Operar herramientas informáticas y digitales de acuerdo con protocolos y manuales técnicos. (NCL 220501121 Versión 1)_x000D_
Tramitar documentos de acuerdo con procesos técnicos y Código (NSCL: 210602001 normativa VERSION 4)</t>
  </si>
  <si>
    <t>https://www.kuepa.com/tecnico-laboral-en-auxiliar-administrativo</t>
  </si>
  <si>
    <t>34. Matriz para la presentaci¢n de la oferta acad‚mica_Kuepa (1).xlsx</t>
  </si>
  <si>
    <t>01. CESDE SAS</t>
  </si>
  <si>
    <t>CESDE BOGOTÁ</t>
  </si>
  <si>
    <t>Av Cra 14 63 09</t>
  </si>
  <si>
    <t>6044808822</t>
  </si>
  <si>
    <t>TÉCNICO LABORAL COMO AUXILIAR ADMINISTRATIVO</t>
  </si>
  <si>
    <t>BARRIOS UNIDOS</t>
  </si>
  <si>
    <t>Habilitado para contrato de aprendizaje</t>
  </si>
  <si>
    <t>Av Cra 14 63 09, Barrio La Esperanza</t>
  </si>
  <si>
    <t>Técnico Laboral como Auxiliar Administrativo, el egresado contará con las competencias para realizar funciones de apoyo administrativo y acompañar cualquiera de las áreas funcionales de la misma, de acuerdo con los procedimientos establecidos en la organización, manteniendo el enfoque del emprendimiento empresarial y demostrando orden, así como responsabilidad en su desempeño.</t>
  </si>
  <si>
    <t>https://www.cesde.edu.co/sedes/bogota/</t>
  </si>
  <si>
    <t>30 est. por grupo</t>
  </si>
  <si>
    <t>Bachillerato finalizado y graduado</t>
  </si>
  <si>
    <t>FORMATO 8- FINAL - MATRIZ DE PRESENTACION DE OFERTA_CESDE.xlsx</t>
  </si>
  <si>
    <t>17. UNIVERSIDAD DE LA SABANA</t>
  </si>
  <si>
    <t>UNIVERSIDAD DE LA SABANA</t>
  </si>
  <si>
    <t>CAMPUS PUENTE DEL COMUN, KM. 7, AUTOPISTA NORTE DE BOGOTA. CHIA, CUNDINAMARCA, COLOMBIA</t>
  </si>
  <si>
    <t>8615555</t>
  </si>
  <si>
    <t>TECNICO LABORAL EN ASISTENCIA Y SOPORTE DE TECNOLOGIAS DE LA INFORMACION</t>
  </si>
  <si>
    <t>ENGATIVA</t>
  </si>
  <si>
    <t>Distancia</t>
  </si>
  <si>
    <t>DIURNA O NOCTURNA</t>
  </si>
  <si>
    <t>CERTIFICADO BACHILER, CUMPLIR CON INSCRIPCION, ENTREVISTA</t>
  </si>
  <si>
    <t>CARRERA 69 # 80-45 BOGOTA</t>
  </si>
  <si>
    <t>CAPACIDAD DE REGISTRAR INFORMACIÓN DE ACUERDO CON NORMATIVA Y PROCEDIMIENTO TÉCNICO DE SOPORTE DE TECNOLIGIAS DE LA INFORMACIÓN, CLASIFICAR TIPOS DE SOPORTE, CONSOLIDAR INFORMACIÓN, CONFIGURAR DISPOSITIVOS ACTIVOS DE INTERCONEXIÓN SEGÚN ESPECIFICACIONES DEL DISEÑO Y PROTOCOLOS TÉCNICOS, VALIDAR ENTORNO DE TI, PARAMETRIZAR COMPONENTES, IMPLANTAR CONDICIONES DE SEGURIDAD DE TI</t>
  </si>
  <si>
    <t>https://www.unisabana.edu.co/programas/tecnicos-laborales/tecnico-laboral-en-asistencia-y-soporte-de-tecnologias-de-la-informacion</t>
  </si>
  <si>
    <t>3.1.1 F1_L20_EP_Formato_Matriz_presentacion_oferta_academica_unisabana.xlsx</t>
  </si>
  <si>
    <t>TECNICO LABORAL EN MANEJO DE HERRAMIENTAS PARA LA CODIFICACION DE SOFTWARE</t>
  </si>
  <si>
    <t>CAPACIDAD PARA DESEMPEÑARSE EN EMPRESAS Y ORGANIZACIONES DEDICADAS A SERVICIOS TI Y DESARROLLO DE SOFTWARE DEL SECTOR PÚBLICO Y PRIVADO, EN DEPARTAMENTOS Y EMPRESAS DE SISTEMAS E INFORMACIÓN COMPUTARIZADA O DE SERVICIOS DE TERCERIZACIÓN DE CODIFICACION SOFTWARE</t>
  </si>
  <si>
    <t>https://www.unisabana.edu.co/programas/tecnicos-laborales/tecnico-laboral-en-manejo-de-herramientas-para-codificacion-de-software</t>
  </si>
  <si>
    <t>TÉCNICO LABORAL EN PROCESAMIENTO Y DIGITACIÓN DE DATOS</t>
  </si>
  <si>
    <t>Tramitar documentos de acuerdo a procesos técnicos y normativa. (NSCL 210602001 Versión 4)_x000D_
Elaborar documentos de acuerdo con técnicas y normativa. (NSCL 210601031 Versión 1)</t>
  </si>
  <si>
    <t>https://www.kuepa.com/tecnico-laboral-en-procesamiento-de-datos</t>
  </si>
  <si>
    <t>TÉCNICO LABORAL EN AUXILIAR EN SERVICIOS FARMACÉUTICOS</t>
  </si>
  <si>
    <t>Auxiliares en servicios farmacéuticos</t>
  </si>
  <si>
    <t>Perfil del egresado. (Auxiliar en Servicios Farmacéuticos)_x000D_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en servicios farmacéuticos podrá apoyar a los farmaceutas en la_x000D_
preparación, empaque y rotulación de productos farmacéuticos._x000D_
Recibir y dispensar medicamentos y dispositivos médicos a usuarios y clientes, según la_x000D_
normatividad y políticas institucionales._x000D_
Informar al usuario sobre los aspectos indispensables que garanticen el efecto terapéutico y_x000D_
promuevan el uso adecuado de los medicamentos._x000D_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Ocupaciones auxiliares en servicios de la salud_x000D_
 Auxiliar en servicios farmacéuticos_x000D_
 Vendedores de mostrador</t>
  </si>
  <si>
    <t>https://fee.edu.co/auxiliar-servicios-farmaceuticos/</t>
  </si>
  <si>
    <t>TECNICO LABORAL AUXILIAR EN PRIMERA INFANCIA</t>
  </si>
  <si>
    <t>Prestan servicio de apoyo en actividades educativas bajo la supervisión de un educador infantil, orientadas a promover el desarrollo integral de las niñas y los niños. Se pueden desempeñar en modalidades de educación inicial, centros de desarrollo infantil, jardines infantiles, preescolares, guarderías, centros de estimulación, sala cunas, sala materna, hogares comunitarios, museos, bibliotecas, ludotecas, parques, entre otros.</t>
  </si>
  <si>
    <t>TÉCNICO LABORAL COMO AUXILIAR EN DISEÑO GRÁFICO</t>
  </si>
  <si>
    <t>Técnicos en diseño y arte gráfico</t>
  </si>
  <si>
    <t>Técnico Laboral como Auxiliar en Diseño Gráfico, el egresado contará con las competencias para asistir el proceso de diseño de proyectos gráficos, persuadiendo y disuadiendo al usuario o consumidor final de los beneficios y cualidades del producto o servicio, demostrando en su desempeño creatividad y dominio de las herramientas digitales.</t>
  </si>
  <si>
    <t>Audiovisuales, y artes escénicas y música</t>
  </si>
  <si>
    <t>TÉCNICO LABORAL COMO ASESOR COMERCIAL Y DE SERVICIOS</t>
  </si>
  <si>
    <t>Agentes de compras e intermediarios</t>
  </si>
  <si>
    <t>Técnico Laboral como Asesor Comercial y de Servicios, el egresado contará con las competencias para desarrollar actividades propias del proceso de venta, asesorando y orientando a consumidores y clientes en la compra de bienes y servicios; demostrando actitud de servicio al cliente, responsabilidad y recursividad en su desempeño.</t>
  </si>
  <si>
    <t>TÉCNICO LABORAL EN AUXILIAR EN MERCADEO Y VENTAS</t>
  </si>
  <si>
    <t>Prospectar clientes de acuerdo con los segmentos objetivo y estrategia de venta. (260101033 Versión 5)_x000D_
Negociar portafolio de acuerdo con categoría de producto o servicio.. (260101071 Versión 4)_x000D_
Atender clientes de acuerdo con procedimiento de servicio y  normativa (210601020 Versión 2)</t>
  </si>
  <si>
    <t>https://www.kuepa.com/tecnico-laboral-en-mercadeo-y-ventas</t>
  </si>
  <si>
    <t>TÉCNICO LABORAL EN SERVICIOS TURISTICOS Y HOTELEROS</t>
  </si>
  <si>
    <t>Empleados de recepción hotelera</t>
  </si>
  <si>
    <t>Asesorar viajeros de acuerdo con tipo de servicio turístico y normativa (NCL 260201070 Versión 1_Vigencia 28/09/2022)_x000D_
Servir alimentos y bebidas de acuerdo con estándares técnicos. (NCL 260201017 Versión 4 Vigencia 16/11/2027)_x000D_
Atender clientes de acuerdo con procedimiento de servicio y normativa (NCL 210601020 versión 2 Vigencia 07/02/2022) _x000D_
Asistir al huésped de acuerdo a procedimientos técnicos y protocolos de servicio. (NCL 260201068, versión 1, Vigencia 3/08/2022)</t>
  </si>
  <si>
    <t>https://www.kuepa.com/tecnico-laboral-en-hoteleria-y-turismo</t>
  </si>
  <si>
    <t>TÉCNICO LABORAL POR COMPETENCIAS EN COCINA</t>
  </si>
  <si>
    <t>Diseñan menús, crean platos, supervisan dirigen y coordinan la planificación, organización, preparación y la cocción de las comidas en los hoteles, restaurantes y otros establecimientos que expenden comidas, así como a bordo de buques, trenes de pasajeros y en hogares. Se pueden desempeñar en restaurantes, hospitales, hoteles, clubes, centros educativos, comunidades religiosas, empresas proveedoras de servicio de alimentos, entre otros.</t>
  </si>
  <si>
    <t>TÉCNICO LABORAL EN AUXILIAR DE COCINA</t>
  </si>
  <si>
    <t>Planean, organizan, preparan y cocinan alimentos, comidas y menús según recetas o bajo supervisión. Se pueden desempeñar en restaurantes, casinos, hoteles, hospitales, instituciones educativas, centros carcelarios, entre otros.</t>
  </si>
  <si>
    <t>TÉCNICO LABORAL POR COMPETENCIAS EN AUXILIAR EN SISTEMAS DE INFORMACIÓN</t>
  </si>
  <si>
    <t>Implementan, operan y mantienen la infraestructura tecnológica, redes de datos, tecnologías de voz sobre protocolos de internet, software de soporte de servicios de conectividad, aplicaciones de tecnologías de la información y las comunicaciones, utiliza herramientas de diagnóstico de seguridad de la información en las organizaciones. Se pueden desempeñar de forma independiente para organizaciones de tecnologías de la información y las comunicaciones, firmas consultoras y departamentos de tecnología en empresas del sector público y privado, entre otros.</t>
  </si>
  <si>
    <t>https://institutotecnisistemas.com/programas/programas-tecnicos/tecnico-sistemas-de-informacion/</t>
  </si>
  <si>
    <t xml:space="preserve">TÉCNICO LABORAL EN AUXILIAR DE SISTEMAS INFORMATICOS </t>
  </si>
  <si>
    <t>Proporcionan asistencia técnica a los usuarios, ya sea directamente o por teléfono, correo electrónico u otros medios electrónicos, incluyendo el diagnóstico y la solución de dificultades y problemas con el software, hardware, equipos periféricos, redes, bases de datos e internet, la disponibilidad, orientación y apoyo en el despliegue, instalación y mantenimiento de sistemas. Se pueden desempeñar en organizaciones de tecnologías de la información y las comunicaciones, firmas consultoras y departamentos de tecnología en empresas del sector público y privado, de manera independiente, entre otros.</t>
  </si>
  <si>
    <t>TÉCNICO LABORAL COMO AUXILIAR EN SISTEMAS</t>
  </si>
  <si>
    <t>Técnico Laboral como Auxiliar en Sistemas, el egresado tendrá las competencias para contribuir en la solución de necesidades de las empresas, a través de la implementación de aplicativos, la gestión de información con herramientas ofimáticas y la administración básica de redes de computadores, demostrando responsabilidad y criterio en su desempeño.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</si>
</sst>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 #,##0;[Red]\-&quot;$&quot;\ #,##0"/>
    <numFmt numFmtId="165" formatCode="&quot;$&quot;\ #,##0.00;[Red]\-&quot;$&quot;\ #,##0.00"/>
    <numFmt numFmtId="166" formatCode="_-&quot;$&quot;\ * #,##0.00_-;\-&quot;$&quot;\ * #,##0.00_-;_-&quot;$&quot;\ * &quot;-&quot;??_-;_-@_-"/>
    <numFmt numFmtId="167" formatCode="&quot;$&quot;\ #,##0"/>
    <numFmt numFmtId="168" formatCode="0.000"/>
  </numFmts>
  <fonts count="5">
    <font>
      <sz val="11"/>
      <color theme="1"/>
      <name val="Aptos Narrow"/>
      <family val="2"/>
      <scheme val="minor"/>
    </font>
    <font>
      <sz val="11"/>
      <color theme="1"/>
      <name val="Aptos Narrow"/>
      <family val="2"/>
      <scheme val="minor"/>
    </font>
    <font>
      <b/>
      <sz val="11"/>
      <color theme="1"/>
      <name val="Aptos Narrow"/>
      <family val="2"/>
      <scheme val="minor"/>
    </font>
    <font>
      <sz val="12"/>
      <name val="Arial"/>
      <family val="2"/>
    </font>
    <font>
      <sz val="11"/>
      <color rgb="FF000000"/>
      <name val="Aptos Narrow"/>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166" fontId="1" fillId="0" borderId="0" applyFont="0" applyFill="0" applyBorder="0" applyAlignment="0" applyProtection="0"/>
  </cellStyleXfs>
  <cellXfs count="37">
    <xf numFmtId="0" fontId="0" fillId="0" borderId="0" xfId="0"/>
    <xf numFmtId="0" fontId="0" fillId="3" borderId="0" xfId="0" applyFill="1"/>
    <xf numFmtId="167" fontId="0" fillId="0" borderId="0" xfId="0" applyNumberFormat="1"/>
    <xf numFmtId="14" fontId="0" fillId="0" borderId="0" xfId="0" applyNumberFormat="1"/>
    <xf numFmtId="168" fontId="0" fillId="0" borderId="0" xfId="0" applyNumberFormat="1" applyAlignment="1">
      <alignment horizontal="left" vertical="center"/>
    </xf>
    <xf numFmtId="1" fontId="0" fillId="0" borderId="0" xfId="0" applyNumberFormat="1"/>
    <xf numFmtId="0" fontId="0" fillId="0" borderId="0" xfId="0" applyAlignment="1">
      <alignment horizontal="center"/>
    </xf>
    <xf numFmtId="0" fontId="4" fillId="0" borderId="0" xfId="0" applyFont="1"/>
    <xf numFmtId="0" fontId="0" fillId="0" borderId="1" xfId="0" applyBorder="1"/>
    <xf numFmtId="0" fontId="0" fillId="4" borderId="0" xfId="0" applyFill="1"/>
    <xf numFmtId="0" fontId="0" fillId="4" borderId="0" xfId="0" applyFill="1" applyAlignment="1">
      <alignment horizontal="right"/>
    </xf>
    <xf numFmtId="0" fontId="2" fillId="4" borderId="0" xfId="0" applyFont="1" applyFill="1" applyAlignment="1">
      <alignment horizontal="center" vertical="top" wrapText="1"/>
    </xf>
    <xf numFmtId="0" fontId="2" fillId="2" borderId="0" xfId="0" applyFont="1" applyFill="1" applyAlignment="1">
      <alignment horizontal="center" vertical="top" wrapText="1"/>
    </xf>
    <xf numFmtId="1" fontId="2" fillId="2" borderId="0" xfId="0" applyNumberFormat="1" applyFont="1" applyFill="1" applyAlignment="1">
      <alignment horizontal="center" vertical="top" wrapText="1"/>
    </xf>
    <xf numFmtId="0" fontId="2" fillId="0" borderId="0" xfId="0" applyFont="1" applyAlignment="1">
      <alignment horizontal="center" vertical="top" wrapText="1"/>
    </xf>
    <xf numFmtId="14" fontId="2" fillId="0" borderId="0" xfId="0" applyNumberFormat="1" applyFont="1" applyAlignment="1">
      <alignment horizontal="center" vertical="top" wrapText="1"/>
    </xf>
    <xf numFmtId="0" fontId="0" fillId="0" borderId="1" xfId="0" applyBorder="1" applyAlignment="1">
      <alignment horizontal="left"/>
    </xf>
    <xf numFmtId="0" fontId="0" fillId="0" borderId="0" xfId="0" applyAlignment="1">
      <alignment horizontal="left"/>
    </xf>
    <xf numFmtId="0" fontId="2" fillId="5" borderId="0" xfId="0" applyFont="1" applyFill="1" applyAlignment="1">
      <alignment horizontal="center" vertical="top" wrapText="1"/>
    </xf>
    <xf numFmtId="0" fontId="0" fillId="5" borderId="0" xfId="0" applyFill="1"/>
    <xf numFmtId="0" fontId="0" fillId="5" borderId="0" xfId="0" applyFill="1" applyAlignment="1">
      <alignment horizontal="center"/>
    </xf>
    <xf numFmtId="167" fontId="0" fillId="5" borderId="0" xfId="0" applyNumberFormat="1" applyFill="1"/>
    <xf numFmtId="165" fontId="3" fillId="5" borderId="2" xfId="1" applyNumberFormat="1" applyFont="1" applyFill="1" applyBorder="1" applyAlignment="1" applyProtection="1">
      <alignment vertical="center"/>
      <protection locked="0"/>
    </xf>
    <xf numFmtId="165" fontId="3" fillId="5" borderId="2" xfId="1" applyNumberFormat="1" applyFont="1" applyFill="1" applyBorder="1" applyAlignment="1" applyProtection="1">
      <alignment horizontal="center" vertical="center"/>
      <protection locked="0"/>
    </xf>
    <xf numFmtId="164" fontId="3" fillId="5" borderId="2" xfId="1" applyNumberFormat="1" applyFont="1" applyFill="1" applyBorder="1" applyProtection="1">
      <protection locked="0"/>
    </xf>
    <xf numFmtId="164" fontId="3" fillId="5" borderId="1" xfId="1" applyNumberFormat="1" applyFont="1" applyFill="1" applyBorder="1" applyProtection="1">
      <protection locked="0"/>
    </xf>
    <xf numFmtId="1" fontId="0" fillId="5" borderId="0" xfId="0" applyNumberFormat="1" applyFill="1"/>
    <xf numFmtId="0" fontId="4" fillId="5" borderId="0" xfId="0" applyFont="1" applyFill="1"/>
    <xf numFmtId="9" fontId="0" fillId="5" borderId="0" xfId="0" applyNumberFormat="1" applyFill="1"/>
    <xf numFmtId="167" fontId="0" fillId="6" borderId="0" xfId="0" applyNumberFormat="1" applyFill="1"/>
    <xf numFmtId="0" fontId="0" fillId="6" borderId="0" xfId="0" applyFill="1"/>
    <xf numFmtId="167" fontId="3" fillId="6" borderId="0" xfId="1" applyNumberFormat="1" applyFont="1" applyFill="1" applyBorder="1" applyAlignment="1" applyProtection="1">
      <alignment horizontal="center" vertical="center"/>
      <protection locked="0"/>
    </xf>
    <xf numFmtId="167" fontId="3" fillId="6" borderId="0" xfId="1" applyNumberFormat="1" applyFont="1" applyFill="1" applyBorder="1" applyProtection="1">
      <protection locked="0"/>
    </xf>
    <xf numFmtId="167" fontId="3" fillId="6" borderId="0" xfId="1" applyNumberFormat="1" applyFont="1" applyFill="1" applyBorder="1" applyAlignment="1" applyProtection="1">
      <alignment vertical="center"/>
      <protection locked="0"/>
    </xf>
    <xf numFmtId="2" fontId="2" fillId="5" borderId="0" xfId="0" applyNumberFormat="1" applyFont="1" applyFill="1" applyAlignment="1">
      <alignment horizontal="center" vertical="top" wrapText="1"/>
    </xf>
    <xf numFmtId="2" fontId="0" fillId="5" borderId="0" xfId="0" applyNumberFormat="1" applyFill="1"/>
    <xf numFmtId="2" fontId="0" fillId="5" borderId="0" xfId="0" applyNumberFormat="1" applyFill="1" applyAlignment="1">
      <alignment horizontal="center"/>
    </xf>
  </cellXfs>
  <cellStyles count="2">
    <cellStyle name="Currency" xfId="1" builtinId="4"/>
    <cellStyle name="Normal" xfId="0" builtinId="0"/>
  </cellStyles>
  <dxfs count="4">
    <dxf>
      <fill>
        <patternFill patternType="solid">
          <bgColor theme="0"/>
        </patternFill>
      </fill>
    </dxf>
    <dxf>
      <fill>
        <patternFill>
          <bgColor rgb="FFFFFF00"/>
        </patternFill>
      </fill>
    </dxf>
    <dxf>
      <fill>
        <patternFill>
          <bgColor rgb="FFFFFF00"/>
        </patternFill>
      </fill>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asalle.edu.co/es/la-universidad" TargetMode="External"/><Relationship Id="rId7" Type="http://schemas.openxmlformats.org/officeDocument/2006/relationships/hyperlink" Target="https://medised.edu.co/courses/tecnico-laboral-en-asistencia-administrativa/" TargetMode="External"/><Relationship Id="rId2" Type="http://schemas.openxmlformats.org/officeDocument/2006/relationships/hyperlink" Target="https://lasalle.edu.co/es/la-universidad" TargetMode="External"/><Relationship Id="rId1" Type="http://schemas.openxmlformats.org/officeDocument/2006/relationships/hyperlink" Target="https://lasalle.edu.co/es/la-universidad" TargetMode="External"/><Relationship Id="rId6" Type="http://schemas.openxmlformats.org/officeDocument/2006/relationships/hyperlink" Target="https://lasalle.edu.co/es/la-universidad" TargetMode="External"/><Relationship Id="rId5" Type="http://schemas.openxmlformats.org/officeDocument/2006/relationships/hyperlink" Target="https://lasalle.edu.co/es/la-universidad" TargetMode="External"/><Relationship Id="rId4" Type="http://schemas.openxmlformats.org/officeDocument/2006/relationships/hyperlink" Target="https://lasalle.edu.co/es/la-universid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9C3DB-F1D8-ED41-BD75-BFFD5B17AF8F}">
  <dimension ref="A1:BM63"/>
  <sheetViews>
    <sheetView tabSelected="1" topLeftCell="AC1" zoomScale="109" workbookViewId="0">
      <selection activeCell="AH2" sqref="AH2"/>
    </sheetView>
  </sheetViews>
  <sheetFormatPr defaultColWidth="8.85546875" defaultRowHeight="15"/>
  <cols>
    <col min="1" max="1" width="11.7109375" style="9" customWidth="1"/>
    <col min="2" max="2" width="12" style="9" customWidth="1"/>
    <col min="3" max="3" width="20.140625" style="9" customWidth="1"/>
    <col min="4" max="4" width="14" style="10" customWidth="1"/>
    <col min="5" max="5" width="15.7109375" customWidth="1"/>
    <col min="6" max="6" width="17.140625" customWidth="1"/>
    <col min="7" max="7" width="25" customWidth="1"/>
    <col min="8" max="8" width="43.140625" customWidth="1"/>
    <col min="9" max="9" width="19" style="19" customWidth="1"/>
    <col min="10" max="10" width="18.28515625" customWidth="1"/>
    <col min="11" max="11" width="20.85546875" customWidth="1"/>
    <col min="12" max="12" width="27.85546875" customWidth="1"/>
    <col min="13" max="13" width="10.7109375" style="5" customWidth="1"/>
    <col min="14" max="14" width="21.7109375" customWidth="1"/>
    <col min="15" max="15" width="12.85546875" customWidth="1"/>
    <col min="16" max="16" width="17.85546875" customWidth="1"/>
    <col min="17" max="17" width="14.140625" customWidth="1"/>
    <col min="18" max="18" width="32" customWidth="1"/>
    <col min="19" max="19" width="13.28515625" customWidth="1"/>
    <col min="20" max="20" width="27.85546875" customWidth="1"/>
    <col min="21" max="21" width="13.85546875" customWidth="1"/>
    <col min="22" max="22" width="23.42578125" customWidth="1"/>
    <col min="23" max="23" width="17" customWidth="1"/>
    <col min="24" max="24" width="13.85546875" customWidth="1"/>
    <col min="25" max="25" width="15" style="20" customWidth="1"/>
    <col min="26" max="26" width="27.85546875" customWidth="1"/>
    <col min="27" max="27" width="17.85546875" style="20" customWidth="1"/>
    <col min="28" max="28" width="17.85546875" style="36" customWidth="1"/>
    <col min="29" max="29" width="27.85546875" style="2" customWidth="1"/>
    <col min="30" max="30" width="18.7109375" customWidth="1"/>
    <col min="31" max="35" width="27.85546875" style="30" customWidth="1"/>
    <col min="36" max="36" width="27.85546875" style="19" customWidth="1"/>
    <col min="37" max="42" width="27.85546875" customWidth="1"/>
    <col min="43" max="43" width="27.85546875" style="6" customWidth="1"/>
    <col min="44" max="45" width="27.85546875" customWidth="1"/>
    <col min="46" max="46" width="26" style="6" customWidth="1"/>
    <col min="47" max="51" width="27.85546875" customWidth="1"/>
    <col min="52" max="52" width="27.85546875" style="3" customWidth="1"/>
    <col min="53" max="56" width="27.85546875" customWidth="1"/>
    <col min="57" max="57" width="27.85546875" style="3" customWidth="1"/>
    <col min="58" max="65" width="27.85546875" customWidth="1"/>
  </cols>
  <sheetData>
    <row r="1" spans="1:65" s="14" customFormat="1" ht="115.5">
      <c r="A1" s="11" t="s">
        <v>0</v>
      </c>
      <c r="B1" s="11" t="s">
        <v>1</v>
      </c>
      <c r="C1" s="12" t="s">
        <v>2</v>
      </c>
      <c r="D1" s="12" t="s">
        <v>3</v>
      </c>
      <c r="E1" s="12" t="s">
        <v>4</v>
      </c>
      <c r="F1" s="12" t="s">
        <v>5</v>
      </c>
      <c r="G1" s="12" t="s">
        <v>6</v>
      </c>
      <c r="H1" s="12" t="s">
        <v>7</v>
      </c>
      <c r="I1" s="18" t="s">
        <v>8</v>
      </c>
      <c r="J1" s="12" t="s">
        <v>9</v>
      </c>
      <c r="K1" s="13" t="s">
        <v>10</v>
      </c>
      <c r="L1" s="12" t="s">
        <v>11</v>
      </c>
      <c r="M1" s="12" t="s">
        <v>12</v>
      </c>
      <c r="N1" s="12" t="s">
        <v>13</v>
      </c>
      <c r="O1" s="12" t="s">
        <v>14</v>
      </c>
      <c r="P1" s="12" t="s">
        <v>15</v>
      </c>
      <c r="Q1" s="12" t="s">
        <v>16</v>
      </c>
      <c r="R1" s="12" t="s">
        <v>17</v>
      </c>
      <c r="S1" s="12" t="s">
        <v>18</v>
      </c>
      <c r="T1" s="12" t="s">
        <v>19</v>
      </c>
      <c r="U1" s="12" t="s">
        <v>20</v>
      </c>
      <c r="V1" s="12" t="s">
        <v>21</v>
      </c>
      <c r="W1" s="12" t="s">
        <v>22</v>
      </c>
      <c r="X1" s="12" t="s">
        <v>23</v>
      </c>
      <c r="Y1" s="18" t="s">
        <v>24</v>
      </c>
      <c r="Z1" s="12" t="s">
        <v>25</v>
      </c>
      <c r="AA1" s="18" t="s">
        <v>26</v>
      </c>
      <c r="AB1" s="34" t="s">
        <v>27</v>
      </c>
      <c r="AC1" s="12" t="s">
        <v>28</v>
      </c>
      <c r="AD1" s="12" t="s">
        <v>29</v>
      </c>
      <c r="AE1" s="12" t="s">
        <v>30</v>
      </c>
      <c r="AF1" s="12" t="s">
        <v>31</v>
      </c>
      <c r="AG1" s="12" t="s">
        <v>32</v>
      </c>
      <c r="AH1" s="12" t="s">
        <v>33</v>
      </c>
      <c r="AI1" s="12" t="s">
        <v>34</v>
      </c>
      <c r="AJ1" s="18" t="s">
        <v>35</v>
      </c>
      <c r="AK1" s="12" t="s">
        <v>36</v>
      </c>
      <c r="AL1" s="12" t="s">
        <v>37</v>
      </c>
      <c r="AM1" s="12" t="s">
        <v>38</v>
      </c>
      <c r="AN1" s="12" t="s">
        <v>39</v>
      </c>
      <c r="AO1" s="12" t="s">
        <v>40</v>
      </c>
      <c r="AP1" s="12" t="s">
        <v>41</v>
      </c>
      <c r="AQ1" s="12" t="s">
        <v>42</v>
      </c>
      <c r="AR1" s="12" t="s">
        <v>43</v>
      </c>
      <c r="AS1" s="12" t="s">
        <v>44</v>
      </c>
      <c r="AT1" s="12" t="s">
        <v>45</v>
      </c>
      <c r="AU1" s="12" t="s">
        <v>46</v>
      </c>
      <c r="AV1" s="12" t="s">
        <v>47</v>
      </c>
      <c r="AW1" s="14" t="s">
        <v>48</v>
      </c>
      <c r="AX1" s="14" t="s">
        <v>49</v>
      </c>
      <c r="AY1" s="14" t="s">
        <v>50</v>
      </c>
      <c r="AZ1" s="15" t="s">
        <v>51</v>
      </c>
      <c r="BA1" s="14" t="s">
        <v>52</v>
      </c>
      <c r="BB1" s="14" t="s">
        <v>53</v>
      </c>
      <c r="BC1" s="14" t="s">
        <v>54</v>
      </c>
      <c r="BD1" s="14" t="s">
        <v>55</v>
      </c>
      <c r="BE1" s="15" t="s">
        <v>56</v>
      </c>
      <c r="BF1" s="14" t="s">
        <v>57</v>
      </c>
      <c r="BG1" s="14" t="s">
        <v>58</v>
      </c>
      <c r="BH1" s="14" t="s">
        <v>59</v>
      </c>
      <c r="BI1" s="14" t="s">
        <v>60</v>
      </c>
      <c r="BJ1" s="14" t="s">
        <v>61</v>
      </c>
      <c r="BK1" s="14" t="s">
        <v>62</v>
      </c>
      <c r="BL1" s="14" t="s">
        <v>63</v>
      </c>
      <c r="BM1" s="14" t="s">
        <v>64</v>
      </c>
    </row>
    <row r="2" spans="1:65">
      <c r="A2" s="9" t="s">
        <v>65</v>
      </c>
      <c r="B2" s="9" t="s">
        <v>66</v>
      </c>
      <c r="C2" t="s">
        <v>67</v>
      </c>
      <c r="D2" t="s">
        <v>68</v>
      </c>
      <c r="E2" t="s">
        <v>69</v>
      </c>
      <c r="F2" t="s">
        <v>70</v>
      </c>
      <c r="G2" s="5" t="s">
        <v>71</v>
      </c>
      <c r="H2" s="5" t="s">
        <v>72</v>
      </c>
      <c r="I2" s="26"/>
      <c r="J2">
        <v>0.56326733905150217</v>
      </c>
      <c r="K2">
        <v>1684</v>
      </c>
      <c r="L2" t="s">
        <v>73</v>
      </c>
      <c r="M2" t="s">
        <v>74</v>
      </c>
      <c r="N2">
        <v>100</v>
      </c>
      <c r="O2" t="s">
        <v>69</v>
      </c>
      <c r="P2" t="s">
        <v>75</v>
      </c>
      <c r="Q2">
        <v>57273</v>
      </c>
      <c r="R2" t="s">
        <v>76</v>
      </c>
      <c r="S2">
        <v>0.54225005446327712</v>
      </c>
      <c r="T2" t="s">
        <v>77</v>
      </c>
      <c r="U2">
        <v>2242</v>
      </c>
      <c r="V2" t="s">
        <v>78</v>
      </c>
      <c r="W2" t="s">
        <v>79</v>
      </c>
      <c r="X2" t="s">
        <v>80</v>
      </c>
      <c r="Y2" s="19">
        <v>1248</v>
      </c>
      <c r="Z2" t="s">
        <v>81</v>
      </c>
      <c r="AA2" s="19">
        <v>75</v>
      </c>
      <c r="AB2" s="35">
        <f>AA2</f>
        <v>75</v>
      </c>
      <c r="AC2" t="s">
        <v>82</v>
      </c>
      <c r="AD2">
        <v>3</v>
      </c>
      <c r="AE2" s="29">
        <v>3923600</v>
      </c>
      <c r="AF2" s="29">
        <f>AE2/AD2</f>
        <v>1307866.6666666667</v>
      </c>
      <c r="AG2" s="29">
        <f>AF2*(1+5.2%)</f>
        <v>1375875.7333333334</v>
      </c>
      <c r="AH2" s="29">
        <f>IF(AD2&gt;=2,AG2*(1+3.23%),0)</f>
        <v>1420316.5195200001</v>
      </c>
      <c r="AI2" s="29">
        <f>IF(AD2&gt;=3,AH2*(1+3.23%),0)</f>
        <v>1466192.743100496</v>
      </c>
      <c r="AJ2" s="21">
        <f>AG2+AH2+AI2</f>
        <v>4262384.99595383</v>
      </c>
      <c r="AK2" t="s">
        <v>69</v>
      </c>
      <c r="AL2" t="s">
        <v>83</v>
      </c>
      <c r="AM2" t="s">
        <v>84</v>
      </c>
      <c r="AN2" t="s">
        <v>66</v>
      </c>
      <c r="AO2" t="s">
        <v>85</v>
      </c>
      <c r="AP2" t="s">
        <v>86</v>
      </c>
      <c r="AQ2" t="s">
        <v>87</v>
      </c>
      <c r="AS2" t="s">
        <v>84</v>
      </c>
      <c r="AT2"/>
      <c r="AU2" t="s">
        <v>88</v>
      </c>
      <c r="AV2" t="s">
        <v>84</v>
      </c>
      <c r="AW2" t="s">
        <v>89</v>
      </c>
      <c r="AX2">
        <v>43</v>
      </c>
      <c r="AY2">
        <v>3</v>
      </c>
      <c r="AZ2" s="3">
        <v>46367</v>
      </c>
      <c r="BA2" t="s">
        <v>66</v>
      </c>
      <c r="BB2">
        <v>419</v>
      </c>
      <c r="BC2" t="s">
        <v>69</v>
      </c>
      <c r="BD2" t="s">
        <v>84</v>
      </c>
      <c r="BE2" s="3" t="s">
        <v>66</v>
      </c>
      <c r="BF2" t="s">
        <v>69</v>
      </c>
      <c r="BG2" s="3">
        <v>46719</v>
      </c>
      <c r="BH2" t="s">
        <v>66</v>
      </c>
      <c r="BI2" t="s">
        <v>90</v>
      </c>
      <c r="BJ2" t="s">
        <v>91</v>
      </c>
      <c r="BK2" t="s">
        <v>92</v>
      </c>
      <c r="BL2">
        <v>52792965</v>
      </c>
      <c r="BM2" t="s">
        <v>84</v>
      </c>
    </row>
    <row r="3" spans="1:65">
      <c r="A3" s="9" t="s">
        <v>93</v>
      </c>
      <c r="B3" s="9">
        <v>25.537500000000001</v>
      </c>
      <c r="C3" t="s">
        <v>94</v>
      </c>
      <c r="D3" t="s">
        <v>68</v>
      </c>
      <c r="E3" t="s">
        <v>69</v>
      </c>
      <c r="F3" t="s">
        <v>95</v>
      </c>
      <c r="G3" t="s">
        <v>96</v>
      </c>
      <c r="H3" t="s">
        <v>97</v>
      </c>
      <c r="I3" s="19">
        <v>0</v>
      </c>
      <c r="J3">
        <v>0.54650212113113639</v>
      </c>
      <c r="K3">
        <v>8702</v>
      </c>
      <c r="L3" t="s">
        <v>98</v>
      </c>
      <c r="M3" t="s">
        <v>99</v>
      </c>
      <c r="N3">
        <v>100</v>
      </c>
      <c r="O3" t="s">
        <v>69</v>
      </c>
      <c r="P3" t="s">
        <v>100</v>
      </c>
      <c r="Q3">
        <v>59360</v>
      </c>
      <c r="R3" t="s">
        <v>101</v>
      </c>
      <c r="S3" s="4">
        <v>0.66546791017633611</v>
      </c>
      <c r="T3" t="s">
        <v>102</v>
      </c>
      <c r="U3">
        <v>2281</v>
      </c>
      <c r="V3" t="s">
        <v>78</v>
      </c>
      <c r="W3" t="s">
        <v>79</v>
      </c>
      <c r="X3" t="s">
        <v>103</v>
      </c>
      <c r="Y3" s="19">
        <v>864</v>
      </c>
      <c r="Z3" t="s">
        <v>104</v>
      </c>
      <c r="AA3" s="19">
        <v>50</v>
      </c>
      <c r="AB3" s="35">
        <f>(BH3/AA3)*AA3</f>
        <v>60</v>
      </c>
      <c r="AC3" t="s">
        <v>82</v>
      </c>
      <c r="AD3">
        <v>3</v>
      </c>
      <c r="AE3" s="31">
        <v>1724433</v>
      </c>
      <c r="AF3" s="29">
        <f>AE3/AD3</f>
        <v>574811</v>
      </c>
      <c r="AG3" s="29">
        <f t="shared" ref="AG3:AG46" si="0">AF3*(1+5.2%)</f>
        <v>604701.17200000002</v>
      </c>
      <c r="AH3" s="29">
        <f t="shared" ref="AH3:AH46" si="1">IF(AD3&gt;=2,AG3*(1+3.23%),0)</f>
        <v>624233.01985559997</v>
      </c>
      <c r="AI3" s="29">
        <f t="shared" ref="AI3:AI46" si="2">IF(AD3&gt;=3,AH3*(1+3.23%),0)</f>
        <v>644395.74639693589</v>
      </c>
      <c r="AJ3" s="21">
        <f>AG3+AH3+AI3</f>
        <v>1873329.9382525361</v>
      </c>
      <c r="AK3" t="s">
        <v>84</v>
      </c>
      <c r="AL3" t="s">
        <v>105</v>
      </c>
      <c r="AM3" t="s">
        <v>69</v>
      </c>
      <c r="AN3" t="s">
        <v>106</v>
      </c>
      <c r="AO3" t="s">
        <v>107</v>
      </c>
      <c r="AP3" t="s">
        <v>108</v>
      </c>
      <c r="AQ3" t="s">
        <v>109</v>
      </c>
      <c r="AS3" t="s">
        <v>84</v>
      </c>
      <c r="AT3"/>
      <c r="AU3" t="s">
        <v>110</v>
      </c>
      <c r="AV3" t="s">
        <v>84</v>
      </c>
      <c r="AW3" t="s">
        <v>89</v>
      </c>
      <c r="AX3">
        <v>69</v>
      </c>
      <c r="AY3" t="s">
        <v>66</v>
      </c>
      <c r="AZ3" s="3" t="s">
        <v>111</v>
      </c>
      <c r="BB3">
        <v>1296</v>
      </c>
      <c r="BC3" t="s">
        <v>69</v>
      </c>
      <c r="BD3" t="s">
        <v>84</v>
      </c>
      <c r="BF3" t="s">
        <v>69</v>
      </c>
      <c r="BG3" s="3">
        <v>47766</v>
      </c>
      <c r="BH3">
        <v>60</v>
      </c>
      <c r="BJ3" t="s">
        <v>112</v>
      </c>
      <c r="BK3" t="s">
        <v>92</v>
      </c>
      <c r="BL3" t="s">
        <v>113</v>
      </c>
      <c r="BM3" t="s">
        <v>84</v>
      </c>
    </row>
    <row r="4" spans="1:65" ht="15.75">
      <c r="A4" s="9" t="s">
        <v>65</v>
      </c>
      <c r="B4" s="9" t="s">
        <v>66</v>
      </c>
      <c r="C4" t="s">
        <v>94</v>
      </c>
      <c r="D4" t="s">
        <v>68</v>
      </c>
      <c r="E4" t="s">
        <v>69</v>
      </c>
      <c r="F4" t="s">
        <v>95</v>
      </c>
      <c r="G4" t="s">
        <v>114</v>
      </c>
      <c r="H4" t="s">
        <v>115</v>
      </c>
      <c r="J4">
        <v>0.55813236177163406</v>
      </c>
      <c r="K4">
        <v>7963</v>
      </c>
      <c r="L4" t="s">
        <v>116</v>
      </c>
      <c r="M4" t="s">
        <v>117</v>
      </c>
      <c r="N4">
        <v>100</v>
      </c>
      <c r="O4" t="s">
        <v>69</v>
      </c>
      <c r="P4" t="s">
        <v>75</v>
      </c>
      <c r="Q4">
        <v>33315</v>
      </c>
      <c r="R4" t="s">
        <v>118</v>
      </c>
      <c r="S4">
        <v>0.47734123602272832</v>
      </c>
      <c r="T4" t="s">
        <v>119</v>
      </c>
      <c r="U4">
        <v>3311</v>
      </c>
      <c r="V4" t="s">
        <v>78</v>
      </c>
      <c r="W4" t="s">
        <v>79</v>
      </c>
      <c r="X4" t="s">
        <v>103</v>
      </c>
      <c r="Y4" s="19">
        <v>1800</v>
      </c>
      <c r="Z4" t="s">
        <v>81</v>
      </c>
      <c r="AA4" s="19">
        <v>100</v>
      </c>
      <c r="AB4" s="35">
        <f t="shared" ref="AB4:AB46" si="3">(BH4/AA4)*AA4</f>
        <v>100</v>
      </c>
      <c r="AC4" t="s">
        <v>82</v>
      </c>
      <c r="AD4">
        <v>3</v>
      </c>
      <c r="AE4" s="32">
        <v>9083831</v>
      </c>
      <c r="AF4" s="29">
        <f>AE4/AD4</f>
        <v>3027943.6666666665</v>
      </c>
      <c r="AG4" s="29">
        <f t="shared" si="0"/>
        <v>3185396.7373333331</v>
      </c>
      <c r="AH4" s="29">
        <f t="shared" si="1"/>
        <v>3288285.0519491998</v>
      </c>
      <c r="AI4" s="29">
        <f t="shared" si="2"/>
        <v>3394496.659127159</v>
      </c>
      <c r="AJ4" s="21">
        <f>AG4+AH4+AI4</f>
        <v>9868178.4484096915</v>
      </c>
      <c r="AK4" t="s">
        <v>84</v>
      </c>
      <c r="AM4" t="s">
        <v>84</v>
      </c>
      <c r="AO4" t="s">
        <v>120</v>
      </c>
      <c r="AP4" t="s">
        <v>121</v>
      </c>
      <c r="AQ4" t="s">
        <v>122</v>
      </c>
      <c r="AS4" t="s">
        <v>84</v>
      </c>
      <c r="AT4"/>
      <c r="AU4" t="s">
        <v>123</v>
      </c>
      <c r="AV4" t="s">
        <v>84</v>
      </c>
      <c r="AW4" t="s">
        <v>89</v>
      </c>
      <c r="AX4">
        <v>40</v>
      </c>
      <c r="AY4">
        <v>40</v>
      </c>
      <c r="BB4">
        <v>1168</v>
      </c>
      <c r="BC4" t="s">
        <v>84</v>
      </c>
      <c r="BD4" t="s">
        <v>84</v>
      </c>
      <c r="BF4" t="s">
        <v>69</v>
      </c>
      <c r="BG4" s="3">
        <v>47575</v>
      </c>
      <c r="BH4">
        <v>100</v>
      </c>
      <c r="BJ4" t="s">
        <v>124</v>
      </c>
      <c r="BK4" t="s">
        <v>92</v>
      </c>
      <c r="BL4">
        <v>79234475</v>
      </c>
      <c r="BM4" t="s">
        <v>84</v>
      </c>
    </row>
    <row r="5" spans="1:65" ht="15.75">
      <c r="A5" s="9" t="s">
        <v>65</v>
      </c>
      <c r="B5" s="9" t="s">
        <v>66</v>
      </c>
      <c r="C5" t="s">
        <v>94</v>
      </c>
      <c r="D5" t="s">
        <v>68</v>
      </c>
      <c r="E5" t="s">
        <v>69</v>
      </c>
      <c r="F5" t="s">
        <v>95</v>
      </c>
      <c r="G5" t="s">
        <v>114</v>
      </c>
      <c r="H5" t="s">
        <v>115</v>
      </c>
      <c r="J5">
        <v>0.52210025832177398</v>
      </c>
      <c r="K5">
        <v>8188</v>
      </c>
      <c r="L5" t="s">
        <v>116</v>
      </c>
      <c r="M5" t="s">
        <v>117</v>
      </c>
      <c r="N5">
        <v>100</v>
      </c>
      <c r="O5" t="s">
        <v>69</v>
      </c>
      <c r="P5" t="s">
        <v>75</v>
      </c>
      <c r="Q5">
        <v>38448</v>
      </c>
      <c r="R5" t="s">
        <v>125</v>
      </c>
      <c r="S5">
        <v>0.47732361843709681</v>
      </c>
      <c r="T5" t="s">
        <v>126</v>
      </c>
      <c r="U5">
        <v>4311</v>
      </c>
      <c r="V5" t="s">
        <v>78</v>
      </c>
      <c r="W5" t="s">
        <v>79</v>
      </c>
      <c r="X5" t="s">
        <v>127</v>
      </c>
      <c r="Y5" s="19">
        <v>1200</v>
      </c>
      <c r="Z5" t="s">
        <v>81</v>
      </c>
      <c r="AA5" s="19">
        <v>100</v>
      </c>
      <c r="AB5" s="35">
        <f t="shared" si="3"/>
        <v>100</v>
      </c>
      <c r="AC5" t="s">
        <v>82</v>
      </c>
      <c r="AD5">
        <v>3</v>
      </c>
      <c r="AE5" s="32">
        <v>10103404</v>
      </c>
      <c r="AF5" s="29">
        <f>AE5/AD5</f>
        <v>3367801.3333333335</v>
      </c>
      <c r="AG5" s="29">
        <f t="shared" si="0"/>
        <v>3542927.0026666671</v>
      </c>
      <c r="AH5" s="29">
        <f t="shared" si="1"/>
        <v>3657363.5448528007</v>
      </c>
      <c r="AI5" s="29">
        <f t="shared" si="2"/>
        <v>3775496.387351546</v>
      </c>
      <c r="AJ5" s="21">
        <f>AG5+AH5+AI5</f>
        <v>10975786.934871014</v>
      </c>
      <c r="AK5" t="s">
        <v>84</v>
      </c>
      <c r="AM5" t="s">
        <v>84</v>
      </c>
      <c r="AO5" t="s">
        <v>128</v>
      </c>
      <c r="AP5" t="s">
        <v>129</v>
      </c>
      <c r="AQ5" t="s">
        <v>130</v>
      </c>
      <c r="AS5" t="s">
        <v>84</v>
      </c>
      <c r="AT5"/>
      <c r="AU5" t="s">
        <v>131</v>
      </c>
      <c r="AV5" t="s">
        <v>84</v>
      </c>
      <c r="AW5" t="s">
        <v>89</v>
      </c>
      <c r="AX5">
        <v>45</v>
      </c>
      <c r="AY5">
        <v>45</v>
      </c>
      <c r="BB5">
        <v>1168</v>
      </c>
      <c r="BC5" t="s">
        <v>84</v>
      </c>
      <c r="BD5" t="s">
        <v>84</v>
      </c>
      <c r="BF5" t="s">
        <v>69</v>
      </c>
      <c r="BG5" s="3">
        <v>47408</v>
      </c>
      <c r="BH5">
        <v>100</v>
      </c>
      <c r="BJ5" t="s">
        <v>124</v>
      </c>
      <c r="BK5" t="s">
        <v>92</v>
      </c>
      <c r="BL5">
        <v>79234475</v>
      </c>
      <c r="BM5" t="s">
        <v>84</v>
      </c>
    </row>
    <row r="6" spans="1:65" ht="15.75">
      <c r="A6" s="9" t="s">
        <v>65</v>
      </c>
      <c r="B6" s="9" t="s">
        <v>66</v>
      </c>
      <c r="C6" t="s">
        <v>94</v>
      </c>
      <c r="D6" t="s">
        <v>68</v>
      </c>
      <c r="E6" t="s">
        <v>69</v>
      </c>
      <c r="F6" t="s">
        <v>95</v>
      </c>
      <c r="G6" t="s">
        <v>114</v>
      </c>
      <c r="H6" t="s">
        <v>115</v>
      </c>
      <c r="J6">
        <v>0.52254536629313708</v>
      </c>
      <c r="K6">
        <v>8431</v>
      </c>
      <c r="L6" t="s">
        <v>116</v>
      </c>
      <c r="M6" t="s">
        <v>117</v>
      </c>
      <c r="N6">
        <v>100</v>
      </c>
      <c r="O6" t="s">
        <v>69</v>
      </c>
      <c r="P6" t="s">
        <v>75</v>
      </c>
      <c r="Q6">
        <v>52362</v>
      </c>
      <c r="R6" t="s">
        <v>132</v>
      </c>
      <c r="S6">
        <v>0.47732361843709681</v>
      </c>
      <c r="T6" t="s">
        <v>126</v>
      </c>
      <c r="U6">
        <v>4311</v>
      </c>
      <c r="V6" t="s">
        <v>78</v>
      </c>
      <c r="W6" t="s">
        <v>79</v>
      </c>
      <c r="X6" t="s">
        <v>133</v>
      </c>
      <c r="Y6" s="19">
        <v>1200</v>
      </c>
      <c r="Z6" t="s">
        <v>81</v>
      </c>
      <c r="AA6" s="19">
        <v>100</v>
      </c>
      <c r="AB6" s="35">
        <f t="shared" si="3"/>
        <v>100</v>
      </c>
      <c r="AC6" t="s">
        <v>82</v>
      </c>
      <c r="AD6">
        <v>3</v>
      </c>
      <c r="AE6" s="32">
        <v>10103404</v>
      </c>
      <c r="AF6" s="29">
        <f>AE6/AD6</f>
        <v>3367801.3333333335</v>
      </c>
      <c r="AG6" s="29">
        <f t="shared" si="0"/>
        <v>3542927.0026666671</v>
      </c>
      <c r="AH6" s="29">
        <f t="shared" si="1"/>
        <v>3657363.5448528007</v>
      </c>
      <c r="AI6" s="29">
        <f t="shared" si="2"/>
        <v>3775496.387351546</v>
      </c>
      <c r="AJ6" s="21">
        <f>AG6+AH6+AI6</f>
        <v>10975786.934871014</v>
      </c>
      <c r="AK6" t="s">
        <v>84</v>
      </c>
      <c r="AM6" t="s">
        <v>84</v>
      </c>
      <c r="AO6" t="s">
        <v>134</v>
      </c>
      <c r="AP6" t="s">
        <v>129</v>
      </c>
      <c r="AQ6" t="s">
        <v>130</v>
      </c>
      <c r="AS6" t="s">
        <v>84</v>
      </c>
      <c r="AT6"/>
      <c r="AU6" t="s">
        <v>131</v>
      </c>
      <c r="AV6" t="s">
        <v>84</v>
      </c>
      <c r="AW6" t="s">
        <v>89</v>
      </c>
      <c r="AX6">
        <v>0</v>
      </c>
      <c r="AY6">
        <v>0</v>
      </c>
      <c r="BB6">
        <v>1168</v>
      </c>
      <c r="BC6" t="s">
        <v>84</v>
      </c>
      <c r="BD6" t="s">
        <v>84</v>
      </c>
      <c r="BF6" t="s">
        <v>69</v>
      </c>
      <c r="BG6" s="3">
        <v>46432</v>
      </c>
      <c r="BH6">
        <v>100</v>
      </c>
      <c r="BJ6" t="s">
        <v>124</v>
      </c>
      <c r="BK6" t="s">
        <v>92</v>
      </c>
      <c r="BL6">
        <v>79234475</v>
      </c>
      <c r="BM6" t="s">
        <v>84</v>
      </c>
    </row>
    <row r="7" spans="1:65">
      <c r="A7" s="9" t="s">
        <v>93</v>
      </c>
      <c r="B7" s="9">
        <v>15</v>
      </c>
      <c r="C7" t="s">
        <v>94</v>
      </c>
      <c r="D7" t="s">
        <v>68</v>
      </c>
      <c r="E7" t="s">
        <v>69</v>
      </c>
      <c r="F7" t="s">
        <v>95</v>
      </c>
      <c r="G7" t="s">
        <v>135</v>
      </c>
      <c r="H7" t="s">
        <v>136</v>
      </c>
      <c r="I7" s="19">
        <v>0</v>
      </c>
      <c r="J7">
        <v>0</v>
      </c>
      <c r="K7" s="7">
        <v>10843</v>
      </c>
      <c r="L7" t="s">
        <v>137</v>
      </c>
      <c r="M7">
        <v>6013488000</v>
      </c>
      <c r="N7">
        <v>100</v>
      </c>
      <c r="O7" t="s">
        <v>69</v>
      </c>
      <c r="P7" t="s">
        <v>100</v>
      </c>
      <c r="Q7">
        <v>58378</v>
      </c>
      <c r="R7" t="s">
        <v>138</v>
      </c>
      <c r="S7">
        <v>0.52311274757764192</v>
      </c>
      <c r="T7" t="s">
        <v>139</v>
      </c>
      <c r="U7">
        <v>6233</v>
      </c>
      <c r="V7" t="s">
        <v>78</v>
      </c>
      <c r="W7" t="s">
        <v>79</v>
      </c>
      <c r="X7" t="s">
        <v>103</v>
      </c>
      <c r="Y7" s="19">
        <v>1000</v>
      </c>
      <c r="Z7" t="s">
        <v>104</v>
      </c>
      <c r="AA7" s="19">
        <v>25</v>
      </c>
      <c r="AB7" s="35">
        <f t="shared" si="3"/>
        <v>25</v>
      </c>
      <c r="AC7" t="s">
        <v>140</v>
      </c>
      <c r="AD7">
        <v>3</v>
      </c>
      <c r="AE7" s="29">
        <v>5494500</v>
      </c>
      <c r="AF7" s="29">
        <f>AE7/AD7</f>
        <v>1831500</v>
      </c>
      <c r="AG7" s="29">
        <f t="shared" si="0"/>
        <v>1926738</v>
      </c>
      <c r="AH7" s="29">
        <f t="shared" si="1"/>
        <v>1988971.6373999999</v>
      </c>
      <c r="AI7" s="29">
        <f t="shared" si="2"/>
        <v>2053215.42128802</v>
      </c>
      <c r="AJ7" s="21">
        <f>AG7+AH7+AI7</f>
        <v>5968925.0586880203</v>
      </c>
      <c r="AK7" t="s">
        <v>69</v>
      </c>
      <c r="AL7" t="s">
        <v>141</v>
      </c>
      <c r="AM7" t="s">
        <v>84</v>
      </c>
      <c r="AN7" t="s">
        <v>66</v>
      </c>
      <c r="AO7" t="s">
        <v>142</v>
      </c>
      <c r="AP7" t="s">
        <v>143</v>
      </c>
      <c r="AQ7" t="s">
        <v>144</v>
      </c>
      <c r="AS7" t="s">
        <v>84</v>
      </c>
      <c r="AT7"/>
      <c r="AU7" t="s">
        <v>145</v>
      </c>
      <c r="AV7" t="s">
        <v>84</v>
      </c>
      <c r="AW7" t="s">
        <v>79</v>
      </c>
      <c r="AX7">
        <v>16</v>
      </c>
      <c r="AY7">
        <v>0</v>
      </c>
      <c r="AZ7" s="3" t="s">
        <v>66</v>
      </c>
      <c r="BA7" t="s">
        <v>66</v>
      </c>
      <c r="BB7">
        <v>344</v>
      </c>
      <c r="BC7" t="s">
        <v>84</v>
      </c>
      <c r="BD7" t="s">
        <v>69</v>
      </c>
      <c r="BE7" s="3">
        <v>46474</v>
      </c>
      <c r="BF7" t="s">
        <v>69</v>
      </c>
      <c r="BG7" s="3" t="s">
        <v>146</v>
      </c>
      <c r="BH7">
        <v>25</v>
      </c>
      <c r="BI7" t="s">
        <v>141</v>
      </c>
      <c r="BJ7" t="s">
        <v>147</v>
      </c>
      <c r="BK7" t="s">
        <v>92</v>
      </c>
      <c r="BL7">
        <v>52150607</v>
      </c>
      <c r="BM7" t="s">
        <v>84</v>
      </c>
    </row>
    <row r="8" spans="1:65">
      <c r="A8" s="9" t="s">
        <v>65</v>
      </c>
      <c r="B8" s="9" t="s">
        <v>66</v>
      </c>
      <c r="C8" t="s">
        <v>67</v>
      </c>
      <c r="D8" t="s">
        <v>68</v>
      </c>
      <c r="E8" t="s">
        <v>69</v>
      </c>
      <c r="F8" t="s">
        <v>70</v>
      </c>
      <c r="G8" s="5" t="s">
        <v>71</v>
      </c>
      <c r="H8" s="5" t="s">
        <v>72</v>
      </c>
      <c r="I8" s="26"/>
      <c r="J8">
        <v>0.56326733905150217</v>
      </c>
      <c r="K8">
        <v>1684</v>
      </c>
      <c r="L8" t="s">
        <v>73</v>
      </c>
      <c r="M8" t="s">
        <v>74</v>
      </c>
      <c r="N8">
        <v>100</v>
      </c>
      <c r="O8" t="s">
        <v>69</v>
      </c>
      <c r="P8" t="s">
        <v>75</v>
      </c>
      <c r="Q8">
        <v>4347</v>
      </c>
      <c r="R8" t="s">
        <v>148</v>
      </c>
      <c r="S8">
        <v>0.5550747107749594</v>
      </c>
      <c r="T8" t="s">
        <v>149</v>
      </c>
      <c r="U8">
        <v>6322</v>
      </c>
      <c r="V8" t="s">
        <v>78</v>
      </c>
      <c r="W8" t="s">
        <v>79</v>
      </c>
      <c r="X8" t="s">
        <v>80</v>
      </c>
      <c r="Y8" s="19">
        <v>1152</v>
      </c>
      <c r="Z8" t="s">
        <v>81</v>
      </c>
      <c r="AA8" s="19">
        <v>75</v>
      </c>
      <c r="AB8" s="35">
        <v>75</v>
      </c>
      <c r="AC8" t="s">
        <v>82</v>
      </c>
      <c r="AD8">
        <v>3</v>
      </c>
      <c r="AE8" s="29">
        <v>3396500</v>
      </c>
      <c r="AF8" s="29">
        <f>AE8/AD8</f>
        <v>1132166.6666666667</v>
      </c>
      <c r="AG8" s="29">
        <f t="shared" si="0"/>
        <v>1191039.3333333335</v>
      </c>
      <c r="AH8" s="29">
        <f t="shared" si="1"/>
        <v>1229509.9038000002</v>
      </c>
      <c r="AI8" s="29">
        <f t="shared" si="2"/>
        <v>1269223.0736927402</v>
      </c>
      <c r="AJ8" s="21">
        <f>AG8+AH8+AI8</f>
        <v>3689772.3108260734</v>
      </c>
      <c r="AK8" t="s">
        <v>69</v>
      </c>
      <c r="AL8" t="s">
        <v>83</v>
      </c>
      <c r="AM8" t="s">
        <v>84</v>
      </c>
      <c r="AN8" t="s">
        <v>66</v>
      </c>
      <c r="AO8" t="s">
        <v>85</v>
      </c>
      <c r="AP8" t="s">
        <v>150</v>
      </c>
      <c r="AQ8" t="s">
        <v>151</v>
      </c>
      <c r="AS8" t="s">
        <v>84</v>
      </c>
      <c r="AT8"/>
      <c r="AU8" t="s">
        <v>152</v>
      </c>
      <c r="AV8" t="s">
        <v>84</v>
      </c>
      <c r="AW8" t="s">
        <v>89</v>
      </c>
      <c r="AX8">
        <v>60</v>
      </c>
      <c r="AY8">
        <v>25</v>
      </c>
      <c r="AZ8" s="3">
        <v>46367</v>
      </c>
      <c r="BA8" t="s">
        <v>66</v>
      </c>
      <c r="BB8">
        <v>419</v>
      </c>
      <c r="BC8" t="s">
        <v>69</v>
      </c>
      <c r="BD8" t="s">
        <v>84</v>
      </c>
      <c r="BE8" s="3" t="s">
        <v>66</v>
      </c>
      <c r="BF8" t="s">
        <v>69</v>
      </c>
      <c r="BG8" s="3">
        <v>47493</v>
      </c>
      <c r="BH8" t="s">
        <v>66</v>
      </c>
      <c r="BI8" t="s">
        <v>90</v>
      </c>
      <c r="BJ8" t="s">
        <v>91</v>
      </c>
      <c r="BK8" t="s">
        <v>92</v>
      </c>
      <c r="BL8">
        <v>52792965</v>
      </c>
      <c r="BM8" t="s">
        <v>84</v>
      </c>
    </row>
    <row r="9" spans="1:65">
      <c r="A9" s="9" t="s">
        <v>65</v>
      </c>
      <c r="B9" s="9" t="s">
        <v>66</v>
      </c>
      <c r="C9" t="s">
        <v>67</v>
      </c>
      <c r="D9" t="s">
        <v>68</v>
      </c>
      <c r="E9" t="s">
        <v>69</v>
      </c>
      <c r="F9" t="s">
        <v>70</v>
      </c>
      <c r="G9" s="5" t="s">
        <v>71</v>
      </c>
      <c r="H9" s="5" t="s">
        <v>72</v>
      </c>
      <c r="I9" s="26"/>
      <c r="J9">
        <v>0.56326733905150217</v>
      </c>
      <c r="K9">
        <v>1684</v>
      </c>
      <c r="L9" t="s">
        <v>73</v>
      </c>
      <c r="M9" t="s">
        <v>74</v>
      </c>
      <c r="N9">
        <v>100</v>
      </c>
      <c r="O9" t="s">
        <v>69</v>
      </c>
      <c r="P9" t="s">
        <v>75</v>
      </c>
      <c r="Q9">
        <v>4356</v>
      </c>
      <c r="R9" t="s">
        <v>153</v>
      </c>
      <c r="S9">
        <v>0.55448683855007985</v>
      </c>
      <c r="T9" t="s">
        <v>154</v>
      </c>
      <c r="U9">
        <v>6355</v>
      </c>
      <c r="V9" t="s">
        <v>78</v>
      </c>
      <c r="W9" t="s">
        <v>79</v>
      </c>
      <c r="X9" t="s">
        <v>80</v>
      </c>
      <c r="Y9" s="19">
        <v>1152</v>
      </c>
      <c r="Z9" t="s">
        <v>81</v>
      </c>
      <c r="AA9" s="19">
        <v>75</v>
      </c>
      <c r="AB9" s="35">
        <v>75</v>
      </c>
      <c r="AC9" t="s">
        <v>82</v>
      </c>
      <c r="AD9">
        <v>3</v>
      </c>
      <c r="AE9" s="29">
        <v>4865300</v>
      </c>
      <c r="AF9" s="29">
        <f>AE9/AD9</f>
        <v>1621766.6666666667</v>
      </c>
      <c r="AG9" s="29">
        <f t="shared" si="0"/>
        <v>1706098.5333333334</v>
      </c>
      <c r="AH9" s="29">
        <f t="shared" si="1"/>
        <v>1761205.51596</v>
      </c>
      <c r="AI9" s="29">
        <f t="shared" si="2"/>
        <v>1818092.454125508</v>
      </c>
      <c r="AJ9" s="21">
        <f>AG9+AH9+AI9</f>
        <v>5285396.5034188414</v>
      </c>
      <c r="AK9" t="s">
        <v>69</v>
      </c>
      <c r="AL9" t="s">
        <v>83</v>
      </c>
      <c r="AM9" t="s">
        <v>84</v>
      </c>
      <c r="AN9" t="s">
        <v>66</v>
      </c>
      <c r="AO9" t="s">
        <v>85</v>
      </c>
      <c r="AP9" t="s">
        <v>155</v>
      </c>
      <c r="AQ9" t="s">
        <v>156</v>
      </c>
      <c r="AS9" t="s">
        <v>84</v>
      </c>
      <c r="AT9"/>
      <c r="AU9" t="s">
        <v>157</v>
      </c>
      <c r="AV9" t="s">
        <v>84</v>
      </c>
      <c r="AW9" t="s">
        <v>89</v>
      </c>
      <c r="AX9">
        <v>34</v>
      </c>
      <c r="AY9">
        <v>23</v>
      </c>
      <c r="AZ9" s="3">
        <v>46367</v>
      </c>
      <c r="BA9" t="s">
        <v>66</v>
      </c>
      <c r="BB9">
        <v>419</v>
      </c>
      <c r="BC9" t="s">
        <v>69</v>
      </c>
      <c r="BD9" t="s">
        <v>84</v>
      </c>
      <c r="BE9" s="3" t="s">
        <v>66</v>
      </c>
      <c r="BF9" t="s">
        <v>69</v>
      </c>
      <c r="BG9" s="3">
        <v>47493</v>
      </c>
      <c r="BH9" t="s">
        <v>66</v>
      </c>
      <c r="BI9" t="s">
        <v>90</v>
      </c>
      <c r="BJ9" t="s">
        <v>91</v>
      </c>
      <c r="BK9" t="s">
        <v>92</v>
      </c>
      <c r="BL9">
        <v>52792965</v>
      </c>
      <c r="BM9" t="s">
        <v>84</v>
      </c>
    </row>
    <row r="10" spans="1:65">
      <c r="A10" s="9" t="s">
        <v>65</v>
      </c>
      <c r="B10" s="9" t="s">
        <v>66</v>
      </c>
      <c r="C10" t="s">
        <v>94</v>
      </c>
      <c r="D10" t="s">
        <v>68</v>
      </c>
      <c r="E10" t="s">
        <v>69</v>
      </c>
      <c r="F10" t="s">
        <v>95</v>
      </c>
      <c r="G10" t="s">
        <v>96</v>
      </c>
      <c r="H10" t="s">
        <v>97</v>
      </c>
      <c r="J10">
        <v>0.54650212113113639</v>
      </c>
      <c r="K10">
        <v>8702</v>
      </c>
      <c r="L10" t="s">
        <v>98</v>
      </c>
      <c r="M10" t="s">
        <v>99</v>
      </c>
      <c r="N10">
        <v>100</v>
      </c>
      <c r="O10" t="s">
        <v>69</v>
      </c>
      <c r="P10" t="s">
        <v>75</v>
      </c>
      <c r="Q10">
        <v>39513</v>
      </c>
      <c r="R10" t="s">
        <v>158</v>
      </c>
      <c r="S10">
        <v>0.55448683855007985</v>
      </c>
      <c r="T10" t="s">
        <v>154</v>
      </c>
      <c r="U10">
        <v>6355</v>
      </c>
      <c r="V10" t="s">
        <v>159</v>
      </c>
      <c r="W10" t="s">
        <v>160</v>
      </c>
      <c r="X10" t="s">
        <v>103</v>
      </c>
      <c r="Y10" s="19">
        <v>1104</v>
      </c>
      <c r="Z10" t="s">
        <v>81</v>
      </c>
      <c r="AA10" s="19">
        <v>75</v>
      </c>
      <c r="AB10" s="35">
        <f t="shared" si="3"/>
        <v>156</v>
      </c>
      <c r="AC10" t="s">
        <v>140</v>
      </c>
      <c r="AD10">
        <v>3</v>
      </c>
      <c r="AE10" s="33">
        <v>1554500</v>
      </c>
      <c r="AF10" s="29">
        <f>AE10/AD10</f>
        <v>518166.66666666669</v>
      </c>
      <c r="AG10" s="29">
        <f t="shared" si="0"/>
        <v>545111.33333333337</v>
      </c>
      <c r="AH10" s="29">
        <f t="shared" si="1"/>
        <v>562718.42940000002</v>
      </c>
      <c r="AI10" s="29">
        <f t="shared" si="2"/>
        <v>580894.23466962005</v>
      </c>
      <c r="AJ10" s="21">
        <f>AG10+AH10+AI10</f>
        <v>1688723.9974029534</v>
      </c>
      <c r="AK10" t="s">
        <v>84</v>
      </c>
      <c r="AL10" t="s">
        <v>105</v>
      </c>
      <c r="AM10" t="s">
        <v>69</v>
      </c>
      <c r="AN10" t="s">
        <v>106</v>
      </c>
      <c r="AO10" t="s">
        <v>107</v>
      </c>
      <c r="AP10" t="s">
        <v>161</v>
      </c>
      <c r="AQ10" t="s">
        <v>156</v>
      </c>
      <c r="AS10" t="s">
        <v>84</v>
      </c>
      <c r="AT10"/>
      <c r="AU10" t="s">
        <v>162</v>
      </c>
      <c r="AV10" t="s">
        <v>84</v>
      </c>
      <c r="AW10" t="s">
        <v>89</v>
      </c>
      <c r="AX10">
        <v>297</v>
      </c>
      <c r="AY10">
        <v>185</v>
      </c>
      <c r="AZ10" s="3" t="s">
        <v>111</v>
      </c>
      <c r="BB10">
        <v>1296</v>
      </c>
      <c r="BC10" t="s">
        <v>69</v>
      </c>
      <c r="BD10" t="s">
        <v>84</v>
      </c>
      <c r="BF10" t="s">
        <v>69</v>
      </c>
      <c r="BG10" s="3">
        <v>46947</v>
      </c>
      <c r="BH10">
        <v>156</v>
      </c>
      <c r="BJ10" t="s">
        <v>112</v>
      </c>
      <c r="BK10" t="s">
        <v>92</v>
      </c>
      <c r="BL10" t="s">
        <v>113</v>
      </c>
      <c r="BM10" t="s">
        <v>84</v>
      </c>
    </row>
    <row r="11" spans="1:65">
      <c r="A11" s="9" t="s">
        <v>93</v>
      </c>
      <c r="B11" s="9">
        <v>15</v>
      </c>
      <c r="C11" t="s">
        <v>94</v>
      </c>
      <c r="D11" t="s">
        <v>68</v>
      </c>
      <c r="E11" t="s">
        <v>69</v>
      </c>
      <c r="F11" t="s">
        <v>95</v>
      </c>
      <c r="G11" t="s">
        <v>135</v>
      </c>
      <c r="H11" t="s">
        <v>136</v>
      </c>
      <c r="I11" s="19">
        <v>0</v>
      </c>
      <c r="J11">
        <v>0</v>
      </c>
      <c r="K11" s="7">
        <v>10843</v>
      </c>
      <c r="L11" t="s">
        <v>137</v>
      </c>
      <c r="M11">
        <v>6013488000</v>
      </c>
      <c r="N11">
        <v>100</v>
      </c>
      <c r="O11" t="s">
        <v>69</v>
      </c>
      <c r="P11" t="s">
        <v>100</v>
      </c>
      <c r="Q11">
        <v>60745</v>
      </c>
      <c r="R11" t="s">
        <v>163</v>
      </c>
      <c r="S11">
        <v>0.55845412351030199</v>
      </c>
      <c r="T11" t="s">
        <v>164</v>
      </c>
      <c r="U11">
        <v>6374</v>
      </c>
      <c r="V11" t="s">
        <v>78</v>
      </c>
      <c r="W11" t="s">
        <v>79</v>
      </c>
      <c r="X11" t="s">
        <v>103</v>
      </c>
      <c r="Y11" s="19">
        <v>1000</v>
      </c>
      <c r="Z11" t="s">
        <v>104</v>
      </c>
      <c r="AA11" s="19">
        <v>25</v>
      </c>
      <c r="AB11" s="35">
        <f t="shared" si="3"/>
        <v>25</v>
      </c>
      <c r="AC11" t="s">
        <v>165</v>
      </c>
      <c r="AD11">
        <v>3</v>
      </c>
      <c r="AE11" s="29">
        <v>5629500</v>
      </c>
      <c r="AF11" s="29">
        <f>AE11/AD11</f>
        <v>1876500</v>
      </c>
      <c r="AG11" s="29">
        <f t="shared" si="0"/>
        <v>1974078</v>
      </c>
      <c r="AH11" s="29">
        <f t="shared" si="1"/>
        <v>2037840.7194000001</v>
      </c>
      <c r="AI11" s="29">
        <f t="shared" si="2"/>
        <v>2103662.9746366199</v>
      </c>
      <c r="AJ11" s="21">
        <f>AG11+AH11+AI11</f>
        <v>6115581.6940366197</v>
      </c>
      <c r="AK11" t="s">
        <v>69</v>
      </c>
      <c r="AL11" t="s">
        <v>141</v>
      </c>
      <c r="AM11" t="s">
        <v>84</v>
      </c>
      <c r="AN11" t="s">
        <v>66</v>
      </c>
      <c r="AO11" t="s">
        <v>142</v>
      </c>
      <c r="AP11" t="s">
        <v>166</v>
      </c>
      <c r="AQ11" t="s">
        <v>144</v>
      </c>
      <c r="AS11" t="s">
        <v>84</v>
      </c>
      <c r="AT11"/>
      <c r="AU11" t="s">
        <v>145</v>
      </c>
      <c r="AV11" t="s">
        <v>84</v>
      </c>
      <c r="AW11" t="s">
        <v>79</v>
      </c>
      <c r="AX11">
        <v>130</v>
      </c>
      <c r="AY11">
        <v>0</v>
      </c>
      <c r="AZ11" s="3" t="s">
        <v>66</v>
      </c>
      <c r="BA11" t="s">
        <v>66</v>
      </c>
      <c r="BB11">
        <v>344</v>
      </c>
      <c r="BC11" t="s">
        <v>84</v>
      </c>
      <c r="BD11" t="s">
        <v>69</v>
      </c>
      <c r="BE11" s="3">
        <v>46474</v>
      </c>
      <c r="BF11" t="s">
        <v>69</v>
      </c>
      <c r="BG11" s="3" t="s">
        <v>167</v>
      </c>
      <c r="BH11">
        <v>25</v>
      </c>
      <c r="BI11" t="s">
        <v>141</v>
      </c>
      <c r="BJ11" t="s">
        <v>147</v>
      </c>
      <c r="BK11" t="s">
        <v>92</v>
      </c>
      <c r="BL11">
        <v>52150607</v>
      </c>
      <c r="BM11" t="s">
        <v>84</v>
      </c>
    </row>
    <row r="12" spans="1:65">
      <c r="A12" s="9" t="s">
        <v>93</v>
      </c>
      <c r="B12" s="9">
        <v>15</v>
      </c>
      <c r="C12" t="s">
        <v>94</v>
      </c>
      <c r="D12" t="s">
        <v>68</v>
      </c>
      <c r="E12" t="s">
        <v>69</v>
      </c>
      <c r="F12" t="s">
        <v>95</v>
      </c>
      <c r="G12" t="s">
        <v>135</v>
      </c>
      <c r="H12" t="s">
        <v>136</v>
      </c>
      <c r="I12" s="19">
        <v>0</v>
      </c>
      <c r="J12">
        <v>0</v>
      </c>
      <c r="K12" s="7">
        <v>10843</v>
      </c>
      <c r="L12" t="s">
        <v>137</v>
      </c>
      <c r="M12">
        <v>6013488000</v>
      </c>
      <c r="N12">
        <v>100</v>
      </c>
      <c r="O12" t="s">
        <v>69</v>
      </c>
      <c r="P12" t="s">
        <v>100</v>
      </c>
      <c r="Q12">
        <v>58373</v>
      </c>
      <c r="R12" t="s">
        <v>168</v>
      </c>
      <c r="S12">
        <v>0.54623584165864658</v>
      </c>
      <c r="T12" t="s">
        <v>169</v>
      </c>
      <c r="U12">
        <v>6642</v>
      </c>
      <c r="V12" t="s">
        <v>78</v>
      </c>
      <c r="W12" t="s">
        <v>79</v>
      </c>
      <c r="X12" t="s">
        <v>103</v>
      </c>
      <c r="Y12" s="19">
        <v>1000</v>
      </c>
      <c r="Z12" t="s">
        <v>104</v>
      </c>
      <c r="AA12" s="19">
        <v>25</v>
      </c>
      <c r="AB12" s="35">
        <f t="shared" si="3"/>
        <v>25</v>
      </c>
      <c r="AC12" t="s">
        <v>165</v>
      </c>
      <c r="AD12">
        <v>3</v>
      </c>
      <c r="AE12" s="29">
        <v>5154000</v>
      </c>
      <c r="AF12" s="29">
        <f>AE12/AD12</f>
        <v>1718000</v>
      </c>
      <c r="AG12" s="29">
        <f t="shared" si="0"/>
        <v>1807336</v>
      </c>
      <c r="AH12" s="29">
        <f t="shared" si="1"/>
        <v>1865712.9528000001</v>
      </c>
      <c r="AI12" s="29">
        <f t="shared" si="2"/>
        <v>1925975.4811754401</v>
      </c>
      <c r="AJ12" s="21">
        <f>AG12+AH12+AI12</f>
        <v>5599024.4339754405</v>
      </c>
      <c r="AK12" t="s">
        <v>69</v>
      </c>
      <c r="AL12" t="s">
        <v>141</v>
      </c>
      <c r="AM12" t="s">
        <v>84</v>
      </c>
      <c r="AN12" t="s">
        <v>66</v>
      </c>
      <c r="AO12" t="s">
        <v>142</v>
      </c>
      <c r="AP12" t="s">
        <v>170</v>
      </c>
      <c r="AQ12" t="s">
        <v>144</v>
      </c>
      <c r="AS12" t="s">
        <v>84</v>
      </c>
      <c r="AT12"/>
      <c r="AU12" t="s">
        <v>145</v>
      </c>
      <c r="AV12" t="s">
        <v>84</v>
      </c>
      <c r="AW12" t="s">
        <v>79</v>
      </c>
      <c r="AX12">
        <v>39</v>
      </c>
      <c r="AY12">
        <v>0</v>
      </c>
      <c r="AZ12" s="3" t="s">
        <v>66</v>
      </c>
      <c r="BA12" t="s">
        <v>66</v>
      </c>
      <c r="BB12">
        <v>344</v>
      </c>
      <c r="BC12" t="s">
        <v>84</v>
      </c>
      <c r="BD12" t="s">
        <v>69</v>
      </c>
      <c r="BE12" s="3">
        <v>46474</v>
      </c>
      <c r="BF12" t="s">
        <v>69</v>
      </c>
      <c r="BG12" s="3" t="s">
        <v>146</v>
      </c>
      <c r="BH12">
        <v>25</v>
      </c>
      <c r="BI12" t="s">
        <v>141</v>
      </c>
      <c r="BJ12" t="s">
        <v>147</v>
      </c>
      <c r="BK12" t="s">
        <v>92</v>
      </c>
      <c r="BL12">
        <v>52150607</v>
      </c>
      <c r="BM12" t="s">
        <v>84</v>
      </c>
    </row>
    <row r="13" spans="1:65">
      <c r="A13" s="9" t="s">
        <v>65</v>
      </c>
      <c r="B13" s="9" t="s">
        <v>66</v>
      </c>
      <c r="C13" t="s">
        <v>67</v>
      </c>
      <c r="D13" t="s">
        <v>68</v>
      </c>
      <c r="E13" t="s">
        <v>69</v>
      </c>
      <c r="F13" t="s">
        <v>70</v>
      </c>
      <c r="G13" s="5" t="s">
        <v>71</v>
      </c>
      <c r="H13" s="5" t="s">
        <v>72</v>
      </c>
      <c r="I13" s="26"/>
      <c r="J13">
        <v>0.56326733905150217</v>
      </c>
      <c r="K13">
        <v>1684</v>
      </c>
      <c r="L13" t="s">
        <v>73</v>
      </c>
      <c r="M13" t="s">
        <v>74</v>
      </c>
      <c r="N13">
        <v>100</v>
      </c>
      <c r="O13" t="s">
        <v>69</v>
      </c>
      <c r="P13" t="s">
        <v>75</v>
      </c>
      <c r="Q13">
        <v>4342</v>
      </c>
      <c r="R13" t="s">
        <v>171</v>
      </c>
      <c r="S13">
        <v>0.5017927787383083</v>
      </c>
      <c r="T13" t="s">
        <v>172</v>
      </c>
      <c r="U13">
        <v>8325</v>
      </c>
      <c r="V13" t="s">
        <v>78</v>
      </c>
      <c r="W13" t="s">
        <v>79</v>
      </c>
      <c r="X13" t="s">
        <v>80</v>
      </c>
      <c r="Y13" s="19">
        <v>1152</v>
      </c>
      <c r="Z13" t="s">
        <v>81</v>
      </c>
      <c r="AA13" s="19">
        <v>75</v>
      </c>
      <c r="AB13" s="35">
        <v>75</v>
      </c>
      <c r="AC13" t="s">
        <v>82</v>
      </c>
      <c r="AD13">
        <v>3</v>
      </c>
      <c r="AE13" s="29">
        <v>3396500</v>
      </c>
      <c r="AF13" s="29">
        <f>AE13/AD13</f>
        <v>1132166.6666666667</v>
      </c>
      <c r="AG13" s="29">
        <f t="shared" si="0"/>
        <v>1191039.3333333335</v>
      </c>
      <c r="AH13" s="29">
        <f t="shared" si="1"/>
        <v>1229509.9038000002</v>
      </c>
      <c r="AI13" s="29">
        <f t="shared" si="2"/>
        <v>1269223.0736927402</v>
      </c>
      <c r="AJ13" s="21">
        <f>AG13+AH13+AI13</f>
        <v>3689772.3108260734</v>
      </c>
      <c r="AK13" t="s">
        <v>69</v>
      </c>
      <c r="AL13" t="s">
        <v>83</v>
      </c>
      <c r="AM13" t="s">
        <v>84</v>
      </c>
      <c r="AN13" t="s">
        <v>66</v>
      </c>
      <c r="AO13" t="s">
        <v>85</v>
      </c>
      <c r="AP13" t="s">
        <v>173</v>
      </c>
      <c r="AQ13" t="s">
        <v>109</v>
      </c>
      <c r="AS13" t="s">
        <v>84</v>
      </c>
      <c r="AT13"/>
      <c r="AU13" t="s">
        <v>174</v>
      </c>
      <c r="AV13" t="s">
        <v>84</v>
      </c>
      <c r="AW13" t="s">
        <v>89</v>
      </c>
      <c r="AX13">
        <v>36</v>
      </c>
      <c r="AY13">
        <v>24</v>
      </c>
      <c r="AZ13" s="3">
        <v>46367</v>
      </c>
      <c r="BA13" t="s">
        <v>66</v>
      </c>
      <c r="BB13">
        <v>419</v>
      </c>
      <c r="BC13" t="s">
        <v>69</v>
      </c>
      <c r="BD13" t="s">
        <v>84</v>
      </c>
      <c r="BE13" s="3" t="s">
        <v>66</v>
      </c>
      <c r="BF13" t="s">
        <v>69</v>
      </c>
      <c r="BG13" s="3">
        <v>47493</v>
      </c>
      <c r="BH13" t="s">
        <v>66</v>
      </c>
      <c r="BI13" t="s">
        <v>90</v>
      </c>
      <c r="BJ13" t="s">
        <v>91</v>
      </c>
      <c r="BK13" t="s">
        <v>92</v>
      </c>
      <c r="BL13">
        <v>52792965</v>
      </c>
      <c r="BM13" t="s">
        <v>84</v>
      </c>
    </row>
    <row r="14" spans="1:65">
      <c r="A14" s="9" t="s">
        <v>65</v>
      </c>
      <c r="B14" s="9" t="s">
        <v>66</v>
      </c>
      <c r="C14" t="s">
        <v>67</v>
      </c>
      <c r="D14" t="s">
        <v>68</v>
      </c>
      <c r="E14" t="s">
        <v>69</v>
      </c>
      <c r="F14" t="s">
        <v>70</v>
      </c>
      <c r="G14" s="5" t="s">
        <v>71</v>
      </c>
      <c r="H14" s="5" t="s">
        <v>72</v>
      </c>
      <c r="I14" s="26"/>
      <c r="J14">
        <v>0.56326733905150217</v>
      </c>
      <c r="K14">
        <v>1684</v>
      </c>
      <c r="L14" t="s">
        <v>73</v>
      </c>
      <c r="M14" t="s">
        <v>74</v>
      </c>
      <c r="N14">
        <v>100</v>
      </c>
      <c r="O14" t="s">
        <v>69</v>
      </c>
      <c r="P14" t="s">
        <v>75</v>
      </c>
      <c r="Q14">
        <v>4378</v>
      </c>
      <c r="R14" t="s">
        <v>175</v>
      </c>
      <c r="S14">
        <v>0.5017927787383083</v>
      </c>
      <c r="T14" t="s">
        <v>172</v>
      </c>
      <c r="U14">
        <v>8325</v>
      </c>
      <c r="V14" t="s">
        <v>78</v>
      </c>
      <c r="W14" t="s">
        <v>79</v>
      </c>
      <c r="X14" t="s">
        <v>80</v>
      </c>
      <c r="Y14" s="19">
        <v>1152</v>
      </c>
      <c r="Z14" t="s">
        <v>81</v>
      </c>
      <c r="AA14" s="19">
        <v>75</v>
      </c>
      <c r="AB14" s="35">
        <v>75</v>
      </c>
      <c r="AC14" t="s">
        <v>82</v>
      </c>
      <c r="AD14">
        <v>3</v>
      </c>
      <c r="AE14" s="29">
        <v>3396500</v>
      </c>
      <c r="AF14" s="29">
        <f>AE14/AD14</f>
        <v>1132166.6666666667</v>
      </c>
      <c r="AG14" s="29">
        <f t="shared" si="0"/>
        <v>1191039.3333333335</v>
      </c>
      <c r="AH14" s="29">
        <f t="shared" si="1"/>
        <v>1229509.9038000002</v>
      </c>
      <c r="AI14" s="29">
        <f t="shared" si="2"/>
        <v>1269223.0736927402</v>
      </c>
      <c r="AJ14" s="21">
        <f>AG14+AH14+AI14</f>
        <v>3689772.3108260734</v>
      </c>
      <c r="AK14" t="s">
        <v>69</v>
      </c>
      <c r="AL14" t="s">
        <v>83</v>
      </c>
      <c r="AM14" t="s">
        <v>84</v>
      </c>
      <c r="AN14" t="s">
        <v>66</v>
      </c>
      <c r="AO14" t="s">
        <v>85</v>
      </c>
      <c r="AP14" t="s">
        <v>176</v>
      </c>
      <c r="AQ14" t="s">
        <v>109</v>
      </c>
      <c r="AS14" t="s">
        <v>84</v>
      </c>
      <c r="AT14"/>
      <c r="AU14" t="s">
        <v>177</v>
      </c>
      <c r="AV14" t="s">
        <v>84</v>
      </c>
      <c r="AW14" t="s">
        <v>89</v>
      </c>
      <c r="AX14">
        <v>67</v>
      </c>
      <c r="AY14">
        <v>17</v>
      </c>
      <c r="AZ14" s="3">
        <v>46367</v>
      </c>
      <c r="BA14" t="s">
        <v>66</v>
      </c>
      <c r="BB14">
        <v>419</v>
      </c>
      <c r="BC14" t="s">
        <v>69</v>
      </c>
      <c r="BD14" t="s">
        <v>84</v>
      </c>
      <c r="BE14" s="3" t="s">
        <v>66</v>
      </c>
      <c r="BF14" t="s">
        <v>69</v>
      </c>
      <c r="BG14" s="3">
        <v>47493</v>
      </c>
      <c r="BH14" t="s">
        <v>66</v>
      </c>
      <c r="BI14" t="s">
        <v>90</v>
      </c>
      <c r="BJ14" t="s">
        <v>91</v>
      </c>
      <c r="BK14" t="s">
        <v>92</v>
      </c>
      <c r="BL14">
        <v>52792965</v>
      </c>
      <c r="BM14" t="s">
        <v>84</v>
      </c>
    </row>
    <row r="15" spans="1:65">
      <c r="A15" s="9" t="s">
        <v>93</v>
      </c>
      <c r="B15" s="9">
        <v>15</v>
      </c>
      <c r="C15" t="s">
        <v>94</v>
      </c>
      <c r="D15" t="s">
        <v>68</v>
      </c>
      <c r="E15" t="s">
        <v>69</v>
      </c>
      <c r="F15" t="s">
        <v>95</v>
      </c>
      <c r="G15" t="s">
        <v>135</v>
      </c>
      <c r="H15" t="s">
        <v>136</v>
      </c>
      <c r="I15" s="19">
        <v>0</v>
      </c>
      <c r="J15">
        <v>0</v>
      </c>
      <c r="K15" s="7">
        <v>10843</v>
      </c>
      <c r="L15" t="s">
        <v>137</v>
      </c>
      <c r="M15">
        <v>6013488000</v>
      </c>
      <c r="N15">
        <v>100</v>
      </c>
      <c r="O15" t="s">
        <v>69</v>
      </c>
      <c r="P15" t="s">
        <v>100</v>
      </c>
      <c r="R15" t="s">
        <v>178</v>
      </c>
      <c r="S15">
        <v>0.66546791017633611</v>
      </c>
      <c r="T15" s="16" t="s">
        <v>102</v>
      </c>
      <c r="U15">
        <v>2281</v>
      </c>
      <c r="V15" t="s">
        <v>78</v>
      </c>
      <c r="W15" t="s">
        <v>79</v>
      </c>
      <c r="X15" t="s">
        <v>179</v>
      </c>
      <c r="Y15" s="19">
        <v>840</v>
      </c>
      <c r="Z15" t="s">
        <v>104</v>
      </c>
      <c r="AA15" s="19">
        <v>25</v>
      </c>
      <c r="AB15" s="35">
        <f t="shared" si="3"/>
        <v>25</v>
      </c>
      <c r="AC15" t="s">
        <v>165</v>
      </c>
      <c r="AD15">
        <v>3</v>
      </c>
      <c r="AE15" s="29">
        <v>4474000</v>
      </c>
      <c r="AF15" s="29">
        <f>AE15/AD15</f>
        <v>1491333.3333333333</v>
      </c>
      <c r="AG15" s="29">
        <f t="shared" si="0"/>
        <v>1568882.6666666667</v>
      </c>
      <c r="AH15" s="29">
        <f t="shared" si="1"/>
        <v>1619557.5768000002</v>
      </c>
      <c r="AI15" s="29">
        <f t="shared" si="2"/>
        <v>1671869.2865306402</v>
      </c>
      <c r="AJ15" s="21">
        <f>AG15+AH15+AI15</f>
        <v>4860309.5299973069</v>
      </c>
      <c r="AK15" t="s">
        <v>69</v>
      </c>
      <c r="AL15" t="s">
        <v>141</v>
      </c>
      <c r="AM15" t="s">
        <v>84</v>
      </c>
      <c r="AN15" t="s">
        <v>66</v>
      </c>
      <c r="AO15" t="s">
        <v>180</v>
      </c>
      <c r="AP15" t="s">
        <v>181</v>
      </c>
      <c r="AQ15" t="s">
        <v>182</v>
      </c>
      <c r="AS15" t="s">
        <v>84</v>
      </c>
      <c r="AT15"/>
      <c r="AU15" t="s">
        <v>145</v>
      </c>
      <c r="AV15" t="s">
        <v>84</v>
      </c>
      <c r="AW15" t="s">
        <v>79</v>
      </c>
      <c r="AX15">
        <v>7</v>
      </c>
      <c r="AY15">
        <v>0</v>
      </c>
      <c r="AZ15" s="3" t="s">
        <v>66</v>
      </c>
      <c r="BA15" t="s">
        <v>66</v>
      </c>
      <c r="BB15">
        <v>344</v>
      </c>
      <c r="BC15" t="s">
        <v>84</v>
      </c>
      <c r="BD15" t="s">
        <v>69</v>
      </c>
      <c r="BE15" s="3">
        <v>46474</v>
      </c>
      <c r="BF15" t="s">
        <v>69</v>
      </c>
      <c r="BG15" s="3" t="s">
        <v>183</v>
      </c>
      <c r="BH15">
        <v>25</v>
      </c>
      <c r="BI15" t="s">
        <v>141</v>
      </c>
      <c r="BJ15" t="s">
        <v>147</v>
      </c>
      <c r="BK15" t="s">
        <v>92</v>
      </c>
      <c r="BL15">
        <v>52150607</v>
      </c>
      <c r="BM15" t="s">
        <v>84</v>
      </c>
    </row>
    <row r="16" spans="1:65">
      <c r="A16" s="9" t="s">
        <v>93</v>
      </c>
      <c r="B16" s="9">
        <v>15</v>
      </c>
      <c r="C16" t="s">
        <v>94</v>
      </c>
      <c r="D16" t="s">
        <v>68</v>
      </c>
      <c r="E16" t="s">
        <v>69</v>
      </c>
      <c r="F16" t="s">
        <v>95</v>
      </c>
      <c r="G16" t="s">
        <v>135</v>
      </c>
      <c r="H16" t="s">
        <v>136</v>
      </c>
      <c r="I16" s="19">
        <v>0</v>
      </c>
      <c r="J16">
        <v>0</v>
      </c>
      <c r="K16" s="7">
        <v>10843</v>
      </c>
      <c r="L16" t="s">
        <v>137</v>
      </c>
      <c r="M16">
        <v>6013488000</v>
      </c>
      <c r="N16">
        <v>100</v>
      </c>
      <c r="O16" t="s">
        <v>69</v>
      </c>
      <c r="P16" t="s">
        <v>100</v>
      </c>
      <c r="R16" t="s">
        <v>184</v>
      </c>
      <c r="S16">
        <v>0.5017927787383083</v>
      </c>
      <c r="T16" s="17" t="s">
        <v>172</v>
      </c>
      <c r="U16">
        <v>2281</v>
      </c>
      <c r="V16" t="s">
        <v>78</v>
      </c>
      <c r="W16" t="s">
        <v>79</v>
      </c>
      <c r="X16" t="s">
        <v>179</v>
      </c>
      <c r="Y16" s="19">
        <v>1000</v>
      </c>
      <c r="Z16" t="s">
        <v>104</v>
      </c>
      <c r="AA16" s="19">
        <v>25</v>
      </c>
      <c r="AB16" s="35">
        <f t="shared" si="3"/>
        <v>25</v>
      </c>
      <c r="AC16" t="s">
        <v>165</v>
      </c>
      <c r="AD16">
        <v>3</v>
      </c>
      <c r="AE16" s="29">
        <v>5427000</v>
      </c>
      <c r="AF16" s="29">
        <f>AE16/AD16</f>
        <v>1809000</v>
      </c>
      <c r="AG16" s="29">
        <f t="shared" si="0"/>
        <v>1903068</v>
      </c>
      <c r="AH16" s="29">
        <f t="shared" si="1"/>
        <v>1964537.0963999999</v>
      </c>
      <c r="AI16" s="29">
        <f t="shared" si="2"/>
        <v>2027991.64461372</v>
      </c>
      <c r="AJ16" s="21">
        <f>AG16+AH16+AI16</f>
        <v>5895596.7410137206</v>
      </c>
      <c r="AK16" t="s">
        <v>69</v>
      </c>
      <c r="AL16" t="s">
        <v>141</v>
      </c>
      <c r="AM16" t="s">
        <v>84</v>
      </c>
      <c r="AN16" t="s">
        <v>66</v>
      </c>
      <c r="AO16" t="s">
        <v>180</v>
      </c>
      <c r="AP16" t="s">
        <v>185</v>
      </c>
      <c r="AQ16" t="s">
        <v>186</v>
      </c>
      <c r="AS16" t="s">
        <v>84</v>
      </c>
      <c r="AT16"/>
      <c r="AU16" t="s">
        <v>145</v>
      </c>
      <c r="AV16" t="s">
        <v>84</v>
      </c>
      <c r="AW16" t="s">
        <v>79</v>
      </c>
      <c r="AX16">
        <v>14</v>
      </c>
      <c r="AY16">
        <v>0</v>
      </c>
      <c r="AZ16" s="3" t="s">
        <v>66</v>
      </c>
      <c r="BA16" t="s">
        <v>66</v>
      </c>
      <c r="BB16">
        <v>344</v>
      </c>
      <c r="BC16" t="s">
        <v>84</v>
      </c>
      <c r="BD16" t="s">
        <v>69</v>
      </c>
      <c r="BE16" s="3">
        <v>46474</v>
      </c>
      <c r="BF16" t="s">
        <v>69</v>
      </c>
      <c r="BG16" s="3" t="s">
        <v>183</v>
      </c>
      <c r="BH16">
        <v>25</v>
      </c>
      <c r="BI16" t="s">
        <v>141</v>
      </c>
      <c r="BJ16" t="s">
        <v>147</v>
      </c>
      <c r="BK16" t="s">
        <v>92</v>
      </c>
      <c r="BL16">
        <v>52150607</v>
      </c>
      <c r="BM16" t="s">
        <v>84</v>
      </c>
    </row>
    <row r="17" spans="1:65" ht="41.1" customHeight="1">
      <c r="A17" s="9" t="s">
        <v>93</v>
      </c>
      <c r="B17" s="9">
        <v>15</v>
      </c>
      <c r="C17" t="s">
        <v>94</v>
      </c>
      <c r="D17" t="s">
        <v>68</v>
      </c>
      <c r="E17" t="s">
        <v>69</v>
      </c>
      <c r="F17" t="s">
        <v>95</v>
      </c>
      <c r="G17" t="s">
        <v>135</v>
      </c>
      <c r="H17" t="s">
        <v>136</v>
      </c>
      <c r="I17" s="19">
        <v>0</v>
      </c>
      <c r="J17">
        <v>0</v>
      </c>
      <c r="K17" s="7">
        <v>10843</v>
      </c>
      <c r="L17" t="s">
        <v>137</v>
      </c>
      <c r="M17">
        <v>6013488000</v>
      </c>
      <c r="N17">
        <v>100</v>
      </c>
      <c r="O17" t="s">
        <v>69</v>
      </c>
      <c r="P17" t="s">
        <v>100</v>
      </c>
      <c r="R17" t="s">
        <v>187</v>
      </c>
      <c r="S17">
        <v>0.55123598388658035</v>
      </c>
      <c r="T17" s="17" t="s">
        <v>188</v>
      </c>
      <c r="U17">
        <v>2321</v>
      </c>
      <c r="V17" t="s">
        <v>78</v>
      </c>
      <c r="W17" t="s">
        <v>79</v>
      </c>
      <c r="X17" t="s">
        <v>179</v>
      </c>
      <c r="Y17" s="19">
        <v>1000</v>
      </c>
      <c r="Z17" t="s">
        <v>104</v>
      </c>
      <c r="AA17" s="19">
        <v>25</v>
      </c>
      <c r="AB17" s="35">
        <f t="shared" si="3"/>
        <v>25</v>
      </c>
      <c r="AC17" t="s">
        <v>165</v>
      </c>
      <c r="AD17">
        <v>3</v>
      </c>
      <c r="AE17" s="29">
        <v>5629500</v>
      </c>
      <c r="AF17" s="29">
        <f>AE17/AD17</f>
        <v>1876500</v>
      </c>
      <c r="AG17" s="29">
        <f t="shared" si="0"/>
        <v>1974078</v>
      </c>
      <c r="AH17" s="29">
        <f t="shared" si="1"/>
        <v>2037840.7194000001</v>
      </c>
      <c r="AI17" s="29">
        <f t="shared" si="2"/>
        <v>2103662.9746366199</v>
      </c>
      <c r="AJ17" s="21">
        <f>AG17+AH17+AI17</f>
        <v>6115581.6940366197</v>
      </c>
      <c r="AK17" t="s">
        <v>69</v>
      </c>
      <c r="AL17" t="s">
        <v>141</v>
      </c>
      <c r="AM17" t="s">
        <v>84</v>
      </c>
      <c r="AN17" t="s">
        <v>66</v>
      </c>
      <c r="AO17" t="s">
        <v>180</v>
      </c>
      <c r="AP17" t="s">
        <v>189</v>
      </c>
      <c r="AQ17" t="s">
        <v>186</v>
      </c>
      <c r="AS17" t="s">
        <v>84</v>
      </c>
      <c r="AT17"/>
      <c r="AU17" t="s">
        <v>145</v>
      </c>
      <c r="AV17" t="s">
        <v>84</v>
      </c>
      <c r="AW17" t="s">
        <v>79</v>
      </c>
      <c r="AX17">
        <v>12</v>
      </c>
      <c r="AY17">
        <v>0</v>
      </c>
      <c r="AZ17" s="3" t="s">
        <v>66</v>
      </c>
      <c r="BA17" t="s">
        <v>66</v>
      </c>
      <c r="BB17">
        <v>344</v>
      </c>
      <c r="BC17" t="s">
        <v>84</v>
      </c>
      <c r="BD17" t="s">
        <v>69</v>
      </c>
      <c r="BE17" s="3">
        <v>46474</v>
      </c>
      <c r="BF17" t="s">
        <v>69</v>
      </c>
      <c r="BG17" s="3" t="s">
        <v>183</v>
      </c>
      <c r="BH17">
        <v>25</v>
      </c>
      <c r="BI17" t="s">
        <v>141</v>
      </c>
      <c r="BJ17" t="s">
        <v>147</v>
      </c>
      <c r="BK17" t="s">
        <v>92</v>
      </c>
      <c r="BL17">
        <v>52150607</v>
      </c>
      <c r="BM17" t="s">
        <v>84</v>
      </c>
    </row>
    <row r="18" spans="1:65" ht="50.1" customHeight="1">
      <c r="A18" s="9" t="s">
        <v>93</v>
      </c>
      <c r="B18" s="9">
        <v>23.6</v>
      </c>
      <c r="C18" t="s">
        <v>67</v>
      </c>
      <c r="D18" t="s">
        <v>68</v>
      </c>
      <c r="E18" t="s">
        <v>69</v>
      </c>
      <c r="F18" t="s">
        <v>190</v>
      </c>
      <c r="G18" t="s">
        <v>191</v>
      </c>
      <c r="H18" t="s">
        <v>192</v>
      </c>
      <c r="I18" s="19">
        <v>0</v>
      </c>
      <c r="J18">
        <v>0.54135302470877833</v>
      </c>
      <c r="K18">
        <v>4894</v>
      </c>
      <c r="L18" t="s">
        <v>193</v>
      </c>
      <c r="M18" t="s">
        <v>194</v>
      </c>
      <c r="N18">
        <v>100</v>
      </c>
      <c r="O18" t="s">
        <v>69</v>
      </c>
      <c r="P18" t="s">
        <v>100</v>
      </c>
      <c r="R18" t="s">
        <v>195</v>
      </c>
      <c r="S18">
        <v>0.47734123602272832</v>
      </c>
      <c r="T18" s="17" t="s">
        <v>119</v>
      </c>
      <c r="U18">
        <v>3311</v>
      </c>
      <c r="V18" t="s">
        <v>78</v>
      </c>
      <c r="W18" t="s">
        <v>79</v>
      </c>
      <c r="X18" t="s">
        <v>196</v>
      </c>
      <c r="Y18" s="19">
        <v>1600</v>
      </c>
      <c r="Z18" t="s">
        <v>81</v>
      </c>
      <c r="AA18" s="20">
        <v>25</v>
      </c>
      <c r="AB18" s="35">
        <f t="shared" si="3"/>
        <v>25</v>
      </c>
      <c r="AC18" t="s">
        <v>82</v>
      </c>
      <c r="AD18" s="6">
        <v>3</v>
      </c>
      <c r="AE18" s="29">
        <v>7890000</v>
      </c>
      <c r="AF18" s="29">
        <f>AE18/AD18</f>
        <v>2630000</v>
      </c>
      <c r="AG18" s="29">
        <f t="shared" si="0"/>
        <v>2766760</v>
      </c>
      <c r="AH18" s="29">
        <f t="shared" si="1"/>
        <v>2856126.3479999998</v>
      </c>
      <c r="AI18" s="29">
        <f t="shared" si="2"/>
        <v>2948379.2290403997</v>
      </c>
      <c r="AJ18" s="21">
        <f>AG18+AH18+AI18</f>
        <v>8571265.5770403985</v>
      </c>
      <c r="AK18" t="s">
        <v>197</v>
      </c>
      <c r="AM18" t="s">
        <v>69</v>
      </c>
      <c r="AN18" t="s">
        <v>198</v>
      </c>
      <c r="AO18" t="s">
        <v>199</v>
      </c>
      <c r="AP18" t="s">
        <v>200</v>
      </c>
      <c r="AQ18" t="s">
        <v>122</v>
      </c>
      <c r="AS18" s="6" t="s">
        <v>84</v>
      </c>
      <c r="AT18"/>
      <c r="AU18" t="s">
        <v>201</v>
      </c>
      <c r="AV18" s="6" t="s">
        <v>84</v>
      </c>
      <c r="AW18" t="s">
        <v>89</v>
      </c>
      <c r="AZ18" s="3">
        <v>46281</v>
      </c>
      <c r="BB18">
        <v>902</v>
      </c>
      <c r="BC18" t="s">
        <v>69</v>
      </c>
      <c r="BF18" t="s">
        <v>69</v>
      </c>
      <c r="BG18" s="3">
        <v>47147</v>
      </c>
      <c r="BH18">
        <v>25</v>
      </c>
      <c r="BJ18" t="s">
        <v>202</v>
      </c>
      <c r="BK18" t="s">
        <v>92</v>
      </c>
      <c r="BL18">
        <v>79343239</v>
      </c>
      <c r="BM18" t="s">
        <v>84</v>
      </c>
    </row>
    <row r="19" spans="1:65">
      <c r="A19" s="9" t="s">
        <v>65</v>
      </c>
      <c r="B19" s="9" t="s">
        <v>66</v>
      </c>
      <c r="C19" t="s">
        <v>67</v>
      </c>
      <c r="D19" t="s">
        <v>68</v>
      </c>
      <c r="E19" t="s">
        <v>69</v>
      </c>
      <c r="F19" t="s">
        <v>203</v>
      </c>
      <c r="G19" t="s">
        <v>191</v>
      </c>
      <c r="H19" t="s">
        <v>204</v>
      </c>
      <c r="J19">
        <v>0.57119149043695072</v>
      </c>
      <c r="K19">
        <v>4043</v>
      </c>
      <c r="L19" t="s">
        <v>193</v>
      </c>
      <c r="M19" t="s">
        <v>194</v>
      </c>
      <c r="N19">
        <v>100</v>
      </c>
      <c r="O19" t="s">
        <v>69</v>
      </c>
      <c r="P19" t="s">
        <v>75</v>
      </c>
      <c r="Q19">
        <v>5367</v>
      </c>
      <c r="R19" t="s">
        <v>205</v>
      </c>
      <c r="S19">
        <v>0.48276552048106258</v>
      </c>
      <c r="T19" t="s">
        <v>206</v>
      </c>
      <c r="U19">
        <v>1231</v>
      </c>
      <c r="V19" t="s">
        <v>78</v>
      </c>
      <c r="W19" t="s">
        <v>79</v>
      </c>
      <c r="X19" t="s">
        <v>133</v>
      </c>
      <c r="Y19" s="19">
        <v>1166</v>
      </c>
      <c r="Z19" t="s">
        <v>81</v>
      </c>
      <c r="AA19" s="19">
        <v>100</v>
      </c>
      <c r="AB19" s="35">
        <f t="shared" si="3"/>
        <v>100</v>
      </c>
      <c r="AC19" t="s">
        <v>140</v>
      </c>
      <c r="AD19">
        <v>2</v>
      </c>
      <c r="AE19" s="29">
        <v>3210509</v>
      </c>
      <c r="AF19" s="29">
        <f>AE19/AD19</f>
        <v>1605254.5</v>
      </c>
      <c r="AG19" s="29">
        <f t="shared" si="0"/>
        <v>1688727.7340000002</v>
      </c>
      <c r="AH19" s="29">
        <f t="shared" si="1"/>
        <v>1743273.6398082001</v>
      </c>
      <c r="AI19" s="29">
        <f t="shared" si="2"/>
        <v>0</v>
      </c>
      <c r="AJ19" s="21">
        <f>AG19+AH19+AI19</f>
        <v>3432001.3738082005</v>
      </c>
      <c r="AK19" t="s">
        <v>84</v>
      </c>
      <c r="AM19" t="s">
        <v>69</v>
      </c>
      <c r="AN19" t="s">
        <v>198</v>
      </c>
      <c r="AO19" t="s">
        <v>207</v>
      </c>
      <c r="AP19" t="s">
        <v>208</v>
      </c>
      <c r="AQ19" t="s">
        <v>209</v>
      </c>
      <c r="AS19" t="s">
        <v>84</v>
      </c>
      <c r="AT19"/>
      <c r="AU19" t="s">
        <v>210</v>
      </c>
      <c r="AV19" t="s">
        <v>84</v>
      </c>
      <c r="AW19" t="s">
        <v>89</v>
      </c>
      <c r="AX19">
        <v>52</v>
      </c>
      <c r="AY19">
        <v>33</v>
      </c>
      <c r="AZ19" s="3">
        <v>46281</v>
      </c>
      <c r="BB19">
        <v>902</v>
      </c>
      <c r="BC19" t="s">
        <v>69</v>
      </c>
      <c r="BF19" t="s">
        <v>69</v>
      </c>
      <c r="BG19" s="3">
        <v>46219</v>
      </c>
      <c r="BH19">
        <v>100</v>
      </c>
      <c r="BJ19" t="s">
        <v>211</v>
      </c>
      <c r="BK19" t="s">
        <v>92</v>
      </c>
      <c r="BL19">
        <v>79343239</v>
      </c>
      <c r="BM19" t="s">
        <v>84</v>
      </c>
    </row>
    <row r="20" spans="1:65">
      <c r="A20" s="9" t="s">
        <v>65</v>
      </c>
      <c r="B20" s="9" t="s">
        <v>66</v>
      </c>
      <c r="C20" t="s">
        <v>67</v>
      </c>
      <c r="D20" t="s">
        <v>68</v>
      </c>
      <c r="E20" t="s">
        <v>69</v>
      </c>
      <c r="F20" t="s">
        <v>203</v>
      </c>
      <c r="G20" t="s">
        <v>191</v>
      </c>
      <c r="H20" t="s">
        <v>192</v>
      </c>
      <c r="J20">
        <v>0.54135302470877833</v>
      </c>
      <c r="K20">
        <v>4894</v>
      </c>
      <c r="L20" t="s">
        <v>193</v>
      </c>
      <c r="M20" t="s">
        <v>194</v>
      </c>
      <c r="N20">
        <v>100</v>
      </c>
      <c r="O20" t="s">
        <v>69</v>
      </c>
      <c r="P20" t="s">
        <v>75</v>
      </c>
      <c r="Q20">
        <v>5383</v>
      </c>
      <c r="R20" t="s">
        <v>212</v>
      </c>
      <c r="S20">
        <v>0.48276552048106258</v>
      </c>
      <c r="T20" t="s">
        <v>206</v>
      </c>
      <c r="U20">
        <v>1231</v>
      </c>
      <c r="V20" t="s">
        <v>78</v>
      </c>
      <c r="W20" t="s">
        <v>79</v>
      </c>
      <c r="X20" t="s">
        <v>196</v>
      </c>
      <c r="Y20" s="19">
        <v>1166</v>
      </c>
      <c r="Z20" t="s">
        <v>81</v>
      </c>
      <c r="AA20" s="19">
        <v>100</v>
      </c>
      <c r="AB20" s="35">
        <f t="shared" si="3"/>
        <v>100</v>
      </c>
      <c r="AC20" t="s">
        <v>82</v>
      </c>
      <c r="AD20">
        <v>2</v>
      </c>
      <c r="AE20" s="29">
        <v>3439407</v>
      </c>
      <c r="AF20" s="29">
        <f>AE20/AD20</f>
        <v>1719703.5</v>
      </c>
      <c r="AG20" s="29">
        <f t="shared" si="0"/>
        <v>1809128.0820000002</v>
      </c>
      <c r="AH20" s="29">
        <f t="shared" si="1"/>
        <v>1867562.9190486001</v>
      </c>
      <c r="AI20" s="29">
        <f t="shared" si="2"/>
        <v>0</v>
      </c>
      <c r="AJ20" s="21">
        <f>AG20+AH20+AI20</f>
        <v>3676691.0010486003</v>
      </c>
      <c r="AK20" t="s">
        <v>84</v>
      </c>
      <c r="AM20" t="s">
        <v>69</v>
      </c>
      <c r="AN20" t="s">
        <v>198</v>
      </c>
      <c r="AO20" t="s">
        <v>213</v>
      </c>
      <c r="AP20" t="s">
        <v>208</v>
      </c>
      <c r="AQ20" t="s">
        <v>209</v>
      </c>
      <c r="AS20" t="s">
        <v>84</v>
      </c>
      <c r="AT20"/>
      <c r="AU20" t="s">
        <v>214</v>
      </c>
      <c r="AV20" t="s">
        <v>84</v>
      </c>
      <c r="AW20" t="s">
        <v>89</v>
      </c>
      <c r="AX20">
        <v>60</v>
      </c>
      <c r="AY20">
        <v>27</v>
      </c>
      <c r="AZ20" s="3">
        <v>46281</v>
      </c>
      <c r="BB20">
        <v>902</v>
      </c>
      <c r="BC20" t="s">
        <v>69</v>
      </c>
      <c r="BF20" t="s">
        <v>69</v>
      </c>
      <c r="BG20" s="3">
        <v>47509</v>
      </c>
      <c r="BH20">
        <v>100</v>
      </c>
      <c r="BJ20" t="s">
        <v>202</v>
      </c>
      <c r="BK20" t="s">
        <v>92</v>
      </c>
      <c r="BL20">
        <v>79343239</v>
      </c>
      <c r="BM20" t="s">
        <v>84</v>
      </c>
    </row>
    <row r="21" spans="1:65">
      <c r="A21" s="9" t="s">
        <v>65</v>
      </c>
      <c r="B21" s="9" t="s">
        <v>66</v>
      </c>
      <c r="C21" t="s">
        <v>67</v>
      </c>
      <c r="D21" t="s">
        <v>68</v>
      </c>
      <c r="E21" t="s">
        <v>69</v>
      </c>
      <c r="F21" t="s">
        <v>203</v>
      </c>
      <c r="G21" t="s">
        <v>215</v>
      </c>
      <c r="H21" t="s">
        <v>216</v>
      </c>
      <c r="J21">
        <v>0.54850737258704907</v>
      </c>
      <c r="K21">
        <v>975</v>
      </c>
      <c r="L21" t="s">
        <v>217</v>
      </c>
      <c r="M21" t="s">
        <v>218</v>
      </c>
      <c r="N21">
        <v>90</v>
      </c>
      <c r="O21" t="s">
        <v>69</v>
      </c>
      <c r="P21" t="s">
        <v>75</v>
      </c>
      <c r="Q21">
        <v>43512</v>
      </c>
      <c r="R21" t="s">
        <v>219</v>
      </c>
      <c r="S21">
        <v>0.62341449464843479</v>
      </c>
      <c r="T21" t="s">
        <v>220</v>
      </c>
      <c r="U21">
        <v>1345</v>
      </c>
      <c r="V21" t="s">
        <v>78</v>
      </c>
      <c r="W21" t="s">
        <v>79</v>
      </c>
      <c r="X21" t="s">
        <v>103</v>
      </c>
      <c r="Y21" s="19">
        <v>1600</v>
      </c>
      <c r="Z21" t="s">
        <v>81</v>
      </c>
      <c r="AA21" s="19">
        <v>80</v>
      </c>
      <c r="AB21" s="35">
        <f t="shared" si="3"/>
        <v>420</v>
      </c>
      <c r="AC21" t="s">
        <v>82</v>
      </c>
      <c r="AD21">
        <v>2</v>
      </c>
      <c r="AE21" s="29">
        <v>6084503</v>
      </c>
      <c r="AF21" s="29">
        <f>AE21/AD21</f>
        <v>3042251.5</v>
      </c>
      <c r="AG21" s="29">
        <f t="shared" si="0"/>
        <v>3200448.5780000002</v>
      </c>
      <c r="AH21" s="29">
        <f t="shared" si="1"/>
        <v>3303823.0670694001</v>
      </c>
      <c r="AI21" s="29">
        <f t="shared" si="2"/>
        <v>0</v>
      </c>
      <c r="AJ21" s="21">
        <f>AG21+AH21+AI21</f>
        <v>6504271.6450693998</v>
      </c>
      <c r="AK21" t="s">
        <v>69</v>
      </c>
      <c r="AL21" t="s">
        <v>221</v>
      </c>
      <c r="AM21" t="s">
        <v>84</v>
      </c>
      <c r="AN21" t="s">
        <v>66</v>
      </c>
      <c r="AO21" t="s">
        <v>217</v>
      </c>
      <c r="AP21" t="s">
        <v>222</v>
      </c>
      <c r="AQ21" t="s">
        <v>122</v>
      </c>
      <c r="AS21" t="s">
        <v>84</v>
      </c>
      <c r="AT21"/>
      <c r="AU21" t="s">
        <v>223</v>
      </c>
      <c r="AV21" t="s">
        <v>84</v>
      </c>
      <c r="AW21" t="s">
        <v>89</v>
      </c>
      <c r="AX21">
        <v>92</v>
      </c>
      <c r="AY21">
        <v>61</v>
      </c>
      <c r="AZ21" s="3" t="s">
        <v>66</v>
      </c>
      <c r="BA21" t="s">
        <v>66</v>
      </c>
      <c r="BB21">
        <v>1232</v>
      </c>
      <c r="BC21" t="s">
        <v>84</v>
      </c>
      <c r="BE21" s="3" t="s">
        <v>66</v>
      </c>
      <c r="BF21" t="s">
        <v>69</v>
      </c>
      <c r="BG21" s="3">
        <v>47440</v>
      </c>
      <c r="BH21">
        <v>420</v>
      </c>
      <c r="BJ21" t="s">
        <v>224</v>
      </c>
      <c r="BK21" t="s">
        <v>92</v>
      </c>
      <c r="BL21">
        <v>1018406438</v>
      </c>
      <c r="BM21" t="s">
        <v>84</v>
      </c>
    </row>
    <row r="22" spans="1:65">
      <c r="A22" s="9" t="s">
        <v>225</v>
      </c>
      <c r="B22" s="9">
        <v>56.25</v>
      </c>
      <c r="C22" t="s">
        <v>67</v>
      </c>
      <c r="D22" t="s">
        <v>68</v>
      </c>
      <c r="E22" t="s">
        <v>69</v>
      </c>
      <c r="F22" t="s">
        <v>203</v>
      </c>
      <c r="G22" t="s">
        <v>215</v>
      </c>
      <c r="H22" t="s">
        <v>216</v>
      </c>
      <c r="I22" s="28">
        <v>0.6</v>
      </c>
      <c r="J22">
        <v>0.54850737258704907</v>
      </c>
      <c r="K22">
        <v>975</v>
      </c>
      <c r="L22" t="s">
        <v>217</v>
      </c>
      <c r="M22" t="s">
        <v>218</v>
      </c>
      <c r="N22">
        <v>90</v>
      </c>
      <c r="O22" t="s">
        <v>69</v>
      </c>
      <c r="P22" t="s">
        <v>75</v>
      </c>
      <c r="Q22">
        <v>43512</v>
      </c>
      <c r="R22" t="s">
        <v>219</v>
      </c>
      <c r="S22">
        <v>0.62341449464843479</v>
      </c>
      <c r="T22" t="s">
        <v>220</v>
      </c>
      <c r="U22">
        <v>1345</v>
      </c>
      <c r="V22" t="s">
        <v>78</v>
      </c>
      <c r="W22" t="s">
        <v>79</v>
      </c>
      <c r="X22" t="s">
        <v>103</v>
      </c>
      <c r="Y22" s="19">
        <v>1600</v>
      </c>
      <c r="Z22" t="s">
        <v>81</v>
      </c>
      <c r="AA22" s="19">
        <v>120</v>
      </c>
      <c r="AB22" s="35">
        <f t="shared" si="3"/>
        <v>420</v>
      </c>
      <c r="AC22" t="s">
        <v>82</v>
      </c>
      <c r="AD22">
        <v>2</v>
      </c>
      <c r="AE22" s="29">
        <v>6084503</v>
      </c>
      <c r="AF22" s="29">
        <f>AE22/AD22</f>
        <v>3042251.5</v>
      </c>
      <c r="AG22" s="29">
        <f t="shared" si="0"/>
        <v>3200448.5780000002</v>
      </c>
      <c r="AH22" s="29">
        <f t="shared" si="1"/>
        <v>3303823.0670694001</v>
      </c>
      <c r="AI22" s="29">
        <f t="shared" si="2"/>
        <v>0</v>
      </c>
      <c r="AJ22" s="21">
        <f>AG22+AH22+AI22</f>
        <v>6504271.6450693998</v>
      </c>
      <c r="AK22" t="s">
        <v>69</v>
      </c>
      <c r="AL22" t="s">
        <v>221</v>
      </c>
      <c r="AM22" t="s">
        <v>84</v>
      </c>
      <c r="AN22" t="s">
        <v>66</v>
      </c>
      <c r="AO22" t="s">
        <v>217</v>
      </c>
      <c r="AP22" t="s">
        <v>222</v>
      </c>
      <c r="AQ22" t="s">
        <v>122</v>
      </c>
      <c r="AS22" t="s">
        <v>84</v>
      </c>
      <c r="AT22"/>
      <c r="AU22" t="s">
        <v>223</v>
      </c>
      <c r="AV22" t="s">
        <v>69</v>
      </c>
      <c r="AW22" t="s">
        <v>89</v>
      </c>
      <c r="AX22">
        <v>92</v>
      </c>
      <c r="AY22">
        <v>61</v>
      </c>
      <c r="AZ22" s="3" t="s">
        <v>66</v>
      </c>
      <c r="BA22" t="s">
        <v>66</v>
      </c>
      <c r="BB22">
        <v>1232</v>
      </c>
      <c r="BC22" t="s">
        <v>84</v>
      </c>
      <c r="BE22" s="3" t="s">
        <v>66</v>
      </c>
      <c r="BF22" t="s">
        <v>69</v>
      </c>
      <c r="BG22" s="3">
        <v>47440</v>
      </c>
      <c r="BH22">
        <v>420</v>
      </c>
      <c r="BJ22" t="s">
        <v>224</v>
      </c>
      <c r="BK22" t="s">
        <v>92</v>
      </c>
      <c r="BL22">
        <v>1018406438</v>
      </c>
      <c r="BM22" t="s">
        <v>84</v>
      </c>
    </row>
    <row r="23" spans="1:65">
      <c r="A23" s="9" t="s">
        <v>65</v>
      </c>
      <c r="B23" s="9" t="s">
        <v>66</v>
      </c>
      <c r="C23" t="s">
        <v>67</v>
      </c>
      <c r="D23" t="s">
        <v>68</v>
      </c>
      <c r="E23" t="s">
        <v>69</v>
      </c>
      <c r="F23" t="s">
        <v>203</v>
      </c>
      <c r="G23" t="s">
        <v>215</v>
      </c>
      <c r="H23" t="s">
        <v>226</v>
      </c>
      <c r="J23">
        <v>0.53341133257938311</v>
      </c>
      <c r="K23">
        <v>1236</v>
      </c>
      <c r="L23" t="s">
        <v>217</v>
      </c>
      <c r="M23" t="s">
        <v>218</v>
      </c>
      <c r="N23">
        <v>100</v>
      </c>
      <c r="O23" t="s">
        <v>69</v>
      </c>
      <c r="P23" t="s">
        <v>75</v>
      </c>
      <c r="Q23">
        <v>41020</v>
      </c>
      <c r="R23" t="s">
        <v>219</v>
      </c>
      <c r="S23">
        <v>0.62341449464843479</v>
      </c>
      <c r="T23" t="s">
        <v>220</v>
      </c>
      <c r="U23">
        <v>1345</v>
      </c>
      <c r="V23" t="s">
        <v>78</v>
      </c>
      <c r="W23" t="s">
        <v>79</v>
      </c>
      <c r="X23" t="s">
        <v>227</v>
      </c>
      <c r="Y23" s="19">
        <v>1600</v>
      </c>
      <c r="Z23" t="s">
        <v>81</v>
      </c>
      <c r="AA23" s="19">
        <v>80</v>
      </c>
      <c r="AB23" s="35">
        <f t="shared" si="3"/>
        <v>612</v>
      </c>
      <c r="AC23" t="s">
        <v>82</v>
      </c>
      <c r="AD23">
        <v>2</v>
      </c>
      <c r="AE23" s="29">
        <v>6223578</v>
      </c>
      <c r="AF23" s="29">
        <f>AE23/AD23</f>
        <v>3111789</v>
      </c>
      <c r="AG23" s="29">
        <f t="shared" si="0"/>
        <v>3273602.0279999999</v>
      </c>
      <c r="AH23" s="29">
        <f t="shared" si="1"/>
        <v>3379339.3735043998</v>
      </c>
      <c r="AI23" s="29">
        <f t="shared" si="2"/>
        <v>0</v>
      </c>
      <c r="AJ23" s="21">
        <f>AG23+AH23+AI23</f>
        <v>6652941.4015043993</v>
      </c>
      <c r="AK23" t="s">
        <v>69</v>
      </c>
      <c r="AL23" t="s">
        <v>221</v>
      </c>
      <c r="AM23" t="s">
        <v>84</v>
      </c>
      <c r="AN23" t="s">
        <v>66</v>
      </c>
      <c r="AO23" t="s">
        <v>228</v>
      </c>
      <c r="AP23" t="s">
        <v>222</v>
      </c>
      <c r="AQ23" t="s">
        <v>122</v>
      </c>
      <c r="AS23" t="s">
        <v>84</v>
      </c>
      <c r="AT23"/>
      <c r="AU23" t="s">
        <v>223</v>
      </c>
      <c r="AV23" t="s">
        <v>84</v>
      </c>
      <c r="AW23" t="s">
        <v>89</v>
      </c>
      <c r="AX23">
        <v>83</v>
      </c>
      <c r="AY23">
        <v>51</v>
      </c>
      <c r="AZ23" s="3" t="s">
        <v>66</v>
      </c>
      <c r="BA23" t="s">
        <v>66</v>
      </c>
      <c r="BB23">
        <v>1232</v>
      </c>
      <c r="BC23" t="s">
        <v>84</v>
      </c>
      <c r="BE23" s="3" t="s">
        <v>66</v>
      </c>
      <c r="BF23" t="s">
        <v>69</v>
      </c>
      <c r="BG23" s="3">
        <v>46947</v>
      </c>
      <c r="BH23">
        <v>612</v>
      </c>
      <c r="BJ23" t="s">
        <v>224</v>
      </c>
      <c r="BK23" t="s">
        <v>92</v>
      </c>
      <c r="BL23">
        <v>1018406438</v>
      </c>
      <c r="BM23" t="s">
        <v>84</v>
      </c>
    </row>
    <row r="24" spans="1:65">
      <c r="A24" s="9" t="s">
        <v>225</v>
      </c>
      <c r="B24" s="9">
        <v>56.25</v>
      </c>
      <c r="C24" t="s">
        <v>67</v>
      </c>
      <c r="D24" t="s">
        <v>68</v>
      </c>
      <c r="E24" t="s">
        <v>69</v>
      </c>
      <c r="F24" t="s">
        <v>203</v>
      </c>
      <c r="G24" t="s">
        <v>215</v>
      </c>
      <c r="H24" t="s">
        <v>226</v>
      </c>
      <c r="I24" s="28">
        <v>0.6</v>
      </c>
      <c r="J24">
        <v>0.53341133257938311</v>
      </c>
      <c r="K24">
        <v>1236</v>
      </c>
      <c r="L24" t="s">
        <v>217</v>
      </c>
      <c r="M24" t="s">
        <v>218</v>
      </c>
      <c r="N24">
        <v>100</v>
      </c>
      <c r="O24" t="s">
        <v>69</v>
      </c>
      <c r="P24" t="s">
        <v>75</v>
      </c>
      <c r="Q24">
        <v>41020</v>
      </c>
      <c r="R24" t="s">
        <v>219</v>
      </c>
      <c r="S24">
        <v>0.62341449464843479</v>
      </c>
      <c r="T24" t="s">
        <v>220</v>
      </c>
      <c r="U24">
        <v>1345</v>
      </c>
      <c r="V24" t="s">
        <v>78</v>
      </c>
      <c r="W24" t="s">
        <v>79</v>
      </c>
      <c r="X24" t="s">
        <v>227</v>
      </c>
      <c r="Y24" s="19">
        <v>1600</v>
      </c>
      <c r="Z24" t="s">
        <v>81</v>
      </c>
      <c r="AA24" s="19">
        <v>120</v>
      </c>
      <c r="AB24" s="35">
        <f t="shared" si="3"/>
        <v>612</v>
      </c>
      <c r="AC24" t="s">
        <v>82</v>
      </c>
      <c r="AD24">
        <v>2</v>
      </c>
      <c r="AE24" s="29">
        <v>6223578</v>
      </c>
      <c r="AF24" s="29">
        <f>AE24/AD24</f>
        <v>3111789</v>
      </c>
      <c r="AG24" s="29">
        <f t="shared" si="0"/>
        <v>3273602.0279999999</v>
      </c>
      <c r="AH24" s="29">
        <f t="shared" si="1"/>
        <v>3379339.3735043998</v>
      </c>
      <c r="AI24" s="29">
        <f t="shared" si="2"/>
        <v>0</v>
      </c>
      <c r="AJ24" s="21">
        <f>AG24+AH24+AI24</f>
        <v>6652941.4015043993</v>
      </c>
      <c r="AK24" t="s">
        <v>69</v>
      </c>
      <c r="AL24" t="s">
        <v>221</v>
      </c>
      <c r="AM24" t="s">
        <v>84</v>
      </c>
      <c r="AN24" t="s">
        <v>66</v>
      </c>
      <c r="AO24" t="s">
        <v>228</v>
      </c>
      <c r="AP24" t="s">
        <v>222</v>
      </c>
      <c r="AQ24" t="s">
        <v>122</v>
      </c>
      <c r="AS24" t="s">
        <v>84</v>
      </c>
      <c r="AT24"/>
      <c r="AU24" t="s">
        <v>223</v>
      </c>
      <c r="AV24" t="s">
        <v>69</v>
      </c>
      <c r="AW24" t="s">
        <v>89</v>
      </c>
      <c r="AX24">
        <v>83</v>
      </c>
      <c r="AY24">
        <v>51</v>
      </c>
      <c r="AZ24" s="3" t="s">
        <v>66</v>
      </c>
      <c r="BA24" t="s">
        <v>66</v>
      </c>
      <c r="BB24">
        <v>1232</v>
      </c>
      <c r="BC24" t="s">
        <v>84</v>
      </c>
      <c r="BE24" s="3" t="s">
        <v>66</v>
      </c>
      <c r="BF24" t="s">
        <v>69</v>
      </c>
      <c r="BG24" s="3">
        <v>46947</v>
      </c>
      <c r="BH24">
        <v>612</v>
      </c>
      <c r="BJ24" t="s">
        <v>224</v>
      </c>
      <c r="BK24" t="s">
        <v>92</v>
      </c>
      <c r="BL24">
        <v>1018406438</v>
      </c>
      <c r="BM24" t="s">
        <v>84</v>
      </c>
    </row>
    <row r="25" spans="1:65">
      <c r="A25" s="9" t="s">
        <v>225</v>
      </c>
      <c r="B25" s="9">
        <v>32.375</v>
      </c>
      <c r="C25" t="s">
        <v>67</v>
      </c>
      <c r="D25" t="s">
        <v>68</v>
      </c>
      <c r="E25" t="s">
        <v>69</v>
      </c>
      <c r="F25" t="s">
        <v>229</v>
      </c>
      <c r="G25" t="s">
        <v>230</v>
      </c>
      <c r="H25" t="s">
        <v>231</v>
      </c>
      <c r="I25" s="19">
        <v>0</v>
      </c>
      <c r="J25">
        <v>0.52425742707031864</v>
      </c>
      <c r="K25">
        <v>6886</v>
      </c>
      <c r="L25" t="s">
        <v>232</v>
      </c>
      <c r="M25" s="1">
        <v>3134944243</v>
      </c>
      <c r="N25">
        <v>90</v>
      </c>
      <c r="O25" t="s">
        <v>233</v>
      </c>
      <c r="P25" t="s">
        <v>75</v>
      </c>
      <c r="Q25">
        <v>17507</v>
      </c>
      <c r="R25" t="s">
        <v>234</v>
      </c>
      <c r="S25">
        <v>0.45851710699999998</v>
      </c>
      <c r="T25" s="8" t="s">
        <v>235</v>
      </c>
      <c r="U25">
        <v>1341</v>
      </c>
      <c r="V25" t="s">
        <v>78</v>
      </c>
      <c r="W25" t="s">
        <v>160</v>
      </c>
      <c r="X25" t="s">
        <v>196</v>
      </c>
      <c r="Y25" s="19">
        <v>1160</v>
      </c>
      <c r="Z25" t="s">
        <v>104</v>
      </c>
      <c r="AA25" s="19">
        <v>100</v>
      </c>
      <c r="AB25" s="35">
        <v>100</v>
      </c>
      <c r="AC25" s="2" t="s">
        <v>82</v>
      </c>
      <c r="AD25">
        <v>2</v>
      </c>
      <c r="AE25" s="30">
        <v>6398220</v>
      </c>
      <c r="AF25" s="29">
        <f>AE25/AD25</f>
        <v>3199110</v>
      </c>
      <c r="AG25" s="29">
        <f t="shared" si="0"/>
        <v>3365463.72</v>
      </c>
      <c r="AH25" s="29">
        <f t="shared" si="1"/>
        <v>3474168.1981560001</v>
      </c>
      <c r="AI25" s="29">
        <f t="shared" si="2"/>
        <v>0</v>
      </c>
      <c r="AJ25" s="21">
        <f>AG25+AH25+AI25</f>
        <v>6839631.9181559999</v>
      </c>
      <c r="AK25" t="s">
        <v>84</v>
      </c>
      <c r="AL25" t="s">
        <v>66</v>
      </c>
      <c r="AM25" t="s">
        <v>84</v>
      </c>
      <c r="AN25" t="s">
        <v>66</v>
      </c>
      <c r="AO25" t="s">
        <v>236</v>
      </c>
      <c r="AP25" t="s">
        <v>237</v>
      </c>
      <c r="AQ25" t="s">
        <v>235</v>
      </c>
      <c r="AS25" t="s">
        <v>84</v>
      </c>
      <c r="AU25" t="s">
        <v>238</v>
      </c>
      <c r="AV25" t="s">
        <v>69</v>
      </c>
      <c r="AW25" t="s">
        <v>89</v>
      </c>
      <c r="AX25" s="3">
        <v>10</v>
      </c>
      <c r="AY25">
        <v>5</v>
      </c>
      <c r="AZ25">
        <v>46249</v>
      </c>
      <c r="BA25" t="s">
        <v>66</v>
      </c>
      <c r="BB25">
        <v>726</v>
      </c>
      <c r="BC25" s="3" t="s">
        <v>69</v>
      </c>
      <c r="BD25" t="s">
        <v>84</v>
      </c>
      <c r="BE25" s="3" t="s">
        <v>66</v>
      </c>
      <c r="BF25" t="s">
        <v>69</v>
      </c>
      <c r="BG25">
        <v>46863</v>
      </c>
      <c r="BH25" t="s">
        <v>239</v>
      </c>
      <c r="BJ25" t="s">
        <v>240</v>
      </c>
      <c r="BK25" t="s">
        <v>92</v>
      </c>
      <c r="BL25">
        <v>51932029</v>
      </c>
    </row>
    <row r="26" spans="1:65">
      <c r="A26" s="9" t="s">
        <v>225</v>
      </c>
      <c r="B26" s="9">
        <v>88.75</v>
      </c>
      <c r="C26" t="s">
        <v>67</v>
      </c>
      <c r="D26" t="s">
        <v>68</v>
      </c>
      <c r="E26" t="s">
        <v>69</v>
      </c>
      <c r="F26" t="s">
        <v>203</v>
      </c>
      <c r="G26" t="s">
        <v>241</v>
      </c>
      <c r="H26" t="s">
        <v>242</v>
      </c>
      <c r="I26" s="28">
        <v>0.81</v>
      </c>
      <c r="J26">
        <v>0.4685769422056752</v>
      </c>
      <c r="K26">
        <v>9025</v>
      </c>
      <c r="L26" t="s">
        <v>243</v>
      </c>
      <c r="M26" t="s">
        <v>244</v>
      </c>
      <c r="N26">
        <v>100</v>
      </c>
      <c r="O26" t="s">
        <v>69</v>
      </c>
      <c r="P26" t="s">
        <v>75</v>
      </c>
      <c r="Q26">
        <v>42558</v>
      </c>
      <c r="R26" t="s">
        <v>245</v>
      </c>
      <c r="S26">
        <v>0.45851710711514487</v>
      </c>
      <c r="T26" t="s">
        <v>235</v>
      </c>
      <c r="U26">
        <v>1341</v>
      </c>
      <c r="V26" t="s">
        <v>78</v>
      </c>
      <c r="W26" t="s">
        <v>79</v>
      </c>
      <c r="X26" t="s">
        <v>103</v>
      </c>
      <c r="Y26" s="19">
        <v>720</v>
      </c>
      <c r="Z26" t="s">
        <v>81</v>
      </c>
      <c r="AA26" s="19">
        <v>110</v>
      </c>
      <c r="AB26" s="35">
        <f t="shared" si="3"/>
        <v>888</v>
      </c>
      <c r="AC26" t="s">
        <v>165</v>
      </c>
      <c r="AD26">
        <v>2</v>
      </c>
      <c r="AE26" s="29">
        <v>4500000</v>
      </c>
      <c r="AF26" s="29">
        <f>AE26/AD26</f>
        <v>2250000</v>
      </c>
      <c r="AG26" s="29">
        <f t="shared" si="0"/>
        <v>2367000</v>
      </c>
      <c r="AH26" s="29">
        <f t="shared" si="1"/>
        <v>2443454.1</v>
      </c>
      <c r="AI26" s="29">
        <f t="shared" si="2"/>
        <v>0</v>
      </c>
      <c r="AJ26" s="21">
        <f>AG26+AH26+AI26</f>
        <v>4810454.0999999996</v>
      </c>
      <c r="AK26" t="s">
        <v>84</v>
      </c>
      <c r="AL26" t="s">
        <v>246</v>
      </c>
      <c r="AM26" t="s">
        <v>84</v>
      </c>
      <c r="AN26" t="s">
        <v>246</v>
      </c>
      <c r="AO26" t="s">
        <v>247</v>
      </c>
      <c r="AP26" t="s">
        <v>248</v>
      </c>
      <c r="AQ26" t="s">
        <v>209</v>
      </c>
      <c r="AS26" t="s">
        <v>84</v>
      </c>
      <c r="AT26"/>
      <c r="AU26" t="s">
        <v>249</v>
      </c>
      <c r="AV26" s="6" t="s">
        <v>69</v>
      </c>
      <c r="AW26" t="s">
        <v>89</v>
      </c>
      <c r="AX26">
        <v>771</v>
      </c>
      <c r="AY26">
        <v>167</v>
      </c>
      <c r="AZ26" s="3">
        <v>46553</v>
      </c>
      <c r="BB26">
        <v>1365</v>
      </c>
      <c r="BC26" t="s">
        <v>69</v>
      </c>
      <c r="BF26" t="s">
        <v>69</v>
      </c>
      <c r="BG26" s="3">
        <v>47870</v>
      </c>
      <c r="BH26">
        <v>888</v>
      </c>
      <c r="BJ26" t="s">
        <v>250</v>
      </c>
      <c r="BK26" t="s">
        <v>92</v>
      </c>
      <c r="BL26">
        <v>1031132352</v>
      </c>
      <c r="BM26" t="s">
        <v>84</v>
      </c>
    </row>
    <row r="27" spans="1:65">
      <c r="A27" s="9" t="s">
        <v>225</v>
      </c>
      <c r="B27" s="9">
        <v>56.75</v>
      </c>
      <c r="C27" t="s">
        <v>67</v>
      </c>
      <c r="D27" t="s">
        <v>68</v>
      </c>
      <c r="E27" t="s">
        <v>69</v>
      </c>
      <c r="F27" t="s">
        <v>229</v>
      </c>
      <c r="G27" t="s">
        <v>251</v>
      </c>
      <c r="H27" t="s">
        <v>252</v>
      </c>
      <c r="I27" s="28">
        <v>0.6</v>
      </c>
      <c r="J27">
        <v>0.63124372379439131</v>
      </c>
      <c r="K27">
        <v>10459</v>
      </c>
      <c r="L27" t="s">
        <v>253</v>
      </c>
      <c r="M27" t="s">
        <v>254</v>
      </c>
      <c r="N27">
        <v>80</v>
      </c>
      <c r="O27" t="s">
        <v>69</v>
      </c>
      <c r="P27" t="s">
        <v>75</v>
      </c>
      <c r="Q27">
        <v>54890</v>
      </c>
      <c r="R27" t="s">
        <v>255</v>
      </c>
      <c r="S27">
        <v>0.45851710711514487</v>
      </c>
      <c r="T27" s="8" t="s">
        <v>235</v>
      </c>
      <c r="U27">
        <v>1341</v>
      </c>
      <c r="V27" t="s">
        <v>78</v>
      </c>
      <c r="W27" t="s">
        <v>79</v>
      </c>
      <c r="X27" t="s">
        <v>256</v>
      </c>
      <c r="Y27" s="19">
        <v>700</v>
      </c>
      <c r="Z27" t="s">
        <v>81</v>
      </c>
      <c r="AA27" s="19">
        <v>90</v>
      </c>
      <c r="AB27" s="35">
        <v>90</v>
      </c>
      <c r="AC27" t="s">
        <v>82</v>
      </c>
      <c r="AD27">
        <v>2</v>
      </c>
      <c r="AE27" s="29">
        <v>5830292</v>
      </c>
      <c r="AF27" s="29">
        <f>AE27/AD27</f>
        <v>2915146</v>
      </c>
      <c r="AG27" s="29">
        <f t="shared" si="0"/>
        <v>3066733.5920000002</v>
      </c>
      <c r="AH27" s="29">
        <f t="shared" si="1"/>
        <v>3165789.0870216</v>
      </c>
      <c r="AI27" s="29">
        <f t="shared" si="2"/>
        <v>0</v>
      </c>
      <c r="AJ27" s="21">
        <f>AG27+AH27+AI27</f>
        <v>6232522.6790216006</v>
      </c>
      <c r="AK27" t="s">
        <v>69</v>
      </c>
      <c r="AL27" t="s">
        <v>257</v>
      </c>
      <c r="AM27" t="s">
        <v>84</v>
      </c>
      <c r="AN27" t="s">
        <v>66</v>
      </c>
      <c r="AO27" t="s">
        <v>258</v>
      </c>
      <c r="AP27" t="s">
        <v>259</v>
      </c>
      <c r="AQ27" t="s">
        <v>209</v>
      </c>
      <c r="AS27" t="s">
        <v>84</v>
      </c>
      <c r="AT27"/>
      <c r="AU27" t="s">
        <v>260</v>
      </c>
      <c r="AV27" t="s">
        <v>69</v>
      </c>
      <c r="AW27" t="s">
        <v>89</v>
      </c>
      <c r="AX27">
        <v>616</v>
      </c>
      <c r="AY27">
        <v>0</v>
      </c>
      <c r="AZ27" s="3">
        <v>45799</v>
      </c>
      <c r="BA27" t="s">
        <v>66</v>
      </c>
      <c r="BB27">
        <v>1121</v>
      </c>
      <c r="BC27" t="s">
        <v>69</v>
      </c>
      <c r="BD27" t="s">
        <v>84</v>
      </c>
      <c r="BE27" s="3" t="s">
        <v>66</v>
      </c>
      <c r="BF27" t="s">
        <v>69</v>
      </c>
      <c r="BG27" s="3">
        <v>46637</v>
      </c>
      <c r="BH27" t="s">
        <v>261</v>
      </c>
      <c r="BI27" t="s">
        <v>262</v>
      </c>
      <c r="BJ27" t="s">
        <v>263</v>
      </c>
      <c r="BK27" t="s">
        <v>92</v>
      </c>
      <c r="BL27">
        <v>1017157777</v>
      </c>
      <c r="BM27" t="s">
        <v>84</v>
      </c>
    </row>
    <row r="28" spans="1:65">
      <c r="A28" s="9" t="s">
        <v>93</v>
      </c>
      <c r="B28" s="9">
        <v>15</v>
      </c>
      <c r="C28" t="s">
        <v>94</v>
      </c>
      <c r="D28" t="s">
        <v>68</v>
      </c>
      <c r="E28" t="s">
        <v>69</v>
      </c>
      <c r="F28" t="s">
        <v>95</v>
      </c>
      <c r="G28" t="s">
        <v>264</v>
      </c>
      <c r="H28" t="s">
        <v>265</v>
      </c>
      <c r="I28" s="19">
        <v>0</v>
      </c>
      <c r="J28">
        <v>0</v>
      </c>
      <c r="K28">
        <v>1711</v>
      </c>
      <c r="L28" t="s">
        <v>266</v>
      </c>
      <c r="M28" t="s">
        <v>267</v>
      </c>
      <c r="N28">
        <v>100</v>
      </c>
      <c r="O28" t="s">
        <v>69</v>
      </c>
      <c r="P28" t="s">
        <v>100</v>
      </c>
      <c r="R28" t="s">
        <v>268</v>
      </c>
      <c r="S28" s="4">
        <v>0.66546791017633611</v>
      </c>
      <c r="T28" s="17" t="s">
        <v>102</v>
      </c>
      <c r="U28">
        <v>2231</v>
      </c>
      <c r="V28" t="s">
        <v>78</v>
      </c>
      <c r="W28" t="s">
        <v>79</v>
      </c>
      <c r="X28" t="s">
        <v>269</v>
      </c>
      <c r="Y28" s="19">
        <v>1152</v>
      </c>
      <c r="Z28" t="s">
        <v>270</v>
      </c>
      <c r="AA28" s="19">
        <v>50</v>
      </c>
      <c r="AB28" s="35">
        <f t="shared" si="3"/>
        <v>50</v>
      </c>
      <c r="AC28" t="s">
        <v>271</v>
      </c>
      <c r="AD28">
        <v>2</v>
      </c>
      <c r="AE28" s="29">
        <v>6180000</v>
      </c>
      <c r="AF28" s="29">
        <f>AE28/AD28</f>
        <v>3090000</v>
      </c>
      <c r="AG28" s="29">
        <f t="shared" si="0"/>
        <v>3250680</v>
      </c>
      <c r="AH28" s="29">
        <f t="shared" si="1"/>
        <v>3355676.9640000002</v>
      </c>
      <c r="AI28" s="29">
        <f t="shared" si="2"/>
        <v>0</v>
      </c>
      <c r="AJ28" s="21">
        <f>AG28+AH28+AI28</f>
        <v>6606356.9639999997</v>
      </c>
      <c r="AK28" t="s">
        <v>69</v>
      </c>
      <c r="AL28" t="s">
        <v>272</v>
      </c>
      <c r="AM28" t="s">
        <v>84</v>
      </c>
      <c r="AO28" t="s">
        <v>273</v>
      </c>
      <c r="AP28" t="s">
        <v>274</v>
      </c>
      <c r="AQ28" t="s">
        <v>109</v>
      </c>
      <c r="AS28" t="s">
        <v>84</v>
      </c>
      <c r="AT28" t="s">
        <v>265</v>
      </c>
      <c r="AU28" t="s">
        <v>275</v>
      </c>
      <c r="AV28" t="s">
        <v>84</v>
      </c>
      <c r="AW28" t="s">
        <v>79</v>
      </c>
      <c r="BB28">
        <v>0</v>
      </c>
      <c r="BC28" t="s">
        <v>84</v>
      </c>
      <c r="BD28" t="s">
        <v>69</v>
      </c>
      <c r="BE28" s="3">
        <v>49421</v>
      </c>
      <c r="BF28" t="s">
        <v>69</v>
      </c>
      <c r="BG28" s="3">
        <v>47556</v>
      </c>
      <c r="BH28">
        <v>50</v>
      </c>
      <c r="BJ28" t="s">
        <v>276</v>
      </c>
      <c r="BK28" t="s">
        <v>92</v>
      </c>
      <c r="BL28">
        <v>52452625</v>
      </c>
      <c r="BM28" t="s">
        <v>84</v>
      </c>
    </row>
    <row r="29" spans="1:65">
      <c r="A29" s="9" t="s">
        <v>93</v>
      </c>
      <c r="B29" s="9">
        <v>15</v>
      </c>
      <c r="C29" t="s">
        <v>94</v>
      </c>
      <c r="D29" t="s">
        <v>68</v>
      </c>
      <c r="E29" t="s">
        <v>69</v>
      </c>
      <c r="F29" t="s">
        <v>95</v>
      </c>
      <c r="G29" t="s">
        <v>264</v>
      </c>
      <c r="H29" t="s">
        <v>265</v>
      </c>
      <c r="I29" s="19">
        <v>0</v>
      </c>
      <c r="J29">
        <v>0</v>
      </c>
      <c r="K29">
        <v>1711</v>
      </c>
      <c r="L29" t="s">
        <v>266</v>
      </c>
      <c r="M29" t="s">
        <v>267</v>
      </c>
      <c r="N29">
        <v>100</v>
      </c>
      <c r="O29" t="s">
        <v>69</v>
      </c>
      <c r="P29" t="s">
        <v>100</v>
      </c>
      <c r="R29" t="s">
        <v>277</v>
      </c>
      <c r="S29" s="4">
        <v>0.66546791017633611</v>
      </c>
      <c r="T29" s="17" t="s">
        <v>102</v>
      </c>
      <c r="U29">
        <v>2231</v>
      </c>
      <c r="V29" t="s">
        <v>78</v>
      </c>
      <c r="W29" t="s">
        <v>79</v>
      </c>
      <c r="X29" t="s">
        <v>269</v>
      </c>
      <c r="Y29" s="19">
        <v>1296</v>
      </c>
      <c r="Z29" t="s">
        <v>270</v>
      </c>
      <c r="AA29" s="19">
        <v>50</v>
      </c>
      <c r="AB29" s="35">
        <f t="shared" si="3"/>
        <v>50</v>
      </c>
      <c r="AC29" t="s">
        <v>271</v>
      </c>
      <c r="AD29">
        <v>2</v>
      </c>
      <c r="AE29" s="29">
        <v>6325000</v>
      </c>
      <c r="AF29" s="29">
        <f>AE29/AD29</f>
        <v>3162500</v>
      </c>
      <c r="AG29" s="29">
        <f t="shared" si="0"/>
        <v>3326950</v>
      </c>
      <c r="AH29" s="29">
        <f t="shared" si="1"/>
        <v>3434410.4849999999</v>
      </c>
      <c r="AI29" s="29">
        <f t="shared" si="2"/>
        <v>0</v>
      </c>
      <c r="AJ29" s="21">
        <f>AG29+AH29+AI29</f>
        <v>6761360.4849999994</v>
      </c>
      <c r="AK29" t="s">
        <v>69</v>
      </c>
      <c r="AL29" t="s">
        <v>272</v>
      </c>
      <c r="AM29" t="s">
        <v>84</v>
      </c>
      <c r="AO29" t="s">
        <v>273</v>
      </c>
      <c r="AP29" t="s">
        <v>278</v>
      </c>
      <c r="AQ29" t="s">
        <v>109</v>
      </c>
      <c r="AS29" t="s">
        <v>84</v>
      </c>
      <c r="AT29" t="s">
        <v>265</v>
      </c>
      <c r="AU29" t="s">
        <v>279</v>
      </c>
      <c r="AV29" t="s">
        <v>84</v>
      </c>
      <c r="AW29" t="s">
        <v>79</v>
      </c>
      <c r="BB29">
        <v>0</v>
      </c>
      <c r="BC29" t="s">
        <v>84</v>
      </c>
      <c r="BD29" t="s">
        <v>69</v>
      </c>
      <c r="BE29" s="3">
        <v>49421</v>
      </c>
      <c r="BF29" t="s">
        <v>69</v>
      </c>
      <c r="BG29" s="3">
        <v>47556</v>
      </c>
      <c r="BH29">
        <v>50</v>
      </c>
      <c r="BJ29" t="s">
        <v>276</v>
      </c>
      <c r="BK29" t="s">
        <v>92</v>
      </c>
      <c r="BL29">
        <v>52452625</v>
      </c>
      <c r="BM29" t="s">
        <v>84</v>
      </c>
    </row>
    <row r="30" spans="1:65">
      <c r="A30" s="9" t="s">
        <v>65</v>
      </c>
      <c r="B30" s="9" t="s">
        <v>66</v>
      </c>
      <c r="C30" t="s">
        <v>67</v>
      </c>
      <c r="D30" t="s">
        <v>68</v>
      </c>
      <c r="E30" t="s">
        <v>69</v>
      </c>
      <c r="F30" t="s">
        <v>203</v>
      </c>
      <c r="G30" t="s">
        <v>241</v>
      </c>
      <c r="H30" t="s">
        <v>242</v>
      </c>
      <c r="J30">
        <v>0.4685769422056752</v>
      </c>
      <c r="K30">
        <v>9025</v>
      </c>
      <c r="L30" t="s">
        <v>243</v>
      </c>
      <c r="M30" t="s">
        <v>244</v>
      </c>
      <c r="N30">
        <v>100</v>
      </c>
      <c r="O30" t="s">
        <v>69</v>
      </c>
      <c r="P30" t="s">
        <v>75</v>
      </c>
      <c r="Q30">
        <v>42561</v>
      </c>
      <c r="R30" t="s">
        <v>280</v>
      </c>
      <c r="S30">
        <v>0.66546791017633611</v>
      </c>
      <c r="T30" t="s">
        <v>102</v>
      </c>
      <c r="U30">
        <v>2281</v>
      </c>
      <c r="V30" t="s">
        <v>78</v>
      </c>
      <c r="W30" t="s">
        <v>79</v>
      </c>
      <c r="X30" t="s">
        <v>103</v>
      </c>
      <c r="Y30" s="19">
        <v>720</v>
      </c>
      <c r="Z30" t="s">
        <v>81</v>
      </c>
      <c r="AA30" s="19">
        <v>83</v>
      </c>
      <c r="AB30" s="35">
        <f t="shared" si="3"/>
        <v>83</v>
      </c>
      <c r="AC30" t="s">
        <v>165</v>
      </c>
      <c r="AD30">
        <v>2</v>
      </c>
      <c r="AE30" s="29">
        <v>4500000</v>
      </c>
      <c r="AF30" s="29">
        <f>AE30/AD30</f>
        <v>2250000</v>
      </c>
      <c r="AG30" s="29">
        <f t="shared" si="0"/>
        <v>2367000</v>
      </c>
      <c r="AH30" s="29">
        <f t="shared" si="1"/>
        <v>2443454.1</v>
      </c>
      <c r="AI30" s="29">
        <f t="shared" si="2"/>
        <v>0</v>
      </c>
      <c r="AJ30" s="21">
        <f>AG30+AH30+AI30</f>
        <v>4810454.0999999996</v>
      </c>
      <c r="AK30" t="s">
        <v>84</v>
      </c>
      <c r="AL30" t="s">
        <v>246</v>
      </c>
      <c r="AM30" t="s">
        <v>84</v>
      </c>
      <c r="AN30" t="s">
        <v>246</v>
      </c>
      <c r="AO30" t="s">
        <v>247</v>
      </c>
      <c r="AP30" t="s">
        <v>281</v>
      </c>
      <c r="AQ30" t="s">
        <v>109</v>
      </c>
      <c r="AS30" t="s">
        <v>84</v>
      </c>
      <c r="AT30"/>
      <c r="AU30" t="s">
        <v>282</v>
      </c>
      <c r="AV30" t="s">
        <v>84</v>
      </c>
      <c r="AW30" t="s">
        <v>89</v>
      </c>
      <c r="AX30">
        <v>1</v>
      </c>
      <c r="AY30">
        <v>62</v>
      </c>
      <c r="AZ30" s="3">
        <v>46553</v>
      </c>
      <c r="BB30">
        <v>1365</v>
      </c>
      <c r="BC30" t="s">
        <v>69</v>
      </c>
      <c r="BF30" t="s">
        <v>69</v>
      </c>
      <c r="BG30" s="3">
        <v>47870</v>
      </c>
      <c r="BH30">
        <v>83</v>
      </c>
      <c r="BJ30" t="s">
        <v>250</v>
      </c>
      <c r="BK30" t="s">
        <v>92</v>
      </c>
      <c r="BL30">
        <v>1031132352</v>
      </c>
      <c r="BM30" t="s">
        <v>84</v>
      </c>
    </row>
    <row r="31" spans="1:65">
      <c r="A31" s="9" t="s">
        <v>65</v>
      </c>
      <c r="B31" s="9" t="s">
        <v>66</v>
      </c>
      <c r="C31" t="s">
        <v>67</v>
      </c>
      <c r="D31" t="s">
        <v>68</v>
      </c>
      <c r="E31" t="s">
        <v>69</v>
      </c>
      <c r="F31" t="s">
        <v>203</v>
      </c>
      <c r="G31" t="s">
        <v>215</v>
      </c>
      <c r="H31" t="s">
        <v>216</v>
      </c>
      <c r="J31">
        <v>0.54850737258704907</v>
      </c>
      <c r="K31">
        <v>975</v>
      </c>
      <c r="L31" t="s">
        <v>217</v>
      </c>
      <c r="M31" t="s">
        <v>218</v>
      </c>
      <c r="N31">
        <v>90</v>
      </c>
      <c r="O31" t="s">
        <v>69</v>
      </c>
      <c r="P31" t="s">
        <v>75</v>
      </c>
      <c r="Q31">
        <v>43511</v>
      </c>
      <c r="R31" t="s">
        <v>283</v>
      </c>
      <c r="S31">
        <v>0.59986915457163192</v>
      </c>
      <c r="T31" t="s">
        <v>284</v>
      </c>
      <c r="U31">
        <v>3315</v>
      </c>
      <c r="V31" t="s">
        <v>78</v>
      </c>
      <c r="W31" t="s">
        <v>79</v>
      </c>
      <c r="X31" t="s">
        <v>103</v>
      </c>
      <c r="Y31" s="19">
        <v>1600</v>
      </c>
      <c r="Z31" t="s">
        <v>81</v>
      </c>
      <c r="AA31" s="19">
        <v>80</v>
      </c>
      <c r="AB31" s="35">
        <f t="shared" si="3"/>
        <v>420</v>
      </c>
      <c r="AC31" t="s">
        <v>82</v>
      </c>
      <c r="AD31">
        <v>2</v>
      </c>
      <c r="AE31" s="29">
        <v>5794764</v>
      </c>
      <c r="AF31" s="29">
        <f>AE31/AD31</f>
        <v>2897382</v>
      </c>
      <c r="AG31" s="29">
        <f t="shared" si="0"/>
        <v>3048045.8640000001</v>
      </c>
      <c r="AH31" s="29">
        <f t="shared" si="1"/>
        <v>3146497.7454072</v>
      </c>
      <c r="AI31" s="29">
        <f t="shared" si="2"/>
        <v>0</v>
      </c>
      <c r="AJ31" s="21">
        <f>AG31+AH31+AI31</f>
        <v>6194543.6094071995</v>
      </c>
      <c r="AK31" t="s">
        <v>69</v>
      </c>
      <c r="AL31" t="s">
        <v>221</v>
      </c>
      <c r="AM31" t="s">
        <v>84</v>
      </c>
      <c r="AN31" t="s">
        <v>66</v>
      </c>
      <c r="AO31" t="s">
        <v>217</v>
      </c>
      <c r="AP31" t="s">
        <v>285</v>
      </c>
      <c r="AQ31" t="s">
        <v>122</v>
      </c>
      <c r="AS31" t="s">
        <v>84</v>
      </c>
      <c r="AT31"/>
      <c r="AU31" t="s">
        <v>286</v>
      </c>
      <c r="AV31" t="s">
        <v>84</v>
      </c>
      <c r="AW31" t="s">
        <v>89</v>
      </c>
      <c r="AX31">
        <v>252</v>
      </c>
      <c r="AY31">
        <v>231</v>
      </c>
      <c r="AZ31" s="3" t="s">
        <v>66</v>
      </c>
      <c r="BA31" t="s">
        <v>66</v>
      </c>
      <c r="BB31">
        <v>1232</v>
      </c>
      <c r="BC31" t="s">
        <v>84</v>
      </c>
      <c r="BE31" s="3" t="s">
        <v>66</v>
      </c>
      <c r="BF31" t="s">
        <v>69</v>
      </c>
      <c r="BG31" s="3">
        <v>47440</v>
      </c>
      <c r="BH31">
        <v>420</v>
      </c>
      <c r="BJ31" t="s">
        <v>224</v>
      </c>
      <c r="BK31" t="s">
        <v>92</v>
      </c>
      <c r="BL31">
        <v>1018406438</v>
      </c>
      <c r="BM31" t="s">
        <v>84</v>
      </c>
    </row>
    <row r="32" spans="1:65">
      <c r="A32" s="9" t="s">
        <v>225</v>
      </c>
      <c r="B32" s="9">
        <v>56.25</v>
      </c>
      <c r="C32" t="s">
        <v>67</v>
      </c>
      <c r="D32" t="s">
        <v>68</v>
      </c>
      <c r="E32" t="s">
        <v>69</v>
      </c>
      <c r="F32" t="s">
        <v>203</v>
      </c>
      <c r="G32" t="s">
        <v>215</v>
      </c>
      <c r="H32" t="s">
        <v>216</v>
      </c>
      <c r="I32" s="28">
        <v>0.6</v>
      </c>
      <c r="J32">
        <v>0.54850737258704907</v>
      </c>
      <c r="K32">
        <v>975</v>
      </c>
      <c r="L32" t="s">
        <v>217</v>
      </c>
      <c r="M32" t="s">
        <v>218</v>
      </c>
      <c r="N32">
        <v>90</v>
      </c>
      <c r="O32" t="s">
        <v>69</v>
      </c>
      <c r="P32" t="s">
        <v>75</v>
      </c>
      <c r="Q32">
        <v>43511</v>
      </c>
      <c r="R32" t="s">
        <v>283</v>
      </c>
      <c r="S32">
        <v>0.59986915457163192</v>
      </c>
      <c r="T32" t="s">
        <v>284</v>
      </c>
      <c r="U32">
        <v>3315</v>
      </c>
      <c r="V32" t="s">
        <v>78</v>
      </c>
      <c r="W32" t="s">
        <v>79</v>
      </c>
      <c r="X32" t="s">
        <v>103</v>
      </c>
      <c r="Y32" s="19">
        <v>1600</v>
      </c>
      <c r="Z32" t="s">
        <v>81</v>
      </c>
      <c r="AA32" s="19">
        <v>120</v>
      </c>
      <c r="AB32" s="35">
        <f t="shared" si="3"/>
        <v>420</v>
      </c>
      <c r="AC32" t="s">
        <v>82</v>
      </c>
      <c r="AD32">
        <v>2</v>
      </c>
      <c r="AE32" s="29">
        <v>5794764</v>
      </c>
      <c r="AF32" s="29">
        <f>AE32/AD32</f>
        <v>2897382</v>
      </c>
      <c r="AG32" s="29">
        <f t="shared" si="0"/>
        <v>3048045.8640000001</v>
      </c>
      <c r="AH32" s="29">
        <f t="shared" si="1"/>
        <v>3146497.7454072</v>
      </c>
      <c r="AI32" s="29">
        <f t="shared" si="2"/>
        <v>0</v>
      </c>
      <c r="AJ32" s="21">
        <f>AG32+AH32+AI32</f>
        <v>6194543.6094071995</v>
      </c>
      <c r="AK32" t="s">
        <v>69</v>
      </c>
      <c r="AL32" t="s">
        <v>221</v>
      </c>
      <c r="AM32" t="s">
        <v>84</v>
      </c>
      <c r="AN32" t="s">
        <v>66</v>
      </c>
      <c r="AO32" t="s">
        <v>217</v>
      </c>
      <c r="AP32" t="s">
        <v>285</v>
      </c>
      <c r="AQ32" t="s">
        <v>122</v>
      </c>
      <c r="AS32" t="s">
        <v>84</v>
      </c>
      <c r="AT32"/>
      <c r="AU32" t="s">
        <v>286</v>
      </c>
      <c r="AV32" t="s">
        <v>69</v>
      </c>
      <c r="AW32" t="s">
        <v>89</v>
      </c>
      <c r="AX32">
        <v>252</v>
      </c>
      <c r="AY32">
        <v>231</v>
      </c>
      <c r="AZ32" s="3" t="s">
        <v>66</v>
      </c>
      <c r="BA32" t="s">
        <v>66</v>
      </c>
      <c r="BB32">
        <v>1232</v>
      </c>
      <c r="BC32" t="s">
        <v>84</v>
      </c>
      <c r="BE32" s="3" t="s">
        <v>66</v>
      </c>
      <c r="BF32" t="s">
        <v>69</v>
      </c>
      <c r="BG32" s="3">
        <v>47440</v>
      </c>
      <c r="BH32">
        <v>420</v>
      </c>
      <c r="BJ32" t="s">
        <v>224</v>
      </c>
      <c r="BK32" t="s">
        <v>92</v>
      </c>
      <c r="BL32">
        <v>1018406438</v>
      </c>
      <c r="BM32" t="s">
        <v>84</v>
      </c>
    </row>
    <row r="33" spans="1:65">
      <c r="A33" s="9" t="s">
        <v>65</v>
      </c>
      <c r="B33" s="9" t="s">
        <v>66</v>
      </c>
      <c r="C33" t="s">
        <v>67</v>
      </c>
      <c r="D33" t="s">
        <v>68</v>
      </c>
      <c r="E33" t="s">
        <v>69</v>
      </c>
      <c r="F33" t="s">
        <v>203</v>
      </c>
      <c r="G33" t="s">
        <v>215</v>
      </c>
      <c r="H33" t="s">
        <v>226</v>
      </c>
      <c r="J33">
        <v>0.53341133257938311</v>
      </c>
      <c r="K33">
        <v>1236</v>
      </c>
      <c r="L33" t="s">
        <v>217</v>
      </c>
      <c r="M33" t="s">
        <v>218</v>
      </c>
      <c r="N33">
        <v>100</v>
      </c>
      <c r="O33" t="s">
        <v>69</v>
      </c>
      <c r="P33" t="s">
        <v>75</v>
      </c>
      <c r="Q33">
        <v>41022</v>
      </c>
      <c r="R33" t="s">
        <v>283</v>
      </c>
      <c r="S33">
        <v>0.59986915457163192</v>
      </c>
      <c r="T33" t="s">
        <v>284</v>
      </c>
      <c r="U33">
        <v>3315</v>
      </c>
      <c r="V33" t="s">
        <v>78</v>
      </c>
      <c r="W33" t="s">
        <v>79</v>
      </c>
      <c r="X33" t="s">
        <v>227</v>
      </c>
      <c r="Y33" s="19">
        <v>1600</v>
      </c>
      <c r="Z33" t="s">
        <v>81</v>
      </c>
      <c r="AA33" s="19">
        <v>80</v>
      </c>
      <c r="AB33" s="35">
        <f t="shared" si="3"/>
        <v>612</v>
      </c>
      <c r="AC33" t="s">
        <v>82</v>
      </c>
      <c r="AD33">
        <v>2</v>
      </c>
      <c r="AE33" s="29">
        <v>6223578</v>
      </c>
      <c r="AF33" s="29">
        <f>AE33/AD33</f>
        <v>3111789</v>
      </c>
      <c r="AG33" s="29">
        <f t="shared" si="0"/>
        <v>3273602.0279999999</v>
      </c>
      <c r="AH33" s="29">
        <f t="shared" si="1"/>
        <v>3379339.3735043998</v>
      </c>
      <c r="AI33" s="29">
        <f t="shared" si="2"/>
        <v>0</v>
      </c>
      <c r="AJ33" s="21">
        <f>AG33+AH33+AI33</f>
        <v>6652941.4015043993</v>
      </c>
      <c r="AK33" t="s">
        <v>69</v>
      </c>
      <c r="AL33" t="s">
        <v>221</v>
      </c>
      <c r="AM33" t="s">
        <v>84</v>
      </c>
      <c r="AN33" t="s">
        <v>66</v>
      </c>
      <c r="AO33" t="s">
        <v>228</v>
      </c>
      <c r="AP33" t="s">
        <v>285</v>
      </c>
      <c r="AQ33" t="s">
        <v>122</v>
      </c>
      <c r="AS33" t="s">
        <v>84</v>
      </c>
      <c r="AT33"/>
      <c r="AU33" t="s">
        <v>286</v>
      </c>
      <c r="AV33" t="s">
        <v>84</v>
      </c>
      <c r="AW33" t="s">
        <v>89</v>
      </c>
      <c r="AX33">
        <v>238</v>
      </c>
      <c r="AY33">
        <v>236</v>
      </c>
      <c r="AZ33" s="3" t="s">
        <v>66</v>
      </c>
      <c r="BA33" t="s">
        <v>66</v>
      </c>
      <c r="BB33">
        <v>1232</v>
      </c>
      <c r="BC33" t="s">
        <v>84</v>
      </c>
      <c r="BE33" s="3" t="s">
        <v>66</v>
      </c>
      <c r="BF33" t="s">
        <v>69</v>
      </c>
      <c r="BG33" s="3">
        <v>46947</v>
      </c>
      <c r="BH33">
        <v>612</v>
      </c>
      <c r="BJ33" t="s">
        <v>224</v>
      </c>
      <c r="BK33" t="s">
        <v>92</v>
      </c>
      <c r="BL33">
        <v>1018406438</v>
      </c>
      <c r="BM33" t="s">
        <v>84</v>
      </c>
    </row>
    <row r="34" spans="1:65">
      <c r="A34" s="9" t="s">
        <v>225</v>
      </c>
      <c r="B34" s="9">
        <v>56.25</v>
      </c>
      <c r="C34" t="s">
        <v>67</v>
      </c>
      <c r="D34" t="s">
        <v>68</v>
      </c>
      <c r="E34" t="s">
        <v>69</v>
      </c>
      <c r="F34" t="s">
        <v>203</v>
      </c>
      <c r="G34" t="s">
        <v>215</v>
      </c>
      <c r="H34" t="s">
        <v>226</v>
      </c>
      <c r="I34" s="28">
        <v>0.6</v>
      </c>
      <c r="J34">
        <v>0.53341133257938311</v>
      </c>
      <c r="K34">
        <v>1236</v>
      </c>
      <c r="L34" t="s">
        <v>217</v>
      </c>
      <c r="M34" t="s">
        <v>218</v>
      </c>
      <c r="N34">
        <v>100</v>
      </c>
      <c r="O34" t="s">
        <v>69</v>
      </c>
      <c r="P34" t="s">
        <v>75</v>
      </c>
      <c r="Q34">
        <v>41022</v>
      </c>
      <c r="R34" t="s">
        <v>283</v>
      </c>
      <c r="S34">
        <v>0.59986915457163192</v>
      </c>
      <c r="T34" t="s">
        <v>284</v>
      </c>
      <c r="U34">
        <v>3315</v>
      </c>
      <c r="V34" t="s">
        <v>78</v>
      </c>
      <c r="W34" t="s">
        <v>79</v>
      </c>
      <c r="X34" t="s">
        <v>227</v>
      </c>
      <c r="Y34" s="19">
        <v>1600</v>
      </c>
      <c r="Z34" t="s">
        <v>81</v>
      </c>
      <c r="AA34" s="19">
        <v>120</v>
      </c>
      <c r="AB34" s="35">
        <f t="shared" si="3"/>
        <v>612</v>
      </c>
      <c r="AC34" t="s">
        <v>82</v>
      </c>
      <c r="AD34">
        <v>2</v>
      </c>
      <c r="AE34" s="29">
        <v>6223578</v>
      </c>
      <c r="AF34" s="29">
        <f>AE34/AD34</f>
        <v>3111789</v>
      </c>
      <c r="AG34" s="29">
        <f t="shared" si="0"/>
        <v>3273602.0279999999</v>
      </c>
      <c r="AH34" s="29">
        <f t="shared" si="1"/>
        <v>3379339.3735043998</v>
      </c>
      <c r="AI34" s="29">
        <f t="shared" si="2"/>
        <v>0</v>
      </c>
      <c r="AJ34" s="21">
        <f>AG34+AH34+AI34</f>
        <v>6652941.4015043993</v>
      </c>
      <c r="AK34" t="s">
        <v>69</v>
      </c>
      <c r="AL34" t="s">
        <v>221</v>
      </c>
      <c r="AM34" t="s">
        <v>84</v>
      </c>
      <c r="AN34" t="s">
        <v>66</v>
      </c>
      <c r="AO34" t="s">
        <v>228</v>
      </c>
      <c r="AP34" t="s">
        <v>285</v>
      </c>
      <c r="AQ34" t="s">
        <v>122</v>
      </c>
      <c r="AS34" t="s">
        <v>84</v>
      </c>
      <c r="AT34"/>
      <c r="AU34" t="s">
        <v>286</v>
      </c>
      <c r="AV34" t="s">
        <v>69</v>
      </c>
      <c r="AW34" t="s">
        <v>89</v>
      </c>
      <c r="AX34">
        <v>238</v>
      </c>
      <c r="AY34">
        <v>236</v>
      </c>
      <c r="AZ34" s="3" t="s">
        <v>66</v>
      </c>
      <c r="BA34" t="s">
        <v>66</v>
      </c>
      <c r="BB34">
        <v>1232</v>
      </c>
      <c r="BC34" t="s">
        <v>84</v>
      </c>
      <c r="BE34" s="3" t="s">
        <v>66</v>
      </c>
      <c r="BF34" t="s">
        <v>69</v>
      </c>
      <c r="BG34" s="3">
        <v>46947</v>
      </c>
      <c r="BH34">
        <v>612</v>
      </c>
      <c r="BJ34" t="s">
        <v>224</v>
      </c>
      <c r="BK34" t="s">
        <v>92</v>
      </c>
      <c r="BL34">
        <v>1018406438</v>
      </c>
      <c r="BM34" t="s">
        <v>84</v>
      </c>
    </row>
    <row r="35" spans="1:65">
      <c r="A35" s="9" t="s">
        <v>65</v>
      </c>
      <c r="B35" s="9" t="s">
        <v>66</v>
      </c>
      <c r="C35" t="s">
        <v>67</v>
      </c>
      <c r="D35" t="s">
        <v>68</v>
      </c>
      <c r="E35" t="s">
        <v>69</v>
      </c>
      <c r="F35" t="s">
        <v>203</v>
      </c>
      <c r="G35" t="s">
        <v>191</v>
      </c>
      <c r="H35" t="s">
        <v>192</v>
      </c>
      <c r="J35">
        <v>0.54135302470877833</v>
      </c>
      <c r="K35">
        <v>4894</v>
      </c>
      <c r="L35" t="s">
        <v>193</v>
      </c>
      <c r="M35" t="s">
        <v>194</v>
      </c>
      <c r="N35">
        <v>100</v>
      </c>
      <c r="O35" t="s">
        <v>69</v>
      </c>
      <c r="P35" t="s">
        <v>75</v>
      </c>
      <c r="Q35">
        <v>5388</v>
      </c>
      <c r="R35" t="s">
        <v>287</v>
      </c>
      <c r="S35">
        <v>0.47732361843709681</v>
      </c>
      <c r="T35" t="s">
        <v>126</v>
      </c>
      <c r="U35">
        <v>4311</v>
      </c>
      <c r="V35" t="s">
        <v>78</v>
      </c>
      <c r="W35" t="s">
        <v>79</v>
      </c>
      <c r="X35" t="s">
        <v>196</v>
      </c>
      <c r="Y35" s="19">
        <v>1160</v>
      </c>
      <c r="Z35" t="s">
        <v>81</v>
      </c>
      <c r="AA35" s="19">
        <v>100</v>
      </c>
      <c r="AB35" s="35">
        <f t="shared" si="3"/>
        <v>100</v>
      </c>
      <c r="AC35" t="s">
        <v>82</v>
      </c>
      <c r="AD35">
        <v>2</v>
      </c>
      <c r="AE35" s="29">
        <v>3439407</v>
      </c>
      <c r="AF35" s="29">
        <f>AE35/AD35</f>
        <v>1719703.5</v>
      </c>
      <c r="AG35" s="29">
        <f t="shared" si="0"/>
        <v>1809128.0820000002</v>
      </c>
      <c r="AH35" s="29">
        <f t="shared" si="1"/>
        <v>1867562.9190486001</v>
      </c>
      <c r="AI35" s="29">
        <f t="shared" si="2"/>
        <v>0</v>
      </c>
      <c r="AJ35" s="21">
        <f>AG35+AH35+AI35</f>
        <v>3676691.0010486003</v>
      </c>
      <c r="AK35" t="s">
        <v>84</v>
      </c>
      <c r="AM35" t="s">
        <v>69</v>
      </c>
      <c r="AN35" t="s">
        <v>198</v>
      </c>
      <c r="AO35" t="s">
        <v>213</v>
      </c>
      <c r="AP35" t="s">
        <v>288</v>
      </c>
      <c r="AQ35" t="s">
        <v>130</v>
      </c>
      <c r="AS35" t="s">
        <v>84</v>
      </c>
      <c r="AT35"/>
      <c r="AU35" t="s">
        <v>214</v>
      </c>
      <c r="AV35" t="s">
        <v>84</v>
      </c>
      <c r="AW35" t="s">
        <v>89</v>
      </c>
      <c r="AX35">
        <v>75</v>
      </c>
      <c r="AY35">
        <v>32</v>
      </c>
      <c r="AZ35" s="3">
        <v>46281</v>
      </c>
      <c r="BB35">
        <v>902</v>
      </c>
      <c r="BC35" t="s">
        <v>69</v>
      </c>
      <c r="BF35" t="s">
        <v>69</v>
      </c>
      <c r="BG35" s="3">
        <v>47506</v>
      </c>
      <c r="BH35">
        <v>100</v>
      </c>
      <c r="BJ35" t="s">
        <v>202</v>
      </c>
      <c r="BK35" t="s">
        <v>92</v>
      </c>
      <c r="BL35">
        <v>79343239</v>
      </c>
      <c r="BM35" t="s">
        <v>84</v>
      </c>
    </row>
    <row r="36" spans="1:65">
      <c r="A36" s="9" t="s">
        <v>65</v>
      </c>
      <c r="B36" s="9" t="s">
        <v>66</v>
      </c>
      <c r="C36" t="s">
        <v>67</v>
      </c>
      <c r="D36" t="s">
        <v>68</v>
      </c>
      <c r="E36" t="s">
        <v>69</v>
      </c>
      <c r="F36" t="s">
        <v>229</v>
      </c>
      <c r="G36" t="s">
        <v>251</v>
      </c>
      <c r="H36" t="s">
        <v>252</v>
      </c>
      <c r="J36">
        <v>0.63124372379439131</v>
      </c>
      <c r="K36">
        <v>10459</v>
      </c>
      <c r="L36" t="s">
        <v>253</v>
      </c>
      <c r="M36" t="s">
        <v>254</v>
      </c>
      <c r="N36">
        <v>80</v>
      </c>
      <c r="O36" t="s">
        <v>69</v>
      </c>
      <c r="P36" t="s">
        <v>75</v>
      </c>
      <c r="Q36">
        <v>54888</v>
      </c>
      <c r="R36" t="s">
        <v>289</v>
      </c>
      <c r="S36">
        <v>0.5027682268850443</v>
      </c>
      <c r="T36" s="8" t="s">
        <v>290</v>
      </c>
      <c r="U36">
        <v>5223</v>
      </c>
      <c r="V36" t="s">
        <v>78</v>
      </c>
      <c r="W36" t="s">
        <v>79</v>
      </c>
      <c r="X36" t="s">
        <v>256</v>
      </c>
      <c r="Y36" s="19">
        <v>699</v>
      </c>
      <c r="Z36" t="s">
        <v>81</v>
      </c>
      <c r="AA36" s="19">
        <v>30</v>
      </c>
      <c r="AB36" s="35">
        <v>60</v>
      </c>
      <c r="AC36" t="s">
        <v>82</v>
      </c>
      <c r="AD36">
        <v>2</v>
      </c>
      <c r="AE36" s="29">
        <v>5830292</v>
      </c>
      <c r="AF36" s="29">
        <f>AE36/AD36</f>
        <v>2915146</v>
      </c>
      <c r="AG36" s="29">
        <f t="shared" si="0"/>
        <v>3066733.5920000002</v>
      </c>
      <c r="AH36" s="29">
        <f t="shared" si="1"/>
        <v>3165789.0870216</v>
      </c>
      <c r="AI36" s="29">
        <f t="shared" si="2"/>
        <v>0</v>
      </c>
      <c r="AJ36" s="21">
        <f>AG36+AH36+AI36</f>
        <v>6232522.6790216006</v>
      </c>
      <c r="AK36" t="s">
        <v>84</v>
      </c>
      <c r="AL36" t="s">
        <v>66</v>
      </c>
      <c r="AM36" t="s">
        <v>84</v>
      </c>
      <c r="AN36" t="s">
        <v>66</v>
      </c>
      <c r="AO36" t="s">
        <v>258</v>
      </c>
      <c r="AP36" t="s">
        <v>291</v>
      </c>
      <c r="AQ36" t="s">
        <v>292</v>
      </c>
      <c r="AS36" t="s">
        <v>84</v>
      </c>
      <c r="AT36"/>
      <c r="AU36" t="s">
        <v>260</v>
      </c>
      <c r="AV36" t="s">
        <v>84</v>
      </c>
      <c r="AW36" t="s">
        <v>89</v>
      </c>
      <c r="AX36">
        <v>49</v>
      </c>
      <c r="AY36">
        <v>0</v>
      </c>
      <c r="AZ36" s="3">
        <v>45799</v>
      </c>
      <c r="BA36" t="s">
        <v>66</v>
      </c>
      <c r="BB36">
        <v>1121</v>
      </c>
      <c r="BC36" t="s">
        <v>69</v>
      </c>
      <c r="BD36" t="s">
        <v>84</v>
      </c>
      <c r="BE36" s="3" t="s">
        <v>66</v>
      </c>
      <c r="BF36" t="s">
        <v>69</v>
      </c>
      <c r="BG36" s="3">
        <v>46637</v>
      </c>
      <c r="BH36" t="s">
        <v>261</v>
      </c>
      <c r="BI36" t="s">
        <v>90</v>
      </c>
      <c r="BJ36" t="s">
        <v>263</v>
      </c>
      <c r="BK36" t="s">
        <v>92</v>
      </c>
      <c r="BL36">
        <v>1017157777</v>
      </c>
      <c r="BM36" t="s">
        <v>84</v>
      </c>
    </row>
    <row r="37" spans="1:65">
      <c r="A37" s="9" t="s">
        <v>65</v>
      </c>
      <c r="B37" s="9" t="s">
        <v>66</v>
      </c>
      <c r="C37" t="s">
        <v>67</v>
      </c>
      <c r="D37" t="s">
        <v>68</v>
      </c>
      <c r="E37" t="s">
        <v>69</v>
      </c>
      <c r="F37" t="s">
        <v>229</v>
      </c>
      <c r="G37" t="s">
        <v>251</v>
      </c>
      <c r="H37" t="s">
        <v>252</v>
      </c>
      <c r="J37">
        <v>0.63124372379439131</v>
      </c>
      <c r="K37">
        <v>10459</v>
      </c>
      <c r="L37" t="s">
        <v>253</v>
      </c>
      <c r="M37" t="s">
        <v>254</v>
      </c>
      <c r="N37">
        <v>80</v>
      </c>
      <c r="O37" t="s">
        <v>69</v>
      </c>
      <c r="P37" t="s">
        <v>75</v>
      </c>
      <c r="Q37">
        <v>54893</v>
      </c>
      <c r="R37" t="s">
        <v>293</v>
      </c>
      <c r="S37">
        <v>0.54372843480895205</v>
      </c>
      <c r="T37" t="s">
        <v>294</v>
      </c>
      <c r="U37">
        <v>6234</v>
      </c>
      <c r="V37" t="s">
        <v>78</v>
      </c>
      <c r="W37" t="s">
        <v>79</v>
      </c>
      <c r="X37" t="s">
        <v>256</v>
      </c>
      <c r="Y37" s="19">
        <v>701</v>
      </c>
      <c r="Z37" t="s">
        <v>104</v>
      </c>
      <c r="AA37" s="19">
        <v>60</v>
      </c>
      <c r="AB37" s="35">
        <v>60</v>
      </c>
      <c r="AC37" t="s">
        <v>82</v>
      </c>
      <c r="AD37">
        <v>2</v>
      </c>
      <c r="AE37" s="29">
        <v>5898870</v>
      </c>
      <c r="AF37" s="29">
        <f>AE37/AD37</f>
        <v>2949435</v>
      </c>
      <c r="AG37" s="29">
        <f t="shared" si="0"/>
        <v>3102805.62</v>
      </c>
      <c r="AH37" s="29">
        <f t="shared" si="1"/>
        <v>3203026.2415260002</v>
      </c>
      <c r="AI37" s="29">
        <f t="shared" si="2"/>
        <v>0</v>
      </c>
      <c r="AJ37" s="21">
        <f>AG37+AH37+AI37</f>
        <v>6305831.8615260003</v>
      </c>
      <c r="AK37" t="s">
        <v>84</v>
      </c>
      <c r="AL37" t="s">
        <v>66</v>
      </c>
      <c r="AM37" t="s">
        <v>84</v>
      </c>
      <c r="AN37" t="s">
        <v>66</v>
      </c>
      <c r="AO37" t="s">
        <v>258</v>
      </c>
      <c r="AP37" t="s">
        <v>295</v>
      </c>
      <c r="AQ37" t="s">
        <v>151</v>
      </c>
      <c r="AS37" t="s">
        <v>84</v>
      </c>
      <c r="AT37"/>
      <c r="AU37" t="s">
        <v>260</v>
      </c>
      <c r="AV37" t="s">
        <v>84</v>
      </c>
      <c r="AW37" t="s">
        <v>89</v>
      </c>
      <c r="AX37">
        <v>0</v>
      </c>
      <c r="AY37">
        <v>0</v>
      </c>
      <c r="AZ37" s="3">
        <v>45799</v>
      </c>
      <c r="BA37" t="s">
        <v>66</v>
      </c>
      <c r="BB37">
        <v>1121</v>
      </c>
      <c r="BC37" t="s">
        <v>69</v>
      </c>
      <c r="BD37" t="s">
        <v>84</v>
      </c>
      <c r="BE37" s="3" t="s">
        <v>66</v>
      </c>
      <c r="BF37" t="s">
        <v>69</v>
      </c>
      <c r="BG37" s="3">
        <v>46637</v>
      </c>
      <c r="BH37" t="s">
        <v>261</v>
      </c>
      <c r="BI37" t="s">
        <v>90</v>
      </c>
      <c r="BJ37" t="s">
        <v>263</v>
      </c>
      <c r="BK37" t="s">
        <v>92</v>
      </c>
      <c r="BL37">
        <v>1017157777</v>
      </c>
      <c r="BM37" t="s">
        <v>84</v>
      </c>
    </row>
    <row r="38" spans="1:65">
      <c r="A38" s="9" t="s">
        <v>65</v>
      </c>
      <c r="B38" s="9" t="s">
        <v>66</v>
      </c>
      <c r="C38" t="s">
        <v>67</v>
      </c>
      <c r="D38" t="s">
        <v>68</v>
      </c>
      <c r="E38" t="s">
        <v>69</v>
      </c>
      <c r="F38" t="s">
        <v>203</v>
      </c>
      <c r="G38" t="s">
        <v>241</v>
      </c>
      <c r="H38" t="s">
        <v>242</v>
      </c>
      <c r="J38">
        <v>0.4685769422056752</v>
      </c>
      <c r="K38">
        <v>9025</v>
      </c>
      <c r="L38" t="s">
        <v>243</v>
      </c>
      <c r="M38" t="s">
        <v>244</v>
      </c>
      <c r="N38">
        <v>100</v>
      </c>
      <c r="O38" t="s">
        <v>69</v>
      </c>
      <c r="P38" t="s">
        <v>75</v>
      </c>
      <c r="Q38">
        <v>42559</v>
      </c>
      <c r="R38" t="s">
        <v>296</v>
      </c>
      <c r="S38">
        <v>0.5550747107749594</v>
      </c>
      <c r="T38" t="s">
        <v>149</v>
      </c>
      <c r="U38">
        <v>6322</v>
      </c>
      <c r="V38" t="s">
        <v>78</v>
      </c>
      <c r="W38" t="s">
        <v>79</v>
      </c>
      <c r="X38" t="s">
        <v>103</v>
      </c>
      <c r="Y38" s="19">
        <v>720</v>
      </c>
      <c r="Z38" t="s">
        <v>81</v>
      </c>
      <c r="AA38" s="19">
        <v>210</v>
      </c>
      <c r="AB38" s="35">
        <f t="shared" si="3"/>
        <v>277</v>
      </c>
      <c r="AC38" t="s">
        <v>165</v>
      </c>
      <c r="AD38">
        <v>2</v>
      </c>
      <c r="AE38" s="29">
        <v>4500000</v>
      </c>
      <c r="AF38" s="29">
        <f>AE38/AD38</f>
        <v>2250000</v>
      </c>
      <c r="AG38" s="29">
        <f t="shared" si="0"/>
        <v>2367000</v>
      </c>
      <c r="AH38" s="29">
        <f t="shared" si="1"/>
        <v>2443454.1</v>
      </c>
      <c r="AI38" s="29">
        <f t="shared" si="2"/>
        <v>0</v>
      </c>
      <c r="AJ38" s="21">
        <f>AG38+AH38+AI38</f>
        <v>4810454.0999999996</v>
      </c>
      <c r="AK38" t="s">
        <v>84</v>
      </c>
      <c r="AL38" t="s">
        <v>246</v>
      </c>
      <c r="AM38" t="s">
        <v>84</v>
      </c>
      <c r="AN38" t="s">
        <v>246</v>
      </c>
      <c r="AO38" t="s">
        <v>247</v>
      </c>
      <c r="AP38" t="s">
        <v>297</v>
      </c>
      <c r="AQ38" t="s">
        <v>151</v>
      </c>
      <c r="AS38" t="s">
        <v>84</v>
      </c>
      <c r="AT38"/>
      <c r="AU38" t="s">
        <v>298</v>
      </c>
      <c r="AV38" t="s">
        <v>84</v>
      </c>
      <c r="AW38" t="s">
        <v>89</v>
      </c>
      <c r="AX38">
        <v>269</v>
      </c>
      <c r="AY38">
        <v>37</v>
      </c>
      <c r="AZ38" s="3">
        <v>46553</v>
      </c>
      <c r="BB38">
        <v>1365</v>
      </c>
      <c r="BC38" t="s">
        <v>69</v>
      </c>
      <c r="BF38" t="s">
        <v>69</v>
      </c>
      <c r="BG38" s="3">
        <v>47870</v>
      </c>
      <c r="BH38">
        <v>277</v>
      </c>
      <c r="BJ38" t="s">
        <v>250</v>
      </c>
      <c r="BK38" t="s">
        <v>92</v>
      </c>
      <c r="BL38">
        <v>1031132352</v>
      </c>
      <c r="BM38" t="s">
        <v>84</v>
      </c>
    </row>
    <row r="39" spans="1:65">
      <c r="A39" s="9" t="s">
        <v>225</v>
      </c>
      <c r="B39" s="9">
        <v>88.75</v>
      </c>
      <c r="C39" t="s">
        <v>67</v>
      </c>
      <c r="D39" t="s">
        <v>68</v>
      </c>
      <c r="E39" t="s">
        <v>69</v>
      </c>
      <c r="F39" t="s">
        <v>203</v>
      </c>
      <c r="G39" t="s">
        <v>241</v>
      </c>
      <c r="H39" t="s">
        <v>242</v>
      </c>
      <c r="I39" s="28">
        <v>0.81</v>
      </c>
      <c r="J39">
        <v>0.4685769422056752</v>
      </c>
      <c r="K39">
        <v>9025</v>
      </c>
      <c r="L39" t="s">
        <v>243</v>
      </c>
      <c r="M39" t="s">
        <v>244</v>
      </c>
      <c r="N39">
        <v>100</v>
      </c>
      <c r="O39" t="s">
        <v>69</v>
      </c>
      <c r="P39" t="s">
        <v>75</v>
      </c>
      <c r="Q39">
        <v>42559</v>
      </c>
      <c r="R39" t="s">
        <v>296</v>
      </c>
      <c r="S39">
        <v>0.5550747107749594</v>
      </c>
      <c r="T39" t="s">
        <v>149</v>
      </c>
      <c r="U39">
        <v>6322</v>
      </c>
      <c r="V39" t="s">
        <v>78</v>
      </c>
      <c r="W39" t="s">
        <v>79</v>
      </c>
      <c r="X39" t="s">
        <v>103</v>
      </c>
      <c r="Y39" s="19">
        <v>720</v>
      </c>
      <c r="Z39" t="s">
        <v>81</v>
      </c>
      <c r="AA39" s="19">
        <v>40</v>
      </c>
      <c r="AB39" s="35">
        <f t="shared" si="3"/>
        <v>277</v>
      </c>
      <c r="AC39" t="s">
        <v>165</v>
      </c>
      <c r="AD39">
        <v>2</v>
      </c>
      <c r="AE39" s="29">
        <v>4500000</v>
      </c>
      <c r="AF39" s="29">
        <f>AE39/AD39</f>
        <v>2250000</v>
      </c>
      <c r="AG39" s="29">
        <f t="shared" si="0"/>
        <v>2367000</v>
      </c>
      <c r="AH39" s="29">
        <f t="shared" si="1"/>
        <v>2443454.1</v>
      </c>
      <c r="AI39" s="29">
        <f t="shared" si="2"/>
        <v>0</v>
      </c>
      <c r="AJ39" s="21">
        <f>AG39+AH39+AI39</f>
        <v>4810454.0999999996</v>
      </c>
      <c r="AK39" t="s">
        <v>84</v>
      </c>
      <c r="AL39" t="s">
        <v>246</v>
      </c>
      <c r="AM39" t="s">
        <v>84</v>
      </c>
      <c r="AN39" t="s">
        <v>246</v>
      </c>
      <c r="AO39" t="s">
        <v>247</v>
      </c>
      <c r="AP39" t="s">
        <v>297</v>
      </c>
      <c r="AQ39" t="s">
        <v>151</v>
      </c>
      <c r="AS39" t="s">
        <v>84</v>
      </c>
      <c r="AT39"/>
      <c r="AU39" t="s">
        <v>298</v>
      </c>
      <c r="AV39" s="6" t="s">
        <v>69</v>
      </c>
      <c r="AW39" t="s">
        <v>89</v>
      </c>
      <c r="AX39">
        <v>269</v>
      </c>
      <c r="AY39">
        <v>37</v>
      </c>
      <c r="AZ39" s="3">
        <v>46553</v>
      </c>
      <c r="BB39">
        <v>1365</v>
      </c>
      <c r="BC39" t="s">
        <v>69</v>
      </c>
      <c r="BF39" t="s">
        <v>69</v>
      </c>
      <c r="BG39" s="3">
        <v>47870</v>
      </c>
      <c r="BH39">
        <v>277</v>
      </c>
      <c r="BJ39" t="s">
        <v>250</v>
      </c>
      <c r="BK39" t="s">
        <v>92</v>
      </c>
      <c r="BL39">
        <v>1031132352</v>
      </c>
      <c r="BM39" t="s">
        <v>84</v>
      </c>
    </row>
    <row r="40" spans="1:65">
      <c r="A40" s="9" t="s">
        <v>225</v>
      </c>
      <c r="B40" s="9">
        <v>88.75</v>
      </c>
      <c r="C40" t="s">
        <v>67</v>
      </c>
      <c r="D40" t="s">
        <v>68</v>
      </c>
      <c r="E40" t="s">
        <v>69</v>
      </c>
      <c r="F40" t="s">
        <v>203</v>
      </c>
      <c r="G40" t="s">
        <v>241</v>
      </c>
      <c r="H40" t="s">
        <v>242</v>
      </c>
      <c r="I40" s="28">
        <v>0.81</v>
      </c>
      <c r="J40">
        <v>0.4685769422056752</v>
      </c>
      <c r="K40">
        <v>9025</v>
      </c>
      <c r="L40" t="s">
        <v>243</v>
      </c>
      <c r="M40" t="s">
        <v>244</v>
      </c>
      <c r="N40">
        <v>100</v>
      </c>
      <c r="O40" t="s">
        <v>69</v>
      </c>
      <c r="P40" t="s">
        <v>75</v>
      </c>
      <c r="Q40">
        <v>42560</v>
      </c>
      <c r="R40" t="s">
        <v>299</v>
      </c>
      <c r="S40">
        <v>0.43529163458337888</v>
      </c>
      <c r="T40" t="s">
        <v>300</v>
      </c>
      <c r="U40">
        <v>6334</v>
      </c>
      <c r="V40" t="s">
        <v>78</v>
      </c>
      <c r="W40" t="s">
        <v>79</v>
      </c>
      <c r="X40" t="s">
        <v>103</v>
      </c>
      <c r="Y40" s="19">
        <v>720</v>
      </c>
      <c r="Z40" t="s">
        <v>81</v>
      </c>
      <c r="AA40" s="19">
        <v>20</v>
      </c>
      <c r="AB40" s="35">
        <f t="shared" si="3"/>
        <v>69</v>
      </c>
      <c r="AC40" t="s">
        <v>165</v>
      </c>
      <c r="AD40">
        <v>2</v>
      </c>
      <c r="AE40" s="29">
        <v>4500000</v>
      </c>
      <c r="AF40" s="29">
        <f>AE40/AD40</f>
        <v>2250000</v>
      </c>
      <c r="AG40" s="29">
        <f t="shared" si="0"/>
        <v>2367000</v>
      </c>
      <c r="AH40" s="29">
        <f t="shared" si="1"/>
        <v>2443454.1</v>
      </c>
      <c r="AI40" s="29">
        <f t="shared" si="2"/>
        <v>0</v>
      </c>
      <c r="AJ40" s="21">
        <f>AG40+AH40+AI40</f>
        <v>4810454.0999999996</v>
      </c>
      <c r="AK40" t="s">
        <v>84</v>
      </c>
      <c r="AL40" t="s">
        <v>246</v>
      </c>
      <c r="AM40" t="s">
        <v>84</v>
      </c>
      <c r="AN40" t="s">
        <v>246</v>
      </c>
      <c r="AO40" t="s">
        <v>247</v>
      </c>
      <c r="AP40" t="s">
        <v>301</v>
      </c>
      <c r="AQ40" t="s">
        <v>156</v>
      </c>
      <c r="AS40" t="s">
        <v>84</v>
      </c>
      <c r="AT40"/>
      <c r="AU40" t="s">
        <v>302</v>
      </c>
      <c r="AV40" s="6" t="s">
        <v>69</v>
      </c>
      <c r="AW40" t="s">
        <v>89</v>
      </c>
      <c r="AX40">
        <v>55</v>
      </c>
      <c r="AY40">
        <v>0</v>
      </c>
      <c r="AZ40" s="3">
        <v>46553</v>
      </c>
      <c r="BB40">
        <v>1365</v>
      </c>
      <c r="BC40" t="s">
        <v>69</v>
      </c>
      <c r="BF40" t="s">
        <v>69</v>
      </c>
      <c r="BG40" s="3">
        <v>47870</v>
      </c>
      <c r="BH40">
        <v>69</v>
      </c>
      <c r="BJ40" t="s">
        <v>250</v>
      </c>
      <c r="BK40" t="s">
        <v>92</v>
      </c>
      <c r="BL40">
        <v>1031132352</v>
      </c>
      <c r="BM40" t="s">
        <v>84</v>
      </c>
    </row>
    <row r="41" spans="1:65">
      <c r="A41" s="9" t="s">
        <v>65</v>
      </c>
      <c r="B41" s="9" t="s">
        <v>66</v>
      </c>
      <c r="C41" t="s">
        <v>67</v>
      </c>
      <c r="D41" t="s">
        <v>68</v>
      </c>
      <c r="E41" t="s">
        <v>69</v>
      </c>
      <c r="F41" t="s">
        <v>203</v>
      </c>
      <c r="G41" t="s">
        <v>191</v>
      </c>
      <c r="H41" t="s">
        <v>204</v>
      </c>
      <c r="J41">
        <v>0.57119149043695072</v>
      </c>
      <c r="K41">
        <v>4043</v>
      </c>
      <c r="L41" t="s">
        <v>193</v>
      </c>
      <c r="M41" t="s">
        <v>194</v>
      </c>
      <c r="N41">
        <v>100</v>
      </c>
      <c r="O41" t="s">
        <v>69</v>
      </c>
      <c r="P41" t="s">
        <v>75</v>
      </c>
      <c r="Q41">
        <v>56431</v>
      </c>
      <c r="R41" t="s">
        <v>303</v>
      </c>
      <c r="S41">
        <v>0.55448683855007985</v>
      </c>
      <c r="T41" s="8" t="s">
        <v>154</v>
      </c>
      <c r="U41">
        <v>6355</v>
      </c>
      <c r="V41" t="s">
        <v>78</v>
      </c>
      <c r="W41" t="s">
        <v>79</v>
      </c>
      <c r="X41" t="s">
        <v>133</v>
      </c>
      <c r="Y41" s="19">
        <v>800</v>
      </c>
      <c r="Z41" t="s">
        <v>81</v>
      </c>
      <c r="AA41" s="19">
        <v>100</v>
      </c>
      <c r="AB41" s="35">
        <f t="shared" si="3"/>
        <v>100</v>
      </c>
      <c r="AC41" t="s">
        <v>82</v>
      </c>
      <c r="AD41">
        <v>2</v>
      </c>
      <c r="AE41" s="29">
        <v>3305144</v>
      </c>
      <c r="AF41" s="29">
        <f>AE41/AD41</f>
        <v>1652572</v>
      </c>
      <c r="AG41" s="29">
        <f t="shared" si="0"/>
        <v>1738505.7440000002</v>
      </c>
      <c r="AH41" s="29">
        <f t="shared" si="1"/>
        <v>1794659.4795312001</v>
      </c>
      <c r="AI41" s="29">
        <f t="shared" si="2"/>
        <v>0</v>
      </c>
      <c r="AJ41" s="21">
        <f>AG41+AH41+AI41</f>
        <v>3533165.2235312006</v>
      </c>
      <c r="AK41" t="s">
        <v>84</v>
      </c>
      <c r="AM41" t="s">
        <v>69</v>
      </c>
      <c r="AN41" t="s">
        <v>198</v>
      </c>
      <c r="AO41" t="s">
        <v>207</v>
      </c>
      <c r="AP41" t="s">
        <v>304</v>
      </c>
      <c r="AQ41" t="s">
        <v>156</v>
      </c>
      <c r="AS41" t="s">
        <v>84</v>
      </c>
      <c r="AT41"/>
      <c r="AU41" t="s">
        <v>214</v>
      </c>
      <c r="AV41" t="s">
        <v>84</v>
      </c>
      <c r="AW41" t="s">
        <v>89</v>
      </c>
      <c r="AX41">
        <v>37</v>
      </c>
      <c r="AY41">
        <v>14</v>
      </c>
      <c r="AZ41" s="3">
        <v>46281</v>
      </c>
      <c r="BB41">
        <v>902</v>
      </c>
      <c r="BC41" t="s">
        <v>69</v>
      </c>
      <c r="BF41" t="s">
        <v>69</v>
      </c>
      <c r="BG41" s="3">
        <v>46748</v>
      </c>
      <c r="BH41">
        <v>100</v>
      </c>
      <c r="BJ41" t="s">
        <v>211</v>
      </c>
      <c r="BK41" t="s">
        <v>92</v>
      </c>
      <c r="BL41">
        <v>79343239</v>
      </c>
      <c r="BM41" t="s">
        <v>84</v>
      </c>
    </row>
    <row r="42" spans="1:65">
      <c r="A42" s="9" t="s">
        <v>65</v>
      </c>
      <c r="B42" s="9" t="s">
        <v>66</v>
      </c>
      <c r="C42" t="s">
        <v>67</v>
      </c>
      <c r="D42" t="s">
        <v>68</v>
      </c>
      <c r="E42" t="s">
        <v>69</v>
      </c>
      <c r="F42" t="s">
        <v>203</v>
      </c>
      <c r="G42" t="s">
        <v>191</v>
      </c>
      <c r="H42" t="s">
        <v>192</v>
      </c>
      <c r="J42">
        <v>0.54135302470877833</v>
      </c>
      <c r="K42">
        <v>4894</v>
      </c>
      <c r="L42" t="s">
        <v>193</v>
      </c>
      <c r="M42" t="s">
        <v>194</v>
      </c>
      <c r="N42">
        <v>100</v>
      </c>
      <c r="O42" t="s">
        <v>69</v>
      </c>
      <c r="P42" t="s">
        <v>75</v>
      </c>
      <c r="Q42">
        <v>51884</v>
      </c>
      <c r="R42" t="s">
        <v>305</v>
      </c>
      <c r="S42">
        <v>0.55448683855007985</v>
      </c>
      <c r="T42" t="s">
        <v>154</v>
      </c>
      <c r="U42">
        <v>6355</v>
      </c>
      <c r="V42" t="s">
        <v>78</v>
      </c>
      <c r="W42" t="s">
        <v>79</v>
      </c>
      <c r="X42" t="s">
        <v>196</v>
      </c>
      <c r="Y42" s="19">
        <v>800</v>
      </c>
      <c r="Z42" t="s">
        <v>81</v>
      </c>
      <c r="AA42" s="19">
        <v>100</v>
      </c>
      <c r="AB42" s="35">
        <f t="shared" si="3"/>
        <v>100</v>
      </c>
      <c r="AC42" t="s">
        <v>82</v>
      </c>
      <c r="AD42">
        <v>2</v>
      </c>
      <c r="AE42" s="29">
        <v>3490894</v>
      </c>
      <c r="AF42" s="29">
        <f>AE42/AD42</f>
        <v>1745447</v>
      </c>
      <c r="AG42" s="29">
        <f t="shared" si="0"/>
        <v>1836210.2440000002</v>
      </c>
      <c r="AH42" s="29">
        <f t="shared" si="1"/>
        <v>1895519.8348812002</v>
      </c>
      <c r="AI42" s="29">
        <f t="shared" si="2"/>
        <v>0</v>
      </c>
      <c r="AJ42" s="21">
        <f>AG42+AH42+AI42</f>
        <v>3731730.0788812004</v>
      </c>
      <c r="AK42" t="s">
        <v>84</v>
      </c>
      <c r="AM42" t="s">
        <v>69</v>
      </c>
      <c r="AN42" t="s">
        <v>198</v>
      </c>
      <c r="AO42" t="s">
        <v>199</v>
      </c>
      <c r="AP42" t="s">
        <v>306</v>
      </c>
      <c r="AQ42" t="s">
        <v>156</v>
      </c>
      <c r="AS42" t="s">
        <v>84</v>
      </c>
      <c r="AT42"/>
      <c r="AU42" t="s">
        <v>214</v>
      </c>
      <c r="AV42" t="s">
        <v>84</v>
      </c>
      <c r="AW42" t="s">
        <v>89</v>
      </c>
      <c r="AX42">
        <v>43</v>
      </c>
      <c r="AY42">
        <v>16</v>
      </c>
      <c r="AZ42" s="3">
        <v>46281</v>
      </c>
      <c r="BB42">
        <v>902</v>
      </c>
      <c r="BC42" t="s">
        <v>69</v>
      </c>
      <c r="BF42" t="s">
        <v>69</v>
      </c>
      <c r="BG42" s="3">
        <v>46244</v>
      </c>
      <c r="BH42">
        <v>100</v>
      </c>
      <c r="BJ42" t="s">
        <v>202</v>
      </c>
      <c r="BK42" t="s">
        <v>92</v>
      </c>
      <c r="BL42">
        <v>79343239</v>
      </c>
      <c r="BM42" t="s">
        <v>84</v>
      </c>
    </row>
    <row r="43" spans="1:65">
      <c r="A43" s="9" t="s">
        <v>65</v>
      </c>
      <c r="B43" s="9" t="s">
        <v>66</v>
      </c>
      <c r="C43" t="s">
        <v>67</v>
      </c>
      <c r="D43" t="s">
        <v>68</v>
      </c>
      <c r="E43" t="s">
        <v>69</v>
      </c>
      <c r="F43" t="s">
        <v>203</v>
      </c>
      <c r="G43" t="s">
        <v>191</v>
      </c>
      <c r="H43" t="s">
        <v>204</v>
      </c>
      <c r="J43">
        <v>0.57119149043695072</v>
      </c>
      <c r="K43">
        <v>4043</v>
      </c>
      <c r="L43" t="s">
        <v>193</v>
      </c>
      <c r="M43" t="s">
        <v>194</v>
      </c>
      <c r="N43">
        <v>100</v>
      </c>
      <c r="O43" t="s">
        <v>69</v>
      </c>
      <c r="P43" t="s">
        <v>75</v>
      </c>
      <c r="Q43">
        <v>18299</v>
      </c>
      <c r="R43" t="s">
        <v>307</v>
      </c>
      <c r="S43">
        <v>0.5017927787383083</v>
      </c>
      <c r="T43" s="8" t="s">
        <v>172</v>
      </c>
      <c r="U43">
        <v>8325</v>
      </c>
      <c r="V43" t="s">
        <v>78</v>
      </c>
      <c r="W43" t="s">
        <v>79</v>
      </c>
      <c r="X43" t="s">
        <v>133</v>
      </c>
      <c r="Y43" s="19">
        <v>1256</v>
      </c>
      <c r="Z43" t="s">
        <v>81</v>
      </c>
      <c r="AA43" s="19">
        <v>100</v>
      </c>
      <c r="AB43" s="35">
        <f t="shared" si="3"/>
        <v>100</v>
      </c>
      <c r="AC43" t="s">
        <v>140</v>
      </c>
      <c r="AD43">
        <v>2</v>
      </c>
      <c r="AE43" s="29">
        <v>4244889</v>
      </c>
      <c r="AF43" s="29">
        <f>AE43/AD43</f>
        <v>2122444.5</v>
      </c>
      <c r="AG43" s="29">
        <f t="shared" si="0"/>
        <v>2232811.6140000001</v>
      </c>
      <c r="AH43" s="29">
        <f t="shared" si="1"/>
        <v>2304931.4291321998</v>
      </c>
      <c r="AI43" s="29">
        <f t="shared" si="2"/>
        <v>0</v>
      </c>
      <c r="AJ43" s="21">
        <f>AG43+AH43+AI43</f>
        <v>4537743.0431321999</v>
      </c>
      <c r="AK43" t="s">
        <v>84</v>
      </c>
      <c r="AM43" t="s">
        <v>69</v>
      </c>
      <c r="AN43" t="s">
        <v>198</v>
      </c>
      <c r="AO43" t="s">
        <v>207</v>
      </c>
      <c r="AP43" t="s">
        <v>308</v>
      </c>
      <c r="AQ43" t="s">
        <v>109</v>
      </c>
      <c r="AS43" t="s">
        <v>84</v>
      </c>
      <c r="AT43"/>
      <c r="AU43" t="s">
        <v>309</v>
      </c>
      <c r="AV43" t="s">
        <v>84</v>
      </c>
      <c r="AW43" t="s">
        <v>89</v>
      </c>
      <c r="AX43">
        <v>72</v>
      </c>
      <c r="AY43">
        <v>33</v>
      </c>
      <c r="AZ43" s="3">
        <v>46281</v>
      </c>
      <c r="BB43">
        <v>902</v>
      </c>
      <c r="BC43" t="s">
        <v>69</v>
      </c>
      <c r="BF43" t="s">
        <v>69</v>
      </c>
      <c r="BG43" s="3">
        <v>46219</v>
      </c>
      <c r="BH43">
        <v>100</v>
      </c>
      <c r="BJ43" t="s">
        <v>211</v>
      </c>
      <c r="BK43" t="s">
        <v>92</v>
      </c>
      <c r="BL43">
        <v>79343239</v>
      </c>
      <c r="BM43" t="s">
        <v>84</v>
      </c>
    </row>
    <row r="44" spans="1:65">
      <c r="A44" s="9" t="s">
        <v>65</v>
      </c>
      <c r="B44" s="9" t="s">
        <v>66</v>
      </c>
      <c r="C44" t="s">
        <v>67</v>
      </c>
      <c r="D44" t="s">
        <v>68</v>
      </c>
      <c r="E44" t="s">
        <v>69</v>
      </c>
      <c r="F44" t="s">
        <v>203</v>
      </c>
      <c r="G44" t="s">
        <v>191</v>
      </c>
      <c r="H44" s="7" t="s">
        <v>192</v>
      </c>
      <c r="I44" s="27"/>
      <c r="J44">
        <v>0.54135302470877833</v>
      </c>
      <c r="K44">
        <v>4894</v>
      </c>
      <c r="L44" t="s">
        <v>193</v>
      </c>
      <c r="M44" t="s">
        <v>194</v>
      </c>
      <c r="N44">
        <v>100</v>
      </c>
      <c r="O44" t="s">
        <v>69</v>
      </c>
      <c r="P44" t="s">
        <v>75</v>
      </c>
      <c r="Q44">
        <v>17526</v>
      </c>
      <c r="R44" t="s">
        <v>310</v>
      </c>
      <c r="S44">
        <v>0.5017927787383083</v>
      </c>
      <c r="T44" t="s">
        <v>172</v>
      </c>
      <c r="U44">
        <v>8325</v>
      </c>
      <c r="V44" t="s">
        <v>78</v>
      </c>
      <c r="W44" t="s">
        <v>79</v>
      </c>
      <c r="X44" t="s">
        <v>196</v>
      </c>
      <c r="Y44" s="19">
        <v>1256</v>
      </c>
      <c r="Z44" t="s">
        <v>81</v>
      </c>
      <c r="AA44" s="19">
        <v>100</v>
      </c>
      <c r="AB44" s="35">
        <f t="shared" si="3"/>
        <v>100</v>
      </c>
      <c r="AC44" t="s">
        <v>82</v>
      </c>
      <c r="AD44">
        <v>2</v>
      </c>
      <c r="AE44" s="29">
        <v>4249028</v>
      </c>
      <c r="AF44" s="29">
        <f>AE44/AD44</f>
        <v>2124514</v>
      </c>
      <c r="AG44" s="29">
        <f t="shared" si="0"/>
        <v>2234988.7280000001</v>
      </c>
      <c r="AH44" s="29">
        <f t="shared" si="1"/>
        <v>2307178.8639144003</v>
      </c>
      <c r="AI44" s="29">
        <f t="shared" si="2"/>
        <v>0</v>
      </c>
      <c r="AJ44" s="21">
        <f>AG44+AH44+AI44</f>
        <v>4542167.5919144005</v>
      </c>
      <c r="AK44" t="s">
        <v>84</v>
      </c>
      <c r="AM44" t="s">
        <v>69</v>
      </c>
      <c r="AN44" t="s">
        <v>198</v>
      </c>
      <c r="AO44" t="s">
        <v>213</v>
      </c>
      <c r="AP44" t="s">
        <v>311</v>
      </c>
      <c r="AQ44" t="s">
        <v>109</v>
      </c>
      <c r="AS44" t="s">
        <v>84</v>
      </c>
      <c r="AT44"/>
      <c r="AU44" t="s">
        <v>214</v>
      </c>
      <c r="AV44" t="s">
        <v>84</v>
      </c>
      <c r="AW44" t="s">
        <v>89</v>
      </c>
      <c r="AX44">
        <v>65</v>
      </c>
      <c r="AY44">
        <v>22</v>
      </c>
      <c r="AZ44" s="3">
        <v>46281</v>
      </c>
      <c r="BB44">
        <v>902</v>
      </c>
      <c r="BC44" t="s">
        <v>69</v>
      </c>
      <c r="BF44" t="s">
        <v>69</v>
      </c>
      <c r="BG44" s="3">
        <v>46445</v>
      </c>
      <c r="BH44">
        <v>100</v>
      </c>
      <c r="BJ44" t="s">
        <v>202</v>
      </c>
      <c r="BK44" t="s">
        <v>92</v>
      </c>
      <c r="BL44">
        <v>79343239</v>
      </c>
      <c r="BM44" t="s">
        <v>84</v>
      </c>
    </row>
    <row r="45" spans="1:65">
      <c r="A45" s="9" t="s">
        <v>65</v>
      </c>
      <c r="B45" s="9" t="s">
        <v>66</v>
      </c>
      <c r="C45" t="s">
        <v>67</v>
      </c>
      <c r="D45" t="s">
        <v>68</v>
      </c>
      <c r="E45" t="s">
        <v>69</v>
      </c>
      <c r="F45" t="s">
        <v>229</v>
      </c>
      <c r="G45" t="s">
        <v>251</v>
      </c>
      <c r="H45" t="s">
        <v>252</v>
      </c>
      <c r="J45">
        <v>0.63124372379439131</v>
      </c>
      <c r="K45">
        <v>10459</v>
      </c>
      <c r="L45" t="s">
        <v>253</v>
      </c>
      <c r="M45" t="s">
        <v>254</v>
      </c>
      <c r="N45">
        <v>80</v>
      </c>
      <c r="O45" t="s">
        <v>69</v>
      </c>
      <c r="P45" t="s">
        <v>75</v>
      </c>
      <c r="Q45">
        <v>54885</v>
      </c>
      <c r="R45" t="s">
        <v>312</v>
      </c>
      <c r="S45">
        <v>0.5017927787383083</v>
      </c>
      <c r="T45" t="s">
        <v>172</v>
      </c>
      <c r="U45">
        <v>8325</v>
      </c>
      <c r="V45" t="s">
        <v>78</v>
      </c>
      <c r="W45" t="s">
        <v>79</v>
      </c>
      <c r="X45" t="s">
        <v>256</v>
      </c>
      <c r="Y45" s="19">
        <v>694</v>
      </c>
      <c r="Z45" t="s">
        <v>81</v>
      </c>
      <c r="AA45" s="19">
        <v>60</v>
      </c>
      <c r="AB45" s="35">
        <v>60</v>
      </c>
      <c r="AC45" t="s">
        <v>82</v>
      </c>
      <c r="AD45">
        <v>2</v>
      </c>
      <c r="AE45" s="29">
        <v>5057255</v>
      </c>
      <c r="AF45" s="29">
        <f>AE45/AD45</f>
        <v>2528627.5</v>
      </c>
      <c r="AG45" s="29">
        <f t="shared" si="0"/>
        <v>2660116.13</v>
      </c>
      <c r="AH45" s="29">
        <f t="shared" si="1"/>
        <v>2746037.8809989998</v>
      </c>
      <c r="AI45" s="29">
        <f t="shared" si="2"/>
        <v>0</v>
      </c>
      <c r="AJ45" s="21">
        <f>AG45+AH45+AI45</f>
        <v>5406154.0109989997</v>
      </c>
      <c r="AK45" t="s">
        <v>84</v>
      </c>
      <c r="AL45" t="s">
        <v>66</v>
      </c>
      <c r="AM45" t="s">
        <v>84</v>
      </c>
      <c r="AN45" t="s">
        <v>66</v>
      </c>
      <c r="AO45" t="s">
        <v>258</v>
      </c>
      <c r="AP45" t="s">
        <v>313</v>
      </c>
      <c r="AQ45" t="s">
        <v>109</v>
      </c>
      <c r="AS45" t="s">
        <v>84</v>
      </c>
      <c r="AT45"/>
      <c r="AU45" t="s">
        <v>260</v>
      </c>
      <c r="AV45" t="s">
        <v>84</v>
      </c>
      <c r="AW45" t="s">
        <v>89</v>
      </c>
      <c r="AX45">
        <v>73</v>
      </c>
      <c r="AY45">
        <v>0</v>
      </c>
      <c r="AZ45" s="3">
        <v>45799</v>
      </c>
      <c r="BA45" t="s">
        <v>66</v>
      </c>
      <c r="BB45">
        <v>1121</v>
      </c>
      <c r="BC45" t="s">
        <v>69</v>
      </c>
      <c r="BD45" t="s">
        <v>84</v>
      </c>
      <c r="BE45" s="3" t="s">
        <v>66</v>
      </c>
      <c r="BF45" t="s">
        <v>69</v>
      </c>
      <c r="BG45" s="3">
        <v>46637</v>
      </c>
      <c r="BH45" t="s">
        <v>261</v>
      </c>
      <c r="BI45" t="s">
        <v>90</v>
      </c>
      <c r="BJ45" t="s">
        <v>263</v>
      </c>
      <c r="BK45" t="s">
        <v>92</v>
      </c>
      <c r="BL45">
        <v>1017157777</v>
      </c>
      <c r="BM45" t="s">
        <v>84</v>
      </c>
    </row>
    <row r="46" spans="1:65">
      <c r="A46" s="9" t="s">
        <v>225</v>
      </c>
      <c r="B46" s="9">
        <v>56.75</v>
      </c>
      <c r="C46" t="s">
        <v>67</v>
      </c>
      <c r="D46" t="s">
        <v>68</v>
      </c>
      <c r="E46" t="s">
        <v>69</v>
      </c>
      <c r="F46" t="s">
        <v>229</v>
      </c>
      <c r="G46" t="s">
        <v>251</v>
      </c>
      <c r="H46" t="s">
        <v>252</v>
      </c>
      <c r="I46" s="28">
        <v>0.6</v>
      </c>
      <c r="J46">
        <v>0.63124372379439131</v>
      </c>
      <c r="K46">
        <v>10459</v>
      </c>
      <c r="L46" t="s">
        <v>253</v>
      </c>
      <c r="M46" t="s">
        <v>254</v>
      </c>
      <c r="N46">
        <v>80</v>
      </c>
      <c r="O46" t="s">
        <v>69</v>
      </c>
      <c r="P46" t="s">
        <v>75</v>
      </c>
      <c r="Q46">
        <v>54885</v>
      </c>
      <c r="R46" t="s">
        <v>312</v>
      </c>
      <c r="S46">
        <v>0.5017927787383083</v>
      </c>
      <c r="T46" t="s">
        <v>172</v>
      </c>
      <c r="U46">
        <v>8325</v>
      </c>
      <c r="V46" t="s">
        <v>78</v>
      </c>
      <c r="W46" t="s">
        <v>79</v>
      </c>
      <c r="X46" t="s">
        <v>256</v>
      </c>
      <c r="Y46" s="19">
        <v>694</v>
      </c>
      <c r="Z46" t="s">
        <v>81</v>
      </c>
      <c r="AA46" s="19">
        <v>60</v>
      </c>
      <c r="AB46" s="35">
        <v>60</v>
      </c>
      <c r="AC46" t="s">
        <v>82</v>
      </c>
      <c r="AD46">
        <v>2</v>
      </c>
      <c r="AE46" s="29">
        <v>5057255</v>
      </c>
      <c r="AF46" s="29">
        <f>AE46/AD46</f>
        <v>2528627.5</v>
      </c>
      <c r="AG46" s="29">
        <f t="shared" si="0"/>
        <v>2660116.13</v>
      </c>
      <c r="AH46" s="29">
        <f t="shared" si="1"/>
        <v>2746037.8809989998</v>
      </c>
      <c r="AI46" s="29">
        <f t="shared" si="2"/>
        <v>0</v>
      </c>
      <c r="AJ46" s="21">
        <f>AG46+AH46+AI46</f>
        <v>5406154.0109989997</v>
      </c>
      <c r="AK46" t="s">
        <v>69</v>
      </c>
      <c r="AL46" t="s">
        <v>257</v>
      </c>
      <c r="AM46" t="s">
        <v>84</v>
      </c>
      <c r="AN46" t="s">
        <v>66</v>
      </c>
      <c r="AO46" t="s">
        <v>258</v>
      </c>
      <c r="AP46" t="s">
        <v>313</v>
      </c>
      <c r="AQ46" t="s">
        <v>109</v>
      </c>
      <c r="AS46" t="s">
        <v>84</v>
      </c>
      <c r="AT46"/>
      <c r="AU46" t="s">
        <v>260</v>
      </c>
      <c r="AV46" t="s">
        <v>69</v>
      </c>
      <c r="AW46" t="s">
        <v>89</v>
      </c>
      <c r="AX46">
        <v>73</v>
      </c>
      <c r="AY46">
        <v>0</v>
      </c>
      <c r="AZ46" s="3">
        <v>45799</v>
      </c>
      <c r="BA46" t="s">
        <v>66</v>
      </c>
      <c r="BB46">
        <v>1121</v>
      </c>
      <c r="BC46" t="s">
        <v>69</v>
      </c>
      <c r="BD46" t="s">
        <v>84</v>
      </c>
      <c r="BE46" s="3" t="s">
        <v>66</v>
      </c>
      <c r="BF46" t="s">
        <v>69</v>
      </c>
      <c r="BG46" s="3">
        <v>46637</v>
      </c>
      <c r="BH46" t="s">
        <v>261</v>
      </c>
      <c r="BI46" t="s">
        <v>262</v>
      </c>
      <c r="BJ46" t="s">
        <v>263</v>
      </c>
      <c r="BK46" t="s">
        <v>92</v>
      </c>
      <c r="BL46">
        <v>1017157777</v>
      </c>
      <c r="BM46" t="s">
        <v>84</v>
      </c>
    </row>
    <row r="47" spans="1:65">
      <c r="BG47" s="3"/>
    </row>
    <row r="48" spans="1:65">
      <c r="BG48" s="3"/>
    </row>
    <row r="49" spans="25:59">
      <c r="BG49" s="3"/>
    </row>
    <row r="50" spans="25:59">
      <c r="BG50" s="3"/>
    </row>
    <row r="51" spans="25:59">
      <c r="BG51" s="3"/>
    </row>
    <row r="52" spans="25:59">
      <c r="BG52" s="3"/>
    </row>
    <row r="53" spans="25:59">
      <c r="BG53" s="3"/>
    </row>
    <row r="54" spans="25:59">
      <c r="BG54" s="3"/>
    </row>
    <row r="55" spans="25:59">
      <c r="BG55" s="3"/>
    </row>
    <row r="56" spans="25:59">
      <c r="BG56" s="3"/>
    </row>
    <row r="57" spans="25:59">
      <c r="BG57" s="3"/>
    </row>
    <row r="58" spans="25:59">
      <c r="Y58" s="22"/>
      <c r="BG58" s="3"/>
    </row>
    <row r="59" spans="25:59">
      <c r="Y59" s="23"/>
      <c r="BG59" s="3"/>
    </row>
    <row r="61" spans="25:59" ht="15.75">
      <c r="Y61" s="24"/>
    </row>
    <row r="62" spans="25:59" ht="15.75">
      <c r="Y62" s="24"/>
    </row>
    <row r="63" spans="25:59" ht="15.75">
      <c r="Y63" s="25"/>
    </row>
  </sheetData>
  <autoFilter ref="A1:BM46" xr:uid="{E419C3DB-F1D8-ED41-BD75-BFFD5B17AF8F}">
    <sortState xmlns:xlrd2="http://schemas.microsoft.com/office/spreadsheetml/2017/richdata2" ref="A2:BM46">
      <sortCondition descending="1" ref="AD1:AD46"/>
    </sortState>
  </autoFilter>
  <conditionalFormatting sqref="Y58:Y59">
    <cfRule type="cellIs" dxfId="3" priority="31" operator="between">
      <formula>1</formula>
      <formula>30000000</formula>
    </cfRule>
    <cfRule type="expression" dxfId="2" priority="32">
      <formula>VALUE(#REF!)</formula>
    </cfRule>
  </conditionalFormatting>
  <conditionalFormatting sqref="Y61:Y63">
    <cfRule type="expression" dxfId="1" priority="39">
      <formula>VALUE(#REF!)</formula>
    </cfRule>
    <cfRule type="cellIs" dxfId="0" priority="40" operator="between">
      <formula>1</formula>
      <formula>30000000</formula>
    </cfRule>
  </conditionalFormatting>
  <hyperlinks>
    <hyperlink ref="AU11" r:id="rId1" xr:uid="{0E78FE12-F619-5F42-8788-CF71EEBB6C4D}"/>
    <hyperlink ref="AU17" r:id="rId2" xr:uid="{16AFF174-8EC9-F74E-B267-11777DC266B1}"/>
    <hyperlink ref="AU12" r:id="rId3" xr:uid="{074E3315-C336-BB45-BDC4-21EA263A1FB7}"/>
    <hyperlink ref="AU7" r:id="rId4" xr:uid="{CAA44F6D-CF8A-0245-AF85-C41060206372}"/>
    <hyperlink ref="AU15" r:id="rId5" xr:uid="{E8639B6C-BD6A-4A43-BB63-050BFF4766C0}"/>
    <hyperlink ref="AU16" r:id="rId6" xr:uid="{1EBB9420-04FF-FE4B-BB28-AFC0AA5A9B0D}"/>
    <hyperlink ref="AU25" r:id="rId7" xr:uid="{E948D9F8-3D40-EE42-8C23-8026D3BB4F5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ccb2adb-b3bd-42ff-9565-d685c8476a70">
      <Terms xmlns="http://schemas.microsoft.com/office/infopath/2007/PartnerControls"/>
    </lcf76f155ced4ddcb4097134ff3c332f>
    <TaxCatchAll xmlns="088e3bd2-b56c-43a0-b8a9-e0fb12425dd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58EFCCEC1BD1249989E62F0574E737B" ma:contentTypeVersion="15" ma:contentTypeDescription="Crear nuevo documento." ma:contentTypeScope="" ma:versionID="eb87e9da600a756b8978193265771d9b">
  <xsd:schema xmlns:xsd="http://www.w3.org/2001/XMLSchema" xmlns:xs="http://www.w3.org/2001/XMLSchema" xmlns:p="http://schemas.microsoft.com/office/2006/metadata/properties" xmlns:ns2="6ccb2adb-b3bd-42ff-9565-d685c8476a70" xmlns:ns3="088e3bd2-b56c-43a0-b8a9-e0fb12425dda" targetNamespace="http://schemas.microsoft.com/office/2006/metadata/properties" ma:root="true" ma:fieldsID="1e8723c85417749a1c366dafbe1170be" ns2:_="" ns3:_="">
    <xsd:import namespace="6ccb2adb-b3bd-42ff-9565-d685c8476a70"/>
    <xsd:import namespace="088e3bd2-b56c-43a0-b8a9-e0fb12425dd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b2adb-b3bd-42ff-9565-d685c8476a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3dc39176-96d1-4b81-90d6-4a9a1cde659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8e3bd2-b56c-43a0-b8a9-e0fb12425dda"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628ddc8c-c5d8-4c3c-8cbb-ffa26dbaf791}" ma:internalName="TaxCatchAll" ma:showField="CatchAllData" ma:web="088e3bd2-b56c-43a0-b8a9-e0fb12425dd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ADDF6D-26B0-4DF6-B853-52251B7B8EA3}"/>
</file>

<file path=customXml/itemProps2.xml><?xml version="1.0" encoding="utf-8"?>
<ds:datastoreItem xmlns:ds="http://schemas.openxmlformats.org/officeDocument/2006/customXml" ds:itemID="{C945B38E-70B3-451D-8693-4D4CC7AC57BC}"/>
</file>

<file path=customXml/itemProps3.xml><?xml version="1.0" encoding="utf-8"?>
<ds:datastoreItem xmlns:ds="http://schemas.openxmlformats.org/officeDocument/2006/customXml" ds:itemID="{A4601C63-9F49-4E8C-9DBB-53B57990BD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Belky Sulay Rios Sanchez</dc:creator>
  <cp:keywords/>
  <dc:description/>
  <cp:lastModifiedBy>Belky Sulay Rios Sanchez</cp:lastModifiedBy>
  <cp:revision/>
  <dcterms:created xsi:type="dcterms:W3CDTF">2025-05-21T22:16:54Z</dcterms:created>
  <dcterms:modified xsi:type="dcterms:W3CDTF">2025-05-27T13:56:58Z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0x010100B58EFCCEC1BD1249989E62F0574E737B</vt:lpwstr>
  </property>
</Properties>
</file>