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uario\Desktop\Uni\Stats\Partidos\"/>
    </mc:Choice>
  </mc:AlternateContent>
  <xr:revisionPtr revIDLastSave="0" documentId="13_ncr:1_{C3A91EEF-4DA3-436B-A5E8-85F2947AA258}" xr6:coauthVersionLast="47" xr6:coauthVersionMax="47" xr10:uidLastSave="{00000000-0000-0000-0000-000000000000}"/>
  <bookViews>
    <workbookView xWindow="2685" yWindow="2685" windowWidth="17805" windowHeight="8115" activeTab="1" xr2:uid="{00000000-000D-0000-FFFF-FFFF00000000}"/>
  </bookViews>
  <sheets>
    <sheet name="Registro" sheetId="1" r:id="rId1"/>
    <sheet name="Resu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D2" i="2"/>
  <c r="F2" i="2"/>
  <c r="C2" i="2"/>
  <c r="B2" i="2"/>
  <c r="E10" i="2" l="1"/>
  <c r="G10" i="2" s="1"/>
  <c r="F25" i="2"/>
  <c r="E3" i="2"/>
  <c r="G3" i="2" s="1"/>
  <c r="E17" i="2"/>
  <c r="G17" i="2" s="1"/>
  <c r="E11" i="2"/>
  <c r="G11" i="2" s="1"/>
  <c r="E16" i="2"/>
  <c r="G16" i="2" s="1"/>
  <c r="E15" i="2"/>
  <c r="G15" i="2" s="1"/>
  <c r="E14" i="2"/>
  <c r="G14" i="2" s="1"/>
  <c r="E13" i="2"/>
  <c r="G13" i="2" s="1"/>
  <c r="E12" i="2"/>
  <c r="G12" i="2" s="1"/>
  <c r="E9" i="2"/>
  <c r="G9" i="2" s="1"/>
  <c r="E24" i="2"/>
  <c r="G24" i="2" s="1"/>
  <c r="E8" i="2"/>
  <c r="G8" i="2" s="1"/>
  <c r="E23" i="2"/>
  <c r="G23" i="2" s="1"/>
  <c r="E7" i="2"/>
  <c r="G7" i="2" s="1"/>
  <c r="E22" i="2"/>
  <c r="G22" i="2" s="1"/>
  <c r="E6" i="2"/>
  <c r="G6" i="2" s="1"/>
  <c r="E21" i="2"/>
  <c r="G21" i="2" s="1"/>
  <c r="E5" i="2"/>
  <c r="G5" i="2" s="1"/>
  <c r="E20" i="2"/>
  <c r="G20" i="2" s="1"/>
  <c r="E4" i="2"/>
  <c r="G4" i="2" s="1"/>
  <c r="E18" i="2"/>
  <c r="G18" i="2" s="1"/>
  <c r="E19" i="2"/>
  <c r="G19" i="2" s="1"/>
  <c r="B25" i="2"/>
  <c r="B26" i="2"/>
  <c r="B27" i="2"/>
  <c r="B28" i="2"/>
  <c r="E2" i="2"/>
  <c r="G2" i="2" l="1"/>
  <c r="G25" i="2"/>
  <c r="E25" i="2"/>
</calcChain>
</file>

<file path=xl/sharedStrings.xml><?xml version="1.0" encoding="utf-8"?>
<sst xmlns="http://schemas.openxmlformats.org/spreadsheetml/2006/main" count="215" uniqueCount="52">
  <si>
    <t>Tiempo</t>
  </si>
  <si>
    <t>Jugador</t>
  </si>
  <si>
    <t>Tipo de Tackle</t>
  </si>
  <si>
    <t>Positivos</t>
  </si>
  <si>
    <t>Neutrales</t>
  </si>
  <si>
    <t>Negativos</t>
  </si>
  <si>
    <t>Tackles</t>
  </si>
  <si>
    <t>Total tackles</t>
  </si>
  <si>
    <t>Errados</t>
  </si>
  <si>
    <t>Primer Tiempo</t>
  </si>
  <si>
    <t>Segundo Tiempo</t>
  </si>
  <si>
    <t>10</t>
  </si>
  <si>
    <t>12</t>
  </si>
  <si>
    <t>9</t>
  </si>
  <si>
    <t>ERRADO</t>
  </si>
  <si>
    <t>NEUTRAL</t>
  </si>
  <si>
    <t>NEGATIVO</t>
  </si>
  <si>
    <t>7</t>
  </si>
  <si>
    <t>2</t>
  </si>
  <si>
    <t>13</t>
  </si>
  <si>
    <t>11</t>
  </si>
  <si>
    <t xml:space="preserve">10 </t>
  </si>
  <si>
    <t>8</t>
  </si>
  <si>
    <t>1</t>
  </si>
  <si>
    <t>5</t>
  </si>
  <si>
    <t>POSITIVO</t>
  </si>
  <si>
    <t>6</t>
  </si>
  <si>
    <t>14</t>
  </si>
  <si>
    <t>Marcos Leguizamon</t>
  </si>
  <si>
    <t>Gonzalo Meza</t>
  </si>
  <si>
    <t>Antonio Benitez</t>
  </si>
  <si>
    <t>Mateo Schmidt</t>
  </si>
  <si>
    <t>Gabriel Sala</t>
  </si>
  <si>
    <t>Victor Redondo</t>
  </si>
  <si>
    <t>Francis Leguizamon</t>
  </si>
  <si>
    <t>Facundo Kieffer</t>
  </si>
  <si>
    <t>Mateo Carughi</t>
  </si>
  <si>
    <t>Tomas Nuñez</t>
  </si>
  <si>
    <t>Santiago Hotham</t>
  </si>
  <si>
    <t>Exequiel Benitez</t>
  </si>
  <si>
    <t>Nicolas Rivadeneira</t>
  </si>
  <si>
    <t>Ignacio Mazzaro</t>
  </si>
  <si>
    <t>Maximo Frenguelli</t>
  </si>
  <si>
    <t>Renzo Carrara</t>
  </si>
  <si>
    <t>Nicolas Machado</t>
  </si>
  <si>
    <t>Juan Manuel Royo</t>
  </si>
  <si>
    <t>Laureano Olmos</t>
  </si>
  <si>
    <t>Agustin Juarez</t>
  </si>
  <si>
    <t>Federico Bruzzone</t>
  </si>
  <si>
    <t>Tomas Olmedo</t>
  </si>
  <si>
    <t>Mateo Bianchi</t>
  </si>
  <si>
    <t>Nombre del jugador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</si>
</sst>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0" borderId="0" xfId="0" applyBorder="1"/>
    <xf numFmtId="1" fontId="0" fillId="0" borderId="3" xfId="0" applyNumberFormat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workbookViewId="0">
      <selection activeCell="C30" sqref="C30"/>
    </sheetView>
  </sheetViews>
  <sheetFormatPr baseColWidth="10" defaultColWidth="9.140625" defaultRowHeight="15" x14ac:dyDescent="0.25"/>
  <cols>
    <col min="1" max="1" width="18.85546875" customWidth="1"/>
    <col min="2" max="2" width="21.5703125" customWidth="1"/>
    <col min="3" max="3" width="27" customWidth="1"/>
    <col min="5" max="5" width="14" customWidth="1"/>
    <col min="6" max="6" width="28.7109375" customWidth="1"/>
    <col min="7" max="7" width="16.42578125" customWidth="1"/>
  </cols>
  <sheetData>
    <row r="1" spans="1:7" x14ac:dyDescent="0.25">
      <c r="A1" s="13" t="s">
        <v>0</v>
      </c>
      <c r="B1" s="13" t="s">
        <v>1</v>
      </c>
      <c r="C1" s="13" t="s">
        <v>2</v>
      </c>
    </row>
    <row r="2" spans="1:7" x14ac:dyDescent="0.25">
      <c r="A2" s="4" t="s">
        <v>9</v>
      </c>
      <c r="B2" s="7" t="s">
        <v>13</v>
      </c>
      <c r="C2" s="4" t="s">
        <v>14</v>
      </c>
    </row>
    <row r="3" spans="1:7" x14ac:dyDescent="0.25">
      <c r="A3" s="4" t="s">
        <v>9</v>
      </c>
      <c r="B3" s="7" t="s">
        <v>11</v>
      </c>
      <c r="C3" s="4" t="s">
        <v>16</v>
      </c>
      <c r="E3" s="14"/>
      <c r="F3" s="14"/>
      <c r="G3" s="14"/>
    </row>
    <row r="4" spans="1:7" x14ac:dyDescent="0.25">
      <c r="A4" s="4" t="s">
        <v>9</v>
      </c>
      <c r="B4" s="7" t="s">
        <v>12</v>
      </c>
      <c r="C4" s="4" t="s">
        <v>15</v>
      </c>
      <c r="E4" s="14"/>
      <c r="F4" s="14"/>
      <c r="G4" s="14"/>
    </row>
    <row r="5" spans="1:7" x14ac:dyDescent="0.25">
      <c r="A5" s="4" t="s">
        <v>9</v>
      </c>
      <c r="B5" s="7" t="s">
        <v>24</v>
      </c>
      <c r="C5" s="4" t="s">
        <v>16</v>
      </c>
      <c r="E5" s="14"/>
      <c r="F5" s="14"/>
      <c r="G5" s="14"/>
    </row>
    <row r="6" spans="1:7" x14ac:dyDescent="0.25">
      <c r="A6" s="4" t="s">
        <v>9</v>
      </c>
      <c r="B6" s="7" t="s">
        <v>18</v>
      </c>
      <c r="C6" s="4" t="s">
        <v>15</v>
      </c>
      <c r="E6" s="14"/>
      <c r="F6" s="14"/>
      <c r="G6" s="14"/>
    </row>
    <row r="7" spans="1:7" x14ac:dyDescent="0.25">
      <c r="A7" s="4" t="s">
        <v>9</v>
      </c>
      <c r="B7" s="7" t="s">
        <v>19</v>
      </c>
      <c r="C7" s="4" t="s">
        <v>16</v>
      </c>
      <c r="E7" s="14"/>
      <c r="F7" s="14"/>
      <c r="G7" s="14"/>
    </row>
    <row r="8" spans="1:7" x14ac:dyDescent="0.25">
      <c r="A8" s="4" t="s">
        <v>9</v>
      </c>
      <c r="B8" s="7" t="s">
        <v>20</v>
      </c>
      <c r="C8" s="4" t="s">
        <v>15</v>
      </c>
      <c r="E8" s="14"/>
      <c r="F8" s="14"/>
      <c r="G8" s="14"/>
    </row>
    <row r="9" spans="1:7" x14ac:dyDescent="0.25">
      <c r="A9" s="4" t="s">
        <v>9</v>
      </c>
      <c r="B9" s="7" t="s">
        <v>21</v>
      </c>
      <c r="C9" s="4" t="s">
        <v>15</v>
      </c>
      <c r="E9" s="14"/>
      <c r="F9" s="14"/>
      <c r="G9" s="14"/>
    </row>
    <row r="10" spans="1:7" x14ac:dyDescent="0.25">
      <c r="A10" s="4" t="s">
        <v>9</v>
      </c>
      <c r="B10" s="7" t="s">
        <v>17</v>
      </c>
      <c r="C10" s="4" t="s">
        <v>14</v>
      </c>
      <c r="E10" s="14"/>
      <c r="F10" s="14"/>
      <c r="G10" s="14"/>
    </row>
    <row r="11" spans="1:7" x14ac:dyDescent="0.25">
      <c r="A11" s="4" t="s">
        <v>9</v>
      </c>
      <c r="B11" s="7" t="s">
        <v>19</v>
      </c>
      <c r="C11" s="4" t="s">
        <v>16</v>
      </c>
      <c r="E11" s="14"/>
      <c r="F11" s="14"/>
      <c r="G11" s="14"/>
    </row>
    <row r="12" spans="1:7" x14ac:dyDescent="0.25">
      <c r="A12" s="4" t="s">
        <v>9</v>
      </c>
      <c r="B12" s="7" t="s">
        <v>22</v>
      </c>
      <c r="C12" s="4" t="s">
        <v>15</v>
      </c>
      <c r="E12" s="14"/>
      <c r="F12" s="14"/>
      <c r="G12" s="14"/>
    </row>
    <row r="13" spans="1:7" x14ac:dyDescent="0.25">
      <c r="A13" s="4" t="s">
        <v>9</v>
      </c>
      <c r="B13" s="7" t="s">
        <v>18</v>
      </c>
      <c r="C13" s="4" t="s">
        <v>15</v>
      </c>
      <c r="E13" s="14"/>
      <c r="F13" s="14"/>
      <c r="G13" s="14"/>
    </row>
    <row r="14" spans="1:7" x14ac:dyDescent="0.25">
      <c r="A14" s="4" t="s">
        <v>9</v>
      </c>
      <c r="B14" s="7" t="s">
        <v>22</v>
      </c>
      <c r="C14" s="4" t="s">
        <v>15</v>
      </c>
      <c r="E14" s="14"/>
      <c r="F14" s="14"/>
      <c r="G14" s="14"/>
    </row>
    <row r="15" spans="1:7" x14ac:dyDescent="0.25">
      <c r="A15" s="4" t="s">
        <v>9</v>
      </c>
      <c r="B15" s="7" t="s">
        <v>17</v>
      </c>
      <c r="C15" s="4" t="s">
        <v>15</v>
      </c>
      <c r="E15" s="14"/>
      <c r="F15" s="14"/>
      <c r="G15" s="14"/>
    </row>
    <row r="16" spans="1:7" x14ac:dyDescent="0.25">
      <c r="A16" s="4" t="s">
        <v>9</v>
      </c>
      <c r="B16" s="7" t="s">
        <v>17</v>
      </c>
      <c r="C16" s="4" t="s">
        <v>15</v>
      </c>
      <c r="E16" s="14"/>
      <c r="F16" s="14"/>
      <c r="G16" s="14"/>
    </row>
    <row r="17" spans="1:7" x14ac:dyDescent="0.25">
      <c r="A17" s="4" t="s">
        <v>9</v>
      </c>
      <c r="B17" s="7" t="s">
        <v>18</v>
      </c>
      <c r="C17" s="4" t="s">
        <v>15</v>
      </c>
      <c r="E17" s="14"/>
      <c r="F17" s="14"/>
      <c r="G17" s="14"/>
    </row>
    <row r="18" spans="1:7" x14ac:dyDescent="0.25">
      <c r="A18" s="4" t="s">
        <v>9</v>
      </c>
      <c r="B18" s="7" t="s">
        <v>24</v>
      </c>
      <c r="C18" s="4" t="s">
        <v>15</v>
      </c>
    </row>
    <row r="19" spans="1:7" x14ac:dyDescent="0.25">
      <c r="A19" s="4" t="s">
        <v>9</v>
      </c>
      <c r="B19" s="7" t="s">
        <v>17</v>
      </c>
      <c r="C19" s="4" t="s">
        <v>14</v>
      </c>
    </row>
    <row r="20" spans="1:7" x14ac:dyDescent="0.25">
      <c r="A20" s="4" t="s">
        <v>9</v>
      </c>
      <c r="B20" s="7" t="s">
        <v>18</v>
      </c>
      <c r="C20" s="4" t="s">
        <v>15</v>
      </c>
    </row>
    <row r="21" spans="1:7" x14ac:dyDescent="0.25">
      <c r="A21" s="4" t="s">
        <v>9</v>
      </c>
      <c r="B21" s="7" t="s">
        <v>13</v>
      </c>
      <c r="C21" s="4" t="s">
        <v>16</v>
      </c>
    </row>
    <row r="22" spans="1:7" x14ac:dyDescent="0.25">
      <c r="A22" s="4" t="s">
        <v>9</v>
      </c>
      <c r="B22" s="7" t="s">
        <v>17</v>
      </c>
      <c r="C22" s="4" t="s">
        <v>15</v>
      </c>
    </row>
    <row r="23" spans="1:7" x14ac:dyDescent="0.25">
      <c r="A23" s="4" t="s">
        <v>9</v>
      </c>
      <c r="B23" s="7" t="s">
        <v>27</v>
      </c>
      <c r="C23" s="4" t="s">
        <v>15</v>
      </c>
    </row>
    <row r="24" spans="1:7" x14ac:dyDescent="0.25">
      <c r="A24" s="4" t="s">
        <v>9</v>
      </c>
      <c r="B24" s="7" t="s">
        <v>19</v>
      </c>
      <c r="C24" s="4" t="s">
        <v>15</v>
      </c>
    </row>
    <row r="25" spans="1:7" x14ac:dyDescent="0.25">
      <c r="A25" s="4" t="s">
        <v>9</v>
      </c>
      <c r="B25" s="7" t="s">
        <v>23</v>
      </c>
      <c r="C25" s="4" t="s">
        <v>15</v>
      </c>
    </row>
    <row r="26" spans="1:7" x14ac:dyDescent="0.25">
      <c r="A26" s="4" t="s">
        <v>9</v>
      </c>
      <c r="B26" s="7" t="s">
        <v>26</v>
      </c>
      <c r="C26" s="4" t="s">
        <v>16</v>
      </c>
    </row>
    <row r="27" spans="1:7" x14ac:dyDescent="0.25">
      <c r="A27" s="4" t="s">
        <v>9</v>
      </c>
      <c r="B27" s="7" t="s">
        <v>13</v>
      </c>
      <c r="C27" s="4" t="s">
        <v>25</v>
      </c>
    </row>
    <row r="28" spans="1:7" x14ac:dyDescent="0.25">
      <c r="A28" s="4" t="s">
        <v>9</v>
      </c>
      <c r="B28" s="4">
        <v>1</v>
      </c>
      <c r="C28" s="4" t="s">
        <v>14</v>
      </c>
    </row>
    <row r="29" spans="1:7" x14ac:dyDescent="0.25">
      <c r="A29" s="4" t="s">
        <v>9</v>
      </c>
      <c r="B29" s="4"/>
      <c r="C29" s="4"/>
    </row>
    <row r="30" spans="1:7" x14ac:dyDescent="0.25">
      <c r="A30" s="4" t="s">
        <v>9</v>
      </c>
      <c r="B30" s="4"/>
      <c r="C30" s="4"/>
    </row>
    <row r="31" spans="1:7" x14ac:dyDescent="0.25">
      <c r="A31" s="4" t="s">
        <v>9</v>
      </c>
      <c r="B31" s="4"/>
      <c r="C31" s="4"/>
    </row>
    <row r="32" spans="1:7" x14ac:dyDescent="0.25">
      <c r="A32" s="4" t="s">
        <v>9</v>
      </c>
      <c r="B32" s="4"/>
      <c r="C32" s="4"/>
    </row>
    <row r="33" spans="1:3" x14ac:dyDescent="0.25">
      <c r="A33" s="4" t="s">
        <v>9</v>
      </c>
      <c r="B33" s="4"/>
      <c r="C33" s="4"/>
    </row>
    <row r="34" spans="1:3" x14ac:dyDescent="0.25">
      <c r="A34" s="4" t="s">
        <v>9</v>
      </c>
      <c r="B34" s="4"/>
      <c r="C34" s="4"/>
    </row>
    <row r="35" spans="1:3" x14ac:dyDescent="0.25">
      <c r="A35" s="4" t="s">
        <v>10</v>
      </c>
      <c r="B35" s="4">
        <v>13</v>
      </c>
      <c r="C35" s="4" t="s">
        <v>15</v>
      </c>
    </row>
    <row r="36" spans="1:3" x14ac:dyDescent="0.25">
      <c r="A36" s="4" t="s">
        <v>10</v>
      </c>
      <c r="B36" s="4">
        <v>11</v>
      </c>
      <c r="C36" s="4" t="s">
        <v>15</v>
      </c>
    </row>
    <row r="37" spans="1:3" x14ac:dyDescent="0.25">
      <c r="A37" s="4" t="s">
        <v>10</v>
      </c>
      <c r="B37" s="4">
        <v>4</v>
      </c>
      <c r="C37" s="4" t="s">
        <v>14</v>
      </c>
    </row>
    <row r="38" spans="1:3" x14ac:dyDescent="0.25">
      <c r="A38" s="4" t="s">
        <v>10</v>
      </c>
      <c r="B38" s="4">
        <v>6</v>
      </c>
      <c r="C38" s="4" t="s">
        <v>15</v>
      </c>
    </row>
    <row r="39" spans="1:3" x14ac:dyDescent="0.25">
      <c r="A39" s="4" t="s">
        <v>10</v>
      </c>
      <c r="B39" s="4">
        <v>3</v>
      </c>
      <c r="C39" s="4" t="s">
        <v>15</v>
      </c>
    </row>
    <row r="40" spans="1:3" x14ac:dyDescent="0.25">
      <c r="A40" s="4" t="s">
        <v>10</v>
      </c>
      <c r="B40" s="4">
        <v>7</v>
      </c>
      <c r="C40" s="4" t="s">
        <v>15</v>
      </c>
    </row>
    <row r="41" spans="1:3" x14ac:dyDescent="0.25">
      <c r="A41" s="4" t="s">
        <v>10</v>
      </c>
      <c r="B41" s="4">
        <v>11</v>
      </c>
      <c r="C41" s="4" t="s">
        <v>15</v>
      </c>
    </row>
    <row r="42" spans="1:3" x14ac:dyDescent="0.25">
      <c r="A42" s="4" t="s">
        <v>10</v>
      </c>
      <c r="B42" s="4">
        <v>12</v>
      </c>
      <c r="C42" s="4" t="s">
        <v>15</v>
      </c>
    </row>
    <row r="43" spans="1:3" x14ac:dyDescent="0.25">
      <c r="A43" s="4" t="s">
        <v>10</v>
      </c>
      <c r="B43" s="4">
        <v>4</v>
      </c>
      <c r="C43" s="4" t="s">
        <v>15</v>
      </c>
    </row>
    <row r="44" spans="1:3" x14ac:dyDescent="0.25">
      <c r="A44" s="4" t="s">
        <v>10</v>
      </c>
      <c r="B44" s="4">
        <v>11</v>
      </c>
      <c r="C44" s="4" t="s">
        <v>15</v>
      </c>
    </row>
    <row r="45" spans="1:3" x14ac:dyDescent="0.25">
      <c r="A45" s="4" t="s">
        <v>10</v>
      </c>
      <c r="B45" s="4">
        <v>10</v>
      </c>
      <c r="C45" s="4" t="s">
        <v>16</v>
      </c>
    </row>
    <row r="46" spans="1:3" x14ac:dyDescent="0.25">
      <c r="A46" s="4" t="s">
        <v>10</v>
      </c>
      <c r="B46" s="4">
        <v>13</v>
      </c>
      <c r="C46" s="4" t="s">
        <v>16</v>
      </c>
    </row>
    <row r="47" spans="1:3" x14ac:dyDescent="0.25">
      <c r="A47" s="4" t="s">
        <v>10</v>
      </c>
      <c r="B47" s="4">
        <v>6</v>
      </c>
      <c r="C47" s="4" t="s">
        <v>15</v>
      </c>
    </row>
    <row r="48" spans="1:3" x14ac:dyDescent="0.25">
      <c r="A48" s="4" t="s">
        <v>10</v>
      </c>
      <c r="B48" s="4">
        <v>4</v>
      </c>
      <c r="C48" s="4" t="s">
        <v>15</v>
      </c>
    </row>
    <row r="49" spans="1:3" x14ac:dyDescent="0.25">
      <c r="A49" s="4" t="s">
        <v>10</v>
      </c>
      <c r="B49" s="4">
        <v>5</v>
      </c>
      <c r="C49" s="4" t="s">
        <v>16</v>
      </c>
    </row>
    <row r="50" spans="1:3" x14ac:dyDescent="0.25">
      <c r="A50" s="4" t="s">
        <v>10</v>
      </c>
      <c r="B50" s="4">
        <v>6</v>
      </c>
      <c r="C50" s="4" t="s">
        <v>14</v>
      </c>
    </row>
    <row r="51" spans="1:3" x14ac:dyDescent="0.25">
      <c r="A51" s="4" t="s">
        <v>10</v>
      </c>
      <c r="B51" s="4">
        <v>10</v>
      </c>
      <c r="C51" s="4" t="s">
        <v>14</v>
      </c>
    </row>
    <row r="52" spans="1:3" x14ac:dyDescent="0.25">
      <c r="A52" s="4" t="s">
        <v>10</v>
      </c>
      <c r="B52" s="4">
        <v>13</v>
      </c>
      <c r="C52" s="4" t="s">
        <v>15</v>
      </c>
    </row>
    <row r="53" spans="1:3" x14ac:dyDescent="0.25">
      <c r="A53" s="4" t="s">
        <v>10</v>
      </c>
      <c r="B53" s="4">
        <v>2</v>
      </c>
      <c r="C53" s="4" t="s">
        <v>15</v>
      </c>
    </row>
    <row r="54" spans="1:3" x14ac:dyDescent="0.25">
      <c r="A54" s="4" t="s">
        <v>10</v>
      </c>
      <c r="B54" s="4">
        <v>8</v>
      </c>
      <c r="C54" s="4" t="s">
        <v>15</v>
      </c>
    </row>
    <row r="55" spans="1:3" x14ac:dyDescent="0.25">
      <c r="A55" s="4" t="s">
        <v>10</v>
      </c>
      <c r="B55" s="4">
        <v>1</v>
      </c>
      <c r="C55" s="4" t="s">
        <v>14</v>
      </c>
    </row>
    <row r="56" spans="1:3" x14ac:dyDescent="0.25">
      <c r="A56" s="4" t="s">
        <v>10</v>
      </c>
      <c r="B56" s="4">
        <v>5</v>
      </c>
      <c r="C56" s="4" t="s">
        <v>16</v>
      </c>
    </row>
    <row r="57" spans="1:3" x14ac:dyDescent="0.25">
      <c r="A57" s="4" t="s">
        <v>10</v>
      </c>
      <c r="B57" s="4">
        <v>12</v>
      </c>
      <c r="C57" s="4" t="s">
        <v>15</v>
      </c>
    </row>
    <row r="58" spans="1:3" x14ac:dyDescent="0.25">
      <c r="A58" s="4" t="s">
        <v>10</v>
      </c>
      <c r="B58" s="4">
        <v>12</v>
      </c>
      <c r="C58" s="4" t="s">
        <v>15</v>
      </c>
    </row>
    <row r="59" spans="1:3" x14ac:dyDescent="0.25">
      <c r="A59" s="4" t="s">
        <v>10</v>
      </c>
      <c r="B59" s="4">
        <v>20</v>
      </c>
      <c r="C59" s="4" t="s">
        <v>15</v>
      </c>
    </row>
    <row r="60" spans="1:3" x14ac:dyDescent="0.25">
      <c r="A60" s="4" t="s">
        <v>10</v>
      </c>
      <c r="B60" s="4">
        <v>11</v>
      </c>
      <c r="C60" s="4" t="s">
        <v>14</v>
      </c>
    </row>
    <row r="61" spans="1:3" x14ac:dyDescent="0.25">
      <c r="A61" s="4" t="s">
        <v>10</v>
      </c>
      <c r="B61" s="4">
        <v>19</v>
      </c>
      <c r="C61" s="4" t="s">
        <v>15</v>
      </c>
    </row>
    <row r="62" spans="1:3" x14ac:dyDescent="0.25">
      <c r="A62" s="4" t="s">
        <v>10</v>
      </c>
      <c r="B62" s="4">
        <v>12</v>
      </c>
      <c r="C62" s="4" t="s">
        <v>25</v>
      </c>
    </row>
    <row r="63" spans="1:3" x14ac:dyDescent="0.25">
      <c r="A63" s="4" t="s">
        <v>10</v>
      </c>
      <c r="B63" s="4">
        <v>19</v>
      </c>
      <c r="C63" s="4" t="s">
        <v>15</v>
      </c>
    </row>
    <row r="64" spans="1:3" x14ac:dyDescent="0.25">
      <c r="A64" s="4" t="s">
        <v>10</v>
      </c>
      <c r="B64" s="4">
        <v>20</v>
      </c>
      <c r="C64" s="4" t="s">
        <v>15</v>
      </c>
    </row>
    <row r="65" spans="1:3" x14ac:dyDescent="0.25">
      <c r="A65" s="4" t="s">
        <v>10</v>
      </c>
      <c r="B65" s="4">
        <v>6</v>
      </c>
      <c r="C65" s="4" t="s">
        <v>14</v>
      </c>
    </row>
    <row r="66" spans="1:3" x14ac:dyDescent="0.25">
      <c r="A66" s="4" t="s">
        <v>10</v>
      </c>
      <c r="B66" s="4">
        <v>21</v>
      </c>
      <c r="C66" s="4" t="s">
        <v>15</v>
      </c>
    </row>
    <row r="67" spans="1:3" x14ac:dyDescent="0.25">
      <c r="A67" s="4" t="s">
        <v>10</v>
      </c>
      <c r="B67" s="4"/>
      <c r="C67" s="4"/>
    </row>
    <row r="68" spans="1:3" x14ac:dyDescent="0.25">
      <c r="A68" s="4" t="s">
        <v>10</v>
      </c>
      <c r="B68" s="4"/>
      <c r="C68" s="4"/>
    </row>
    <row r="69" spans="1:3" x14ac:dyDescent="0.25">
      <c r="A69" s="4" t="s">
        <v>10</v>
      </c>
      <c r="B69" s="4"/>
      <c r="C69" s="4"/>
    </row>
    <row r="70" spans="1:3" x14ac:dyDescent="0.25">
      <c r="A70" s="4" t="s">
        <v>10</v>
      </c>
      <c r="B70" s="4"/>
      <c r="C70" s="4"/>
    </row>
    <row r="71" spans="1:3" x14ac:dyDescent="0.25">
      <c r="A71" s="4" t="s">
        <v>10</v>
      </c>
      <c r="B71" s="4"/>
      <c r="C71" s="4"/>
    </row>
    <row r="72" spans="1:3" x14ac:dyDescent="0.25">
      <c r="A72" s="4" t="s">
        <v>10</v>
      </c>
      <c r="B72" s="4"/>
      <c r="C72" s="4"/>
    </row>
    <row r="73" spans="1:3" x14ac:dyDescent="0.25">
      <c r="A73" s="4" t="s">
        <v>10</v>
      </c>
      <c r="B73" s="4"/>
      <c r="C73" s="4"/>
    </row>
    <row r="74" spans="1:3" x14ac:dyDescent="0.25">
      <c r="A74" s="4" t="s">
        <v>10</v>
      </c>
      <c r="B74" s="4"/>
      <c r="C74" s="4"/>
    </row>
    <row r="75" spans="1:3" x14ac:dyDescent="0.25">
      <c r="A75" s="4" t="s">
        <v>10</v>
      </c>
      <c r="B75" s="4"/>
      <c r="C75" s="4"/>
    </row>
    <row r="76" spans="1:3" x14ac:dyDescent="0.25">
      <c r="A76" s="4" t="s">
        <v>10</v>
      </c>
      <c r="B76" s="2"/>
      <c r="C76" s="2"/>
    </row>
    <row r="77" spans="1:3" x14ac:dyDescent="0.25">
      <c r="A77" s="4" t="s">
        <v>10</v>
      </c>
      <c r="B77" s="2"/>
      <c r="C77" s="2"/>
    </row>
    <row r="78" spans="1:3" x14ac:dyDescent="0.25">
      <c r="A78" s="4" t="s">
        <v>10</v>
      </c>
      <c r="B78" s="2"/>
      <c r="C78" s="2"/>
    </row>
    <row r="79" spans="1:3" x14ac:dyDescent="0.25">
      <c r="A79" s="4" t="s">
        <v>10</v>
      </c>
      <c r="B79" s="2"/>
      <c r="C79" s="2"/>
    </row>
    <row r="80" spans="1:3" x14ac:dyDescent="0.25">
      <c r="A80" s="4" t="s">
        <v>10</v>
      </c>
      <c r="B80" s="2"/>
      <c r="C80" s="2"/>
    </row>
    <row r="81" spans="1:3" x14ac:dyDescent="0.25">
      <c r="A81" s="4" t="s">
        <v>10</v>
      </c>
      <c r="B81" s="2"/>
      <c r="C81" s="2"/>
    </row>
    <row r="82" spans="1:3" x14ac:dyDescent="0.25">
      <c r="A82" s="4" t="s">
        <v>10</v>
      </c>
      <c r="B82" s="2"/>
      <c r="C82" s="2"/>
    </row>
    <row r="83" spans="1:3" x14ac:dyDescent="0.25">
      <c r="A83" s="4" t="s">
        <v>10</v>
      </c>
      <c r="B83" s="2"/>
      <c r="C83" s="2"/>
    </row>
    <row r="84" spans="1:3" x14ac:dyDescent="0.25">
      <c r="A84" s="4" t="s">
        <v>10</v>
      </c>
      <c r="B84" s="4"/>
      <c r="C84" s="4"/>
    </row>
    <row r="85" spans="1:3" x14ac:dyDescent="0.25">
      <c r="A85" s="4" t="s">
        <v>10</v>
      </c>
      <c r="B85" s="4"/>
      <c r="C85" s="4"/>
    </row>
    <row r="86" spans="1:3" x14ac:dyDescent="0.25">
      <c r="A86" s="4" t="s">
        <v>10</v>
      </c>
      <c r="B86" s="2"/>
      <c r="C86" s="2"/>
    </row>
    <row r="87" spans="1:3" x14ac:dyDescent="0.25">
      <c r="A87" s="4" t="s">
        <v>10</v>
      </c>
      <c r="B87" s="2"/>
      <c r="C87" s="2"/>
    </row>
    <row r="88" spans="1:3" x14ac:dyDescent="0.25">
      <c r="A88" s="4" t="s">
        <v>10</v>
      </c>
      <c r="B88" s="2"/>
      <c r="C88" s="2"/>
    </row>
    <row r="89" spans="1:3" x14ac:dyDescent="0.25">
      <c r="A89" s="4" t="s">
        <v>10</v>
      </c>
      <c r="B89" s="2"/>
      <c r="C89" s="2"/>
    </row>
    <row r="90" spans="1:3" x14ac:dyDescent="0.25">
      <c r="A90" s="4" t="s">
        <v>10</v>
      </c>
      <c r="B90" s="2"/>
      <c r="C90" s="2"/>
    </row>
    <row r="91" spans="1:3" x14ac:dyDescent="0.25">
      <c r="A91" s="4" t="s">
        <v>10</v>
      </c>
      <c r="B91" s="2"/>
      <c r="C91" s="2"/>
    </row>
    <row r="92" spans="1:3" x14ac:dyDescent="0.25">
      <c r="A92" s="4" t="s">
        <v>10</v>
      </c>
      <c r="B92" s="2"/>
      <c r="C92" s="2"/>
    </row>
    <row r="93" spans="1:3" x14ac:dyDescent="0.25">
      <c r="A93" s="4" t="s">
        <v>10</v>
      </c>
      <c r="B93" s="2"/>
      <c r="C9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zoomScale="90" zoomScaleNormal="90" workbookViewId="0"/>
  </sheetViews>
  <sheetFormatPr baseColWidth="10" defaultColWidth="9.140625" defaultRowHeight="15" x14ac:dyDescent="0.25"/>
  <cols>
    <col min="1" max="1" width="12.140625" customWidth="1"/>
    <col min="2" max="2" width="22.28515625" customWidth="1"/>
    <col min="3" max="3" width="13.42578125" customWidth="1"/>
    <col min="4" max="4" width="11" customWidth="1"/>
    <col min="5" max="5" width="15" customWidth="1"/>
    <col min="6" max="6" width="16.85546875" customWidth="1"/>
    <col min="7" max="7" width="18" customWidth="1"/>
    <col min="8" max="8" width="21" customWidth="1"/>
  </cols>
  <sheetData>
    <row r="1" spans="1:8" x14ac:dyDescent="0.25">
      <c r="A1" s="12" t="s">
        <v>1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8</v>
      </c>
      <c r="G1" s="12" t="s">
        <v>7</v>
      </c>
      <c r="H1" s="18" t="s">
        <v>51</v>
      </c>
    </row>
    <row r="2" spans="1:8" x14ac:dyDescent="0.25">
      <c r="A2" s="6">
        <v>1</v>
      </c>
      <c r="B2" s="3">
        <f>COUNTIFS(Registro!B:B, A2, Registro!C:C, "Positivo")</f>
        <v>0</v>
      </c>
      <c r="C2" s="3">
        <f>COUNTIFS(Registro!B:B, A2, Registro!C:C, "Neutral")</f>
        <v>1</v>
      </c>
      <c r="D2" s="3">
        <f>COUNTIFS(Registro!B:B, A2, Registro!C:C, "Negativo")</f>
        <v>0</v>
      </c>
      <c r="E2" s="3">
        <f>SUM(B2:D2)</f>
        <v>1</v>
      </c>
      <c r="F2" s="3">
        <f>COUNTIFS(Registro!B:B, A2, Registro!C:C, "Errado")</f>
        <v>2</v>
      </c>
      <c r="G2" s="15" t="str">
        <f>E2 &amp; "/" &amp; (E2 + F2)</f>
        <v>1/3</v>
      </c>
      <c r="H2" s="17" t="s">
        <v>28</v>
      </c>
    </row>
    <row r="3" spans="1:8" x14ac:dyDescent="0.25">
      <c r="A3" s="6">
        <v>2</v>
      </c>
      <c r="B3" s="3">
        <f>COUNTIFS(Registro!B:B, A3, Registro!C:C, "Positivo")</f>
        <v>0</v>
      </c>
      <c r="C3" s="3">
        <f>COUNTIFS(Registro!B:B, A3, Registro!C:C, "Neutral")</f>
        <v>5</v>
      </c>
      <c r="D3" s="3">
        <f>COUNTIFS(Registro!B:B, A3, Registro!C:C, "Negativo")</f>
        <v>0</v>
      </c>
      <c r="E3" s="3">
        <f t="shared" ref="E3:E24" si="0">SUM(B3:D3)</f>
        <v>5</v>
      </c>
      <c r="F3" s="3">
        <f>COUNTIFS(Registro!B:B, A3, Registro!C:C, "Errado")</f>
        <v>0</v>
      </c>
      <c r="G3" s="15" t="str">
        <f t="shared" ref="G3:G24" si="1">E3 &amp; "/" &amp; (E3 + F3)</f>
        <v>5/5</v>
      </c>
      <c r="H3" s="17" t="s">
        <v>29</v>
      </c>
    </row>
    <row r="4" spans="1:8" x14ac:dyDescent="0.25">
      <c r="A4" s="6">
        <v>3</v>
      </c>
      <c r="B4" s="3">
        <f>COUNTIFS(Registro!B:B, A4, Registro!C:C, "Positivo")</f>
        <v>0</v>
      </c>
      <c r="C4" s="3">
        <f>COUNTIFS(Registro!B:B, A4, Registro!C:C, "Neutral")</f>
        <v>1</v>
      </c>
      <c r="D4" s="3">
        <f>COUNTIFS(Registro!B:B, A4, Registro!C:C, "Negativo")</f>
        <v>0</v>
      </c>
      <c r="E4" s="3">
        <f t="shared" si="0"/>
        <v>1</v>
      </c>
      <c r="F4" s="3">
        <f>COUNTIFS(Registro!B:B, A4, Registro!C:C, "Errado")</f>
        <v>0</v>
      </c>
      <c r="G4" s="15" t="str">
        <f t="shared" si="1"/>
        <v>1/1</v>
      </c>
      <c r="H4" s="17" t="s">
        <v>30</v>
      </c>
    </row>
    <row r="5" spans="1:8" x14ac:dyDescent="0.25">
      <c r="A5" s="6">
        <v>4</v>
      </c>
      <c r="B5" s="3">
        <f>COUNTIFS(Registro!B:B, A5, Registro!C:C, "Positivo")</f>
        <v>0</v>
      </c>
      <c r="C5" s="3">
        <f>COUNTIFS(Registro!B:B, A5, Registro!C:C, "Neutral")</f>
        <v>2</v>
      </c>
      <c r="D5" s="3">
        <f>COUNTIFS(Registro!B:B, A5, Registro!C:C, "Negativo")</f>
        <v>0</v>
      </c>
      <c r="E5" s="3">
        <f t="shared" si="0"/>
        <v>2</v>
      </c>
      <c r="F5" s="3">
        <f>COUNTIFS(Registro!B:B, A5, Registro!C:C, "Errado")</f>
        <v>1</v>
      </c>
      <c r="G5" s="15" t="str">
        <f t="shared" si="1"/>
        <v>2/3</v>
      </c>
      <c r="H5" s="17" t="s">
        <v>31</v>
      </c>
    </row>
    <row r="6" spans="1:8" x14ac:dyDescent="0.25">
      <c r="A6" s="6">
        <v>5</v>
      </c>
      <c r="B6" s="3">
        <f>COUNTIFS(Registro!B:B, A6, Registro!C:C, "Positivo")</f>
        <v>0</v>
      </c>
      <c r="C6" s="3">
        <f>COUNTIFS(Registro!B:B, A6, Registro!C:C, "Neutral")</f>
        <v>1</v>
      </c>
      <c r="D6" s="3">
        <f>COUNTIFS(Registro!B:B, A6, Registro!C:C, "Negativo")</f>
        <v>3</v>
      </c>
      <c r="E6" s="3">
        <f t="shared" si="0"/>
        <v>4</v>
      </c>
      <c r="F6" s="3">
        <f>COUNTIFS(Registro!B:B, A6, Registro!C:C, "Errado")</f>
        <v>0</v>
      </c>
      <c r="G6" s="15" t="str">
        <f t="shared" si="1"/>
        <v>4/4</v>
      </c>
      <c r="H6" s="17" t="s">
        <v>32</v>
      </c>
    </row>
    <row r="7" spans="1:8" x14ac:dyDescent="0.25">
      <c r="A7" s="6">
        <v>6</v>
      </c>
      <c r="B7" s="3">
        <f>COUNTIFS(Registro!B:B, A7, Registro!C:C, "Positivo")</f>
        <v>0</v>
      </c>
      <c r="C7" s="3">
        <f>COUNTIFS(Registro!B:B, A7, Registro!C:C, "Neutral")</f>
        <v>2</v>
      </c>
      <c r="D7" s="3">
        <f>COUNTIFS(Registro!B:B, A7, Registro!C:C, "Negativo")</f>
        <v>1</v>
      </c>
      <c r="E7" s="3">
        <f t="shared" si="0"/>
        <v>3</v>
      </c>
      <c r="F7" s="3">
        <f>COUNTIFS(Registro!B:B, A7, Registro!C:C, "Errado")</f>
        <v>2</v>
      </c>
      <c r="G7" s="15" t="str">
        <f t="shared" si="1"/>
        <v>3/5</v>
      </c>
      <c r="H7" s="17" t="s">
        <v>33</v>
      </c>
    </row>
    <row r="8" spans="1:8" x14ac:dyDescent="0.25">
      <c r="A8" s="6">
        <v>7</v>
      </c>
      <c r="B8" s="3">
        <f>COUNTIFS(Registro!B:B, A8, Registro!C:C, "Positivo")</f>
        <v>0</v>
      </c>
      <c r="C8" s="3">
        <f>COUNTIFS(Registro!B:B, A8, Registro!C:C, "Neutral")</f>
        <v>4</v>
      </c>
      <c r="D8" s="3">
        <f>COUNTIFS(Registro!B:B, A8, Registro!C:C, "Negativo")</f>
        <v>0</v>
      </c>
      <c r="E8" s="3">
        <f t="shared" si="0"/>
        <v>4</v>
      </c>
      <c r="F8" s="3">
        <f>COUNTIFS(Registro!B:B, A8, Registro!C:C, "Errado")</f>
        <v>2</v>
      </c>
      <c r="G8" s="15" t="str">
        <f t="shared" si="1"/>
        <v>4/6</v>
      </c>
      <c r="H8" s="17" t="s">
        <v>34</v>
      </c>
    </row>
    <row r="9" spans="1:8" x14ac:dyDescent="0.25">
      <c r="A9" s="6">
        <v>8</v>
      </c>
      <c r="B9" s="3">
        <f>COUNTIFS(Registro!B:B, A9, Registro!C:C, "Positivo")</f>
        <v>0</v>
      </c>
      <c r="C9" s="3">
        <f>COUNTIFS(Registro!B:B, A9, Registro!C:C, "Neutral")</f>
        <v>3</v>
      </c>
      <c r="D9" s="3">
        <f>COUNTIFS(Registro!B:B, A9, Registro!C:C, "Negativo")</f>
        <v>0</v>
      </c>
      <c r="E9" s="3">
        <f t="shared" si="0"/>
        <v>3</v>
      </c>
      <c r="F9" s="3">
        <f>COUNTIFS(Registro!B:B, A9, Registro!C:C, "Errado")</f>
        <v>0</v>
      </c>
      <c r="G9" s="15" t="str">
        <f t="shared" si="1"/>
        <v>3/3</v>
      </c>
      <c r="H9" s="17" t="s">
        <v>35</v>
      </c>
    </row>
    <row r="10" spans="1:8" x14ac:dyDescent="0.25">
      <c r="A10" s="6">
        <v>9</v>
      </c>
      <c r="B10" s="3">
        <f>COUNTIFS(Registro!B:B, A10, Registro!C:C, "Positivo")</f>
        <v>1</v>
      </c>
      <c r="C10" s="3">
        <f>COUNTIFS(Registro!B:B, A10, Registro!C:C, "Neutral")</f>
        <v>0</v>
      </c>
      <c r="D10" s="3">
        <f>COUNTIFS(Registro!B:B, A10, Registro!C:C, "Negativo")</f>
        <v>1</v>
      </c>
      <c r="E10" s="3">
        <f t="shared" si="0"/>
        <v>2</v>
      </c>
      <c r="F10" s="3">
        <f>COUNTIFS(Registro!B:B, A10, Registro!C:C, "Errado")</f>
        <v>1</v>
      </c>
      <c r="G10" s="15" t="str">
        <f t="shared" si="1"/>
        <v>2/3</v>
      </c>
      <c r="H10" s="17" t="s">
        <v>36</v>
      </c>
    </row>
    <row r="11" spans="1:8" x14ac:dyDescent="0.25">
      <c r="A11" s="6">
        <v>10</v>
      </c>
      <c r="B11" s="3">
        <f>COUNTIFS(Registro!B:B, A11, Registro!C:C, "Positivo")</f>
        <v>0</v>
      </c>
      <c r="C11" s="3">
        <f>COUNTIFS(Registro!B:B, A11, Registro!C:C, "Neutral")</f>
        <v>1</v>
      </c>
      <c r="D11" s="3">
        <f>COUNTIFS(Registro!B:B, A11, Registro!C:C, "Negativo")</f>
        <v>2</v>
      </c>
      <c r="E11" s="3">
        <f t="shared" si="0"/>
        <v>3</v>
      </c>
      <c r="F11" s="3">
        <f>COUNTIFS(Registro!B:B, A11, Registro!C:C, "Errado")</f>
        <v>1</v>
      </c>
      <c r="G11" s="15" t="str">
        <f t="shared" si="1"/>
        <v>3/4</v>
      </c>
      <c r="H11" s="17" t="s">
        <v>37</v>
      </c>
    </row>
    <row r="12" spans="1:8" x14ac:dyDescent="0.25">
      <c r="A12" s="6">
        <v>11</v>
      </c>
      <c r="B12" s="3">
        <f>COUNTIFS(Registro!B:B, A12, Registro!C:C, "Positivo")</f>
        <v>0</v>
      </c>
      <c r="C12" s="3">
        <f>COUNTIFS(Registro!B:B, A12, Registro!C:C, "Neutral")</f>
        <v>4</v>
      </c>
      <c r="D12" s="3">
        <f>COUNTIFS(Registro!B:B, A12, Registro!C:C, "Negativo")</f>
        <v>0</v>
      </c>
      <c r="E12" s="3">
        <f t="shared" si="0"/>
        <v>4</v>
      </c>
      <c r="F12" s="3">
        <f>COUNTIFS(Registro!B:B, A12, Registro!C:C, "Errado")</f>
        <v>1</v>
      </c>
      <c r="G12" s="15" t="str">
        <f t="shared" si="1"/>
        <v>4/5</v>
      </c>
      <c r="H12" s="17" t="s">
        <v>38</v>
      </c>
    </row>
    <row r="13" spans="1:8" x14ac:dyDescent="0.25">
      <c r="A13" s="6">
        <v>12</v>
      </c>
      <c r="B13" s="3">
        <f>COUNTIFS(Registro!B:B, A13, Registro!C:C, "Positivo")</f>
        <v>1</v>
      </c>
      <c r="C13" s="3">
        <f>COUNTIFS(Registro!B:B, A13, Registro!C:C, "Neutral")</f>
        <v>4</v>
      </c>
      <c r="D13" s="3">
        <f>COUNTIFS(Registro!B:B, A13, Registro!C:C, "Negativo")</f>
        <v>0</v>
      </c>
      <c r="E13" s="3">
        <f t="shared" si="0"/>
        <v>5</v>
      </c>
      <c r="F13" s="3">
        <f>COUNTIFS(Registro!B:B, A13, Registro!C:C, "Errado")</f>
        <v>0</v>
      </c>
      <c r="G13" s="15" t="str">
        <f t="shared" si="1"/>
        <v>5/5</v>
      </c>
      <c r="H13" s="17" t="s">
        <v>39</v>
      </c>
    </row>
    <row r="14" spans="1:8" x14ac:dyDescent="0.25">
      <c r="A14" s="6">
        <v>13</v>
      </c>
      <c r="B14" s="3">
        <f>COUNTIFS(Registro!B:B, A14, Registro!C:C, "Positivo")</f>
        <v>0</v>
      </c>
      <c r="C14" s="3">
        <f>COUNTIFS(Registro!B:B, A14, Registro!C:C, "Neutral")</f>
        <v>3</v>
      </c>
      <c r="D14" s="3">
        <f>COUNTIFS(Registro!B:B, A14, Registro!C:C, "Negativo")</f>
        <v>3</v>
      </c>
      <c r="E14" s="3">
        <f t="shared" si="0"/>
        <v>6</v>
      </c>
      <c r="F14" s="3">
        <f>COUNTIFS(Registro!B:B, A14, Registro!C:C, "Errado")</f>
        <v>0</v>
      </c>
      <c r="G14" s="15" t="str">
        <f t="shared" si="1"/>
        <v>6/6</v>
      </c>
      <c r="H14" s="17" t="s">
        <v>40</v>
      </c>
    </row>
    <row r="15" spans="1:8" x14ac:dyDescent="0.25">
      <c r="A15" s="6">
        <v>14</v>
      </c>
      <c r="B15" s="3">
        <f>COUNTIFS(Registro!B:B, A15, Registro!C:C, "Positivo")</f>
        <v>0</v>
      </c>
      <c r="C15" s="3">
        <f>COUNTIFS(Registro!B:B, A15, Registro!C:C, "Neutral")</f>
        <v>1</v>
      </c>
      <c r="D15" s="3">
        <f>COUNTIFS(Registro!B:B, A15, Registro!C:C, "Negativo")</f>
        <v>0</v>
      </c>
      <c r="E15" s="3">
        <f t="shared" si="0"/>
        <v>1</v>
      </c>
      <c r="F15" s="3">
        <f>COUNTIFS(Registro!B:B, A15, Registro!C:C, "Errado")</f>
        <v>0</v>
      </c>
      <c r="G15" s="15" t="str">
        <f t="shared" si="1"/>
        <v>1/1</v>
      </c>
      <c r="H15" s="17" t="s">
        <v>41</v>
      </c>
    </row>
    <row r="16" spans="1:8" x14ac:dyDescent="0.25">
      <c r="A16" s="6">
        <v>15</v>
      </c>
      <c r="B16" s="3">
        <f>COUNTIFS(Registro!B:B, A16, Registro!C:C, "Positivo")</f>
        <v>0</v>
      </c>
      <c r="C16" s="3">
        <f>COUNTIFS(Registro!B:B, A16, Registro!C:C, "Neutral")</f>
        <v>0</v>
      </c>
      <c r="D16" s="3">
        <f>COUNTIFS(Registro!B:B, A16, Registro!C:C, "Negativo")</f>
        <v>0</v>
      </c>
      <c r="E16" s="3">
        <f t="shared" si="0"/>
        <v>0</v>
      </c>
      <c r="F16" s="3">
        <f>COUNTIFS(Registro!B:B, A16, Registro!C:C, "Errado")</f>
        <v>0</v>
      </c>
      <c r="G16" s="15" t="str">
        <f t="shared" si="1"/>
        <v>0/0</v>
      </c>
      <c r="H16" s="17" t="s">
        <v>42</v>
      </c>
    </row>
    <row r="17" spans="1:8" x14ac:dyDescent="0.25">
      <c r="A17" s="6">
        <v>16</v>
      </c>
      <c r="B17" s="3">
        <f>COUNTIFS(Registro!B:B, A17, Registro!C:C, "Positivo")</f>
        <v>0</v>
      </c>
      <c r="C17" s="3">
        <f>COUNTIFS(Registro!B:B, A17, Registro!C:C, "Neutral")</f>
        <v>0</v>
      </c>
      <c r="D17" s="3">
        <f>COUNTIFS(Registro!B:B, A17, Registro!C:C, "Negativo")</f>
        <v>0</v>
      </c>
      <c r="E17" s="3">
        <f t="shared" si="0"/>
        <v>0</v>
      </c>
      <c r="F17" s="3">
        <f>COUNTIFS(Registro!B:B, A17, Registro!C:C, "Errado")</f>
        <v>0</v>
      </c>
      <c r="G17" s="15" t="str">
        <f t="shared" si="1"/>
        <v>0/0</v>
      </c>
      <c r="H17" s="17" t="s">
        <v>43</v>
      </c>
    </row>
    <row r="18" spans="1:8" x14ac:dyDescent="0.25">
      <c r="A18" s="6">
        <v>17</v>
      </c>
      <c r="B18" s="3">
        <f>COUNTIFS(Registro!B:B, A18, Registro!C:C, "Positivo")</f>
        <v>0</v>
      </c>
      <c r="C18" s="3">
        <f>COUNTIFS(Registro!B:B, A18, Registro!C:C, "Neutral")</f>
        <v>0</v>
      </c>
      <c r="D18" s="3">
        <f>COUNTIFS(Registro!B:B, A18, Registro!C:C, "Negativo")</f>
        <v>0</v>
      </c>
      <c r="E18" s="3">
        <f t="shared" si="0"/>
        <v>0</v>
      </c>
      <c r="F18" s="3">
        <f>COUNTIFS(Registro!B:B, A18, Registro!C:C, "Errado")</f>
        <v>0</v>
      </c>
      <c r="G18" s="15" t="str">
        <f t="shared" si="1"/>
        <v>0/0</v>
      </c>
      <c r="H18" s="17" t="s">
        <v>44</v>
      </c>
    </row>
    <row r="19" spans="1:8" x14ac:dyDescent="0.25">
      <c r="A19" s="6">
        <v>18</v>
      </c>
      <c r="B19" s="3">
        <f>COUNTIFS(Registro!B:B, A19, Registro!C:C, "Positivo")</f>
        <v>0</v>
      </c>
      <c r="C19" s="3">
        <f>COUNTIFS(Registro!B:B, A19, Registro!C:C, "Neutral")</f>
        <v>0</v>
      </c>
      <c r="D19" s="3">
        <f>COUNTIFS(Registro!B:B, A19, Registro!C:C, "Negativo")</f>
        <v>0</v>
      </c>
      <c r="E19" s="3">
        <f t="shared" si="0"/>
        <v>0</v>
      </c>
      <c r="F19" s="3">
        <f>COUNTIFS(Registro!B:B, A19, Registro!C:C, "Errado")</f>
        <v>0</v>
      </c>
      <c r="G19" s="15" t="str">
        <f t="shared" si="1"/>
        <v>0/0</v>
      </c>
      <c r="H19" s="17" t="s">
        <v>45</v>
      </c>
    </row>
    <row r="20" spans="1:8" x14ac:dyDescent="0.25">
      <c r="A20" s="6">
        <v>19</v>
      </c>
      <c r="B20" s="3">
        <f>COUNTIFS(Registro!B:B, A20, Registro!C:C, "Positivo")</f>
        <v>0</v>
      </c>
      <c r="C20" s="3">
        <f>COUNTIFS(Registro!B:B, A20, Registro!C:C, "Neutral")</f>
        <v>2</v>
      </c>
      <c r="D20" s="3">
        <f>COUNTIFS(Registro!B:B, A20, Registro!C:C, "Negativo")</f>
        <v>0</v>
      </c>
      <c r="E20" s="3">
        <f t="shared" si="0"/>
        <v>2</v>
      </c>
      <c r="F20" s="3">
        <f>COUNTIFS(Registro!B:B, A20, Registro!C:C, "Errado")</f>
        <v>0</v>
      </c>
      <c r="G20" s="15" t="str">
        <f t="shared" si="1"/>
        <v>2/2</v>
      </c>
      <c r="H20" s="17" t="s">
        <v>46</v>
      </c>
    </row>
    <row r="21" spans="1:8" x14ac:dyDescent="0.25">
      <c r="A21" s="6">
        <v>20</v>
      </c>
      <c r="B21" s="3">
        <f>COUNTIFS(Registro!B:B, A21, Registro!C:C, "Positivo")</f>
        <v>0</v>
      </c>
      <c r="C21" s="3">
        <f>COUNTIFS(Registro!B:B, A21, Registro!C:C, "Neutral")</f>
        <v>2</v>
      </c>
      <c r="D21" s="3">
        <f>COUNTIFS(Registro!B:B, A21, Registro!C:C, "Negativo")</f>
        <v>0</v>
      </c>
      <c r="E21" s="3">
        <f t="shared" si="0"/>
        <v>2</v>
      </c>
      <c r="F21" s="3">
        <f>COUNTIFS(Registro!B:B, A21, Registro!C:C, "Errado")</f>
        <v>0</v>
      </c>
      <c r="G21" s="15" t="str">
        <f t="shared" si="1"/>
        <v>2/2</v>
      </c>
      <c r="H21" s="17" t="s">
        <v>47</v>
      </c>
    </row>
    <row r="22" spans="1:8" x14ac:dyDescent="0.25">
      <c r="A22" s="6">
        <v>21</v>
      </c>
      <c r="B22" s="3">
        <f>COUNTIFS(Registro!B:B, A22, Registro!C:C, "Positivo")</f>
        <v>0</v>
      </c>
      <c r="C22" s="3">
        <f>COUNTIFS(Registro!B:B, A22, Registro!C:C, "Neutral")</f>
        <v>1</v>
      </c>
      <c r="D22" s="3">
        <f>COUNTIFS(Registro!B:B, A22, Registro!C:C, "Negativo")</f>
        <v>0</v>
      </c>
      <c r="E22" s="3">
        <f t="shared" si="0"/>
        <v>1</v>
      </c>
      <c r="F22" s="3">
        <f>COUNTIFS(Registro!B:B, A22, Registro!C:C, "Errado")</f>
        <v>0</v>
      </c>
      <c r="G22" s="15" t="str">
        <f t="shared" si="1"/>
        <v>1/1</v>
      </c>
      <c r="H22" s="17" t="s">
        <v>50</v>
      </c>
    </row>
    <row r="23" spans="1:8" x14ac:dyDescent="0.25">
      <c r="A23" s="6">
        <v>22</v>
      </c>
      <c r="B23" s="3">
        <f>COUNTIFS(Registro!B:B, A23, Registro!C:C, "Positivo")</f>
        <v>0</v>
      </c>
      <c r="C23" s="3">
        <f>COUNTIFS(Registro!B:B, A23, Registro!C:C, "Neutral")</f>
        <v>0</v>
      </c>
      <c r="D23" s="3">
        <f>COUNTIFS(Registro!B:B, A23, Registro!C:C, "Negativo")</f>
        <v>0</v>
      </c>
      <c r="E23" s="3">
        <f t="shared" si="0"/>
        <v>0</v>
      </c>
      <c r="F23" s="3">
        <f>COUNTIFS(Registro!B:B, A23, Registro!C:C, "Errado")</f>
        <v>0</v>
      </c>
      <c r="G23" s="15" t="str">
        <f t="shared" si="1"/>
        <v>0/0</v>
      </c>
      <c r="H23" s="17" t="s">
        <v>48</v>
      </c>
    </row>
    <row r="24" spans="1:8" x14ac:dyDescent="0.25">
      <c r="A24" s="6">
        <v>23</v>
      </c>
      <c r="B24" s="3">
        <f>COUNTIFS(Registro!B:B, A24, Registro!C:C, "Positivo")</f>
        <v>0</v>
      </c>
      <c r="C24" s="3">
        <f>COUNTIFS(Registro!B:B, A24, Registro!C:C, "Neutral")</f>
        <v>0</v>
      </c>
      <c r="D24" s="3">
        <f>COUNTIFS(Registro!B:B, A24, Registro!C:C, "Negativo")</f>
        <v>0</v>
      </c>
      <c r="E24" s="3">
        <f t="shared" si="0"/>
        <v>0</v>
      </c>
      <c r="F24" s="3">
        <f>COUNTIFS(Registro!B:B, A24, Registro!C:C, "Errado")</f>
        <v>0</v>
      </c>
      <c r="G24" s="15" t="str">
        <f t="shared" si="1"/>
        <v>0/0</v>
      </c>
      <c r="H24" s="17" t="s">
        <v>49</v>
      </c>
    </row>
    <row r="25" spans="1:8" x14ac:dyDescent="0.25">
      <c r="A25" s="8" t="s">
        <v>3</v>
      </c>
      <c r="B25" s="9">
        <f>SUM(B2:B24)</f>
        <v>2</v>
      </c>
      <c r="C25" s="5"/>
      <c r="D25" s="3"/>
      <c r="E25" s="11">
        <f>SUM(E2:E24)</f>
        <v>49</v>
      </c>
      <c r="F25" s="11">
        <f>SUM(F2:F24)</f>
        <v>10</v>
      </c>
      <c r="G25" s="16">
        <f>SUM(E2:E24) - SUM(F2:F24)</f>
        <v>39</v>
      </c>
      <c r="H25" s="2"/>
    </row>
    <row r="26" spans="1:8" x14ac:dyDescent="0.25">
      <c r="A26" s="8" t="s">
        <v>4</v>
      </c>
      <c r="B26" s="9">
        <f>SUM(C2:C24)</f>
        <v>37</v>
      </c>
    </row>
    <row r="27" spans="1:8" x14ac:dyDescent="0.25">
      <c r="A27" s="8" t="s">
        <v>5</v>
      </c>
      <c r="B27" s="9">
        <f>SUM(D2:D24)</f>
        <v>10</v>
      </c>
    </row>
    <row r="28" spans="1:8" x14ac:dyDescent="0.25">
      <c r="A28" s="8" t="s">
        <v>8</v>
      </c>
      <c r="B28" s="10">
        <f>SUM(F2:F24)</f>
        <v>10</v>
      </c>
    </row>
    <row r="35" spans="7:7" x14ac:dyDescent="0.25">
      <c r="G35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Maximiliano Castello</cp:lastModifiedBy>
  <dcterms:created xsi:type="dcterms:W3CDTF">2025-04-11T18:42:43Z</dcterms:created>
  <dcterms:modified xsi:type="dcterms:W3CDTF">2025-05-19T02:38:31Z</dcterms:modified>
</cp:coreProperties>
</file>