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source\repos\NodeRecoveryCmd\Node-Recovery-Cmd\"/>
    </mc:Choice>
  </mc:AlternateContent>
  <xr:revisionPtr revIDLastSave="0" documentId="13_ncr:1_{56050F41-2C94-4671-90BF-A22E5B1D84BD}" xr6:coauthVersionLast="47" xr6:coauthVersionMax="47" xr10:uidLastSave="{00000000-0000-0000-0000-000000000000}"/>
  <bookViews>
    <workbookView xWindow="-120" yWindow="-120" windowWidth="19440" windowHeight="11640" xr2:uid="{EFDDE785-DCD1-4C2B-AF5A-2BD0FE6E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P19" i="1"/>
  <c r="P7" i="1"/>
  <c r="P20" i="1"/>
  <c r="P17" i="1"/>
  <c r="P16" i="1"/>
  <c r="P15" i="1"/>
  <c r="P14" i="1"/>
  <c r="I14" i="1"/>
  <c r="I13" i="1"/>
  <c r="Q20" i="1" l="1"/>
  <c r="P13" i="1"/>
  <c r="P12" i="1"/>
  <c r="P11" i="1"/>
  <c r="P6" i="1"/>
  <c r="Q14" i="1" s="1"/>
  <c r="Q11" i="1" l="1"/>
  <c r="Q12" i="1"/>
  <c r="Q16" i="1"/>
  <c r="Q15" i="1"/>
  <c r="Q17" i="1"/>
  <c r="Q13" i="1"/>
  <c r="I10" i="1"/>
  <c r="I9" i="1"/>
  <c r="I8" i="1"/>
  <c r="I6" i="1"/>
  <c r="J8" i="1" l="1"/>
  <c r="J9" i="1"/>
  <c r="J13" i="1"/>
  <c r="J14" i="1"/>
  <c r="J10" i="1"/>
</calcChain>
</file>

<file path=xl/sharedStrings.xml><?xml version="1.0" encoding="utf-8"?>
<sst xmlns="http://schemas.openxmlformats.org/spreadsheetml/2006/main" count="30" uniqueCount="27">
  <si>
    <t>Исходный вариант ext</t>
  </si>
  <si>
    <t>Среднее</t>
  </si>
  <si>
    <t>Ускорение</t>
  </si>
  <si>
    <t>inline функции</t>
  </si>
  <si>
    <t>вынес доступ к структуре из GF_w16_log_multiply</t>
  </si>
  <si>
    <t>(01)</t>
  </si>
  <si>
    <t>вынес проверку на 0 первого аргумента из GF_w16_log_multiply_by_log</t>
  </si>
  <si>
    <t>(02)</t>
  </si>
  <si>
    <t>Исправил баги</t>
  </si>
  <si>
    <t>Вынес обращение к таблице логарифмов для val</t>
  </si>
  <si>
    <t>(03)</t>
  </si>
  <si>
    <t>(04)</t>
  </si>
  <si>
    <t>Убрал первую итерацию цикла, которая всегда вычисляет 0</t>
  </si>
  <si>
    <t>i9-10900K</t>
  </si>
  <si>
    <t>i3-M380</t>
  </si>
  <si>
    <t>i</t>
  </si>
  <si>
    <t>j</t>
  </si>
  <si>
    <t>(05)</t>
  </si>
  <si>
    <t>Предварительно вычисленные таблицы для Hi-Low</t>
  </si>
  <si>
    <t>(06)</t>
  </si>
  <si>
    <t>Убрал загрузку из таблиц в массивы thigh/tlow</t>
  </si>
  <si>
    <t>не эффективно, комилятор смог разложить почти все значения из массивов thigh/tlow по регистрам, shuffle обошелся на 1-2 инструкции короче</t>
  </si>
  <si>
    <t>если гонять по старым данным даёт 400 - поможет зачитывание кеша или перекладывание thigh/tlow в удобном порядке?</t>
  </si>
  <si>
    <t>(07)</t>
  </si>
  <si>
    <t>Грузим thigh/tlow в отдельные переменные</t>
  </si>
  <si>
    <t>Исходный вариант ext исправленный</t>
  </si>
  <si>
    <t>Исправленный вариант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</si>
</sst>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0192-EF18-4E6B-A56A-ABF1E6169445}">
  <dimension ref="B4:S21"/>
  <sheetViews>
    <sheetView tabSelected="1" workbookViewId="0">
      <selection activeCell="O20" sqref="O20"/>
    </sheetView>
  </sheetViews>
  <sheetFormatPr defaultRowHeight="15" x14ac:dyDescent="0.25"/>
  <cols>
    <col min="3" max="3" width="21.7109375" bestFit="1" customWidth="1"/>
    <col min="10" max="10" width="10.85546875" bestFit="1" customWidth="1"/>
    <col min="11" max="11" width="4" customWidth="1"/>
  </cols>
  <sheetData>
    <row r="4" spans="2:19" x14ac:dyDescent="0.25">
      <c r="E4" s="3" t="s">
        <v>14</v>
      </c>
      <c r="F4" s="3"/>
      <c r="G4" s="3"/>
      <c r="H4" s="3"/>
      <c r="I4" s="3"/>
      <c r="J4" s="3"/>
      <c r="L4" s="3" t="s">
        <v>13</v>
      </c>
      <c r="M4" s="3"/>
      <c r="N4" s="3"/>
      <c r="O4" s="3"/>
      <c r="P4" s="3"/>
      <c r="Q4" s="3"/>
    </row>
    <row r="5" spans="2:19" x14ac:dyDescent="0.25">
      <c r="E5">
        <v>1</v>
      </c>
      <c r="F5">
        <v>2</v>
      </c>
      <c r="G5">
        <v>3</v>
      </c>
      <c r="H5">
        <v>4</v>
      </c>
      <c r="I5" t="s">
        <v>1</v>
      </c>
      <c r="J5" t="s">
        <v>2</v>
      </c>
      <c r="L5">
        <v>1</v>
      </c>
      <c r="M5">
        <v>2</v>
      </c>
      <c r="N5">
        <v>3</v>
      </c>
      <c r="O5">
        <v>4</v>
      </c>
      <c r="P5" t="s">
        <v>1</v>
      </c>
      <c r="Q5" t="s">
        <v>2</v>
      </c>
    </row>
    <row r="6" spans="2:19" x14ac:dyDescent="0.25">
      <c r="C6" t="s">
        <v>0</v>
      </c>
      <c r="E6">
        <v>61.839399999999998</v>
      </c>
      <c r="F6">
        <v>67.751499999999993</v>
      </c>
      <c r="G6">
        <v>69.078900000000004</v>
      </c>
      <c r="H6">
        <v>68.141999999999996</v>
      </c>
      <c r="I6">
        <f>(SUM(E6:H6)-LARGE(E6:H6,1)-SMALL(E6:H6,1))/2</f>
        <v>67.94674999999998</v>
      </c>
      <c r="L6">
        <v>191.08</v>
      </c>
      <c r="M6">
        <v>190.774</v>
      </c>
      <c r="N6">
        <v>192.09200000000001</v>
      </c>
      <c r="O6">
        <v>190.44900000000001</v>
      </c>
      <c r="P6">
        <f>(SUM(L6:O6)-LARGE(L6:O6,1)-SMALL(L6:O6,1))/2</f>
        <v>190.92699999999999</v>
      </c>
    </row>
    <row r="7" spans="2:19" x14ac:dyDescent="0.25">
      <c r="C7" t="s">
        <v>25</v>
      </c>
      <c r="L7">
        <v>180.23099999999999</v>
      </c>
      <c r="M7">
        <v>182.80099999999999</v>
      </c>
      <c r="N7">
        <v>182.28299999999999</v>
      </c>
      <c r="O7">
        <v>183.04499999999999</v>
      </c>
      <c r="P7">
        <f>(SUM(L7:O7)-LARGE(L7:O7,1)-SMALL(L7:O7,1))/2</f>
        <v>182.54199999999997</v>
      </c>
    </row>
    <row r="8" spans="2:19" x14ac:dyDescent="0.25">
      <c r="C8" t="s">
        <v>3</v>
      </c>
      <c r="E8">
        <v>90.597499999999997</v>
      </c>
      <c r="F8">
        <v>99.317899999999995</v>
      </c>
      <c r="G8">
        <v>95.314300000000003</v>
      </c>
      <c r="H8">
        <v>94.596900000000005</v>
      </c>
      <c r="I8">
        <f>(SUM(E8:H8)-LARGE(E8:H8,1)-SMALL(E8:H8,1))/2</f>
        <v>94.95559999999999</v>
      </c>
      <c r="J8">
        <f>I8/I$6</f>
        <v>1.3975002483562498</v>
      </c>
    </row>
    <row r="9" spans="2:19" x14ac:dyDescent="0.25">
      <c r="B9" s="1" t="s">
        <v>5</v>
      </c>
      <c r="C9" t="s">
        <v>4</v>
      </c>
      <c r="E9">
        <v>97.608099999999993</v>
      </c>
      <c r="F9">
        <v>97.889399999999995</v>
      </c>
      <c r="G9">
        <v>97.729200000000006</v>
      </c>
      <c r="H9">
        <v>97.0291</v>
      </c>
      <c r="I9">
        <f>(SUM(E9:H9)-LARGE(E9:H9,1)-SMALL(E9:H9,1))/2</f>
        <v>97.66865</v>
      </c>
      <c r="J9">
        <f>I9/I$6</f>
        <v>1.437429310452671</v>
      </c>
    </row>
    <row r="10" spans="2:19" x14ac:dyDescent="0.25">
      <c r="C10" t="s">
        <v>6</v>
      </c>
      <c r="E10">
        <v>98.103200000000001</v>
      </c>
      <c r="F10">
        <v>99.9786</v>
      </c>
      <c r="G10">
        <v>98.344899999999996</v>
      </c>
      <c r="H10">
        <v>95.3035</v>
      </c>
      <c r="I10">
        <f>(SUM(E10:H10)-LARGE(E10:H10,1)-SMALL(E10:H10,1))/2</f>
        <v>98.224049999999977</v>
      </c>
      <c r="J10">
        <f>I10/I$6</f>
        <v>1.4456033585123644</v>
      </c>
    </row>
    <row r="11" spans="2:19" x14ac:dyDescent="0.25">
      <c r="B11" s="1" t="s">
        <v>7</v>
      </c>
      <c r="C11" t="s">
        <v>8</v>
      </c>
      <c r="L11">
        <v>289.63099999999997</v>
      </c>
      <c r="M11">
        <v>292.89299999999997</v>
      </c>
      <c r="N11">
        <v>293.71899999999999</v>
      </c>
      <c r="O11">
        <v>293.92899999999997</v>
      </c>
      <c r="P11">
        <f t="shared" ref="P11" si="0">(SUM(L11:O11)-LARGE(L11:O11,1)-SMALL(L11:O11,1))/2</f>
        <v>293.30600000000004</v>
      </c>
      <c r="Q11">
        <f t="shared" ref="Q11:Q19" si="1">P11/P$6</f>
        <v>1.5362206497771402</v>
      </c>
    </row>
    <row r="12" spans="2:19" x14ac:dyDescent="0.25">
      <c r="B12" s="1" t="s">
        <v>10</v>
      </c>
      <c r="C12" t="s">
        <v>9</v>
      </c>
      <c r="L12">
        <v>293.065</v>
      </c>
      <c r="M12">
        <v>297.452</v>
      </c>
      <c r="N12">
        <v>291.21300000000002</v>
      </c>
      <c r="O12">
        <v>294.26</v>
      </c>
      <c r="P12">
        <f t="shared" ref="P12" si="2">(SUM(L12:O12)-LARGE(L12:O12,1)-SMALL(L12:O12,1))/2</f>
        <v>293.66250000000002</v>
      </c>
      <c r="Q12">
        <f t="shared" si="1"/>
        <v>1.538087855567835</v>
      </c>
    </row>
    <row r="13" spans="2:19" x14ac:dyDescent="0.25">
      <c r="B13" s="1" t="s">
        <v>11</v>
      </c>
      <c r="C13" t="s">
        <v>12</v>
      </c>
      <c r="E13">
        <v>84.534099999999995</v>
      </c>
      <c r="F13">
        <v>77.395200000000003</v>
      </c>
      <c r="G13">
        <v>83.654600000000002</v>
      </c>
      <c r="H13">
        <v>82.866799999999998</v>
      </c>
      <c r="I13">
        <f t="shared" ref="I13" si="3">(SUM(E13:H13)-LARGE(E13:H13,1)-SMALL(E13:H13,1))/2</f>
        <v>83.260700000000014</v>
      </c>
      <c r="J13">
        <f t="shared" ref="J13:J14" si="4">I13/I$6</f>
        <v>1.2253816407701625</v>
      </c>
      <c r="L13">
        <v>302.29700000000003</v>
      </c>
      <c r="M13">
        <v>303.90699999999998</v>
      </c>
      <c r="N13">
        <v>305.49299999999999</v>
      </c>
      <c r="O13">
        <v>304.48700000000002</v>
      </c>
      <c r="P13">
        <f t="shared" ref="P13" si="5">(SUM(L13:O13)-LARGE(L13:O13,1)-SMALL(L13:O13,1))/2</f>
        <v>304.197</v>
      </c>
      <c r="Q13">
        <f t="shared" si="1"/>
        <v>1.5932633938625758</v>
      </c>
    </row>
    <row r="14" spans="2:19" x14ac:dyDescent="0.25">
      <c r="B14" s="1" t="s">
        <v>17</v>
      </c>
      <c r="C14" t="s">
        <v>18</v>
      </c>
      <c r="E14">
        <v>76.353999999999999</v>
      </c>
      <c r="F14">
        <v>59.992699999999999</v>
      </c>
      <c r="G14">
        <v>51.312600000000003</v>
      </c>
      <c r="H14">
        <v>70</v>
      </c>
      <c r="I14">
        <f t="shared" ref="I14" si="6">(SUM(E14:H14)-LARGE(E14:H14,1)-SMALL(E14:H14,1))/2</f>
        <v>64.996350000000021</v>
      </c>
      <c r="J14">
        <f t="shared" si="4"/>
        <v>0.95657776126157679</v>
      </c>
      <c r="L14">
        <v>282.49200000000002</v>
      </c>
      <c r="M14">
        <v>386.21499999999997</v>
      </c>
      <c r="N14">
        <v>395.923</v>
      </c>
      <c r="O14">
        <v>391.68799999999999</v>
      </c>
      <c r="P14">
        <f t="shared" ref="P14:P15" si="7">(SUM(L14:O14)-LARGE(L14:O14,1)-SMALL(L14:O14,1))/2</f>
        <v>388.95150000000012</v>
      </c>
      <c r="Q14">
        <f t="shared" si="1"/>
        <v>2.0371738936871169</v>
      </c>
    </row>
    <row r="15" spans="2:19" x14ac:dyDescent="0.25">
      <c r="L15">
        <v>393.65499999999997</v>
      </c>
      <c r="M15">
        <v>397.529</v>
      </c>
      <c r="N15">
        <v>387.96</v>
      </c>
      <c r="O15">
        <v>394.61099999999999</v>
      </c>
      <c r="P15">
        <f t="shared" si="7"/>
        <v>394.13300000000004</v>
      </c>
      <c r="Q15">
        <f t="shared" si="1"/>
        <v>2.064312538299979</v>
      </c>
    </row>
    <row r="16" spans="2:19" x14ac:dyDescent="0.25">
      <c r="B16" s="1" t="s">
        <v>19</v>
      </c>
      <c r="C16" t="s">
        <v>20</v>
      </c>
      <c r="L16">
        <v>380.00299999999999</v>
      </c>
      <c r="M16">
        <v>386.90199999999999</v>
      </c>
      <c r="N16">
        <v>384.09800000000001</v>
      </c>
      <c r="O16">
        <v>385.81299999999999</v>
      </c>
      <c r="P16">
        <f>(SUM(L16:O16)-LARGE(L16:O16,1)-SMALL(L16:O16,1))/2</f>
        <v>384.95549999999992</v>
      </c>
      <c r="Q16">
        <f t="shared" si="1"/>
        <v>2.0162444284988501</v>
      </c>
      <c r="S16" t="s">
        <v>21</v>
      </c>
    </row>
    <row r="17" spans="2:17" x14ac:dyDescent="0.25">
      <c r="B17" s="1" t="s">
        <v>23</v>
      </c>
      <c r="C17" t="s">
        <v>24</v>
      </c>
      <c r="L17">
        <v>376.904</v>
      </c>
      <c r="M17">
        <v>391.03899999999999</v>
      </c>
      <c r="N17">
        <v>385.27600000000001</v>
      </c>
      <c r="O17">
        <v>386.23700000000002</v>
      </c>
      <c r="P17">
        <f>(SUM(L17:O17)-LARGE(L17:O17,1)-SMALL(L17:O17,1))/2</f>
        <v>385.75650000000007</v>
      </c>
      <c r="Q17">
        <f t="shared" si="1"/>
        <v>2.0204397492235255</v>
      </c>
    </row>
    <row r="18" spans="2:17" x14ac:dyDescent="0.25">
      <c r="B18" s="1"/>
    </row>
    <row r="19" spans="2:17" x14ac:dyDescent="0.25">
      <c r="B19" s="1" t="s">
        <v>23</v>
      </c>
      <c r="C19" t="s">
        <v>26</v>
      </c>
      <c r="L19">
        <v>346.78100000000001</v>
      </c>
      <c r="M19">
        <v>364.21800000000002</v>
      </c>
      <c r="N19">
        <v>362.21300000000002</v>
      </c>
      <c r="O19">
        <v>354.11799999999999</v>
      </c>
      <c r="P19">
        <f>(SUM(L19:O19)-LARGE(L19:O19,1)-SMALL(L19:O19,1))/2</f>
        <v>358.16549999999995</v>
      </c>
      <c r="Q19">
        <f>P19/P$7</f>
        <v>1.9620991333501332</v>
      </c>
    </row>
    <row r="20" spans="2:17" x14ac:dyDescent="0.25">
      <c r="B20" s="1"/>
      <c r="L20">
        <v>375.90600000000001</v>
      </c>
      <c r="M20">
        <v>381.197</v>
      </c>
      <c r="N20">
        <v>386.04199999999997</v>
      </c>
      <c r="O20">
        <v>384.91899999999998</v>
      </c>
      <c r="P20">
        <f>(SUM(L20:O20)-LARGE(L20:O20,1)-SMALL(L20:O20,1))/2</f>
        <v>383.05799999999999</v>
      </c>
      <c r="Q20">
        <f>P20/P$7</f>
        <v>2.0984650107920371</v>
      </c>
    </row>
    <row r="21" spans="2:17" x14ac:dyDescent="0.25">
      <c r="L21" t="s">
        <v>22</v>
      </c>
    </row>
  </sheetData>
  <mergeCells count="2">
    <mergeCell ref="E4:J4"/>
    <mergeCell ref="L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894C-3342-437E-9863-67E854CBA092}">
  <dimension ref="C1:T6"/>
  <sheetViews>
    <sheetView topLeftCell="C1" workbookViewId="0">
      <selection activeCell="F3" sqref="F3"/>
    </sheetView>
  </sheetViews>
  <sheetFormatPr defaultRowHeight="15" x14ac:dyDescent="0.25"/>
  <cols>
    <col min="5" max="20" width="4.28515625" customWidth="1"/>
  </cols>
  <sheetData>
    <row r="1" spans="3:20" x14ac:dyDescent="0.25">
      <c r="E1" s="3" t="s">
        <v>16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3:20" x14ac:dyDescent="0.25"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</row>
    <row r="3" spans="3:20" x14ac:dyDescent="0.25">
      <c r="C3" s="4" t="s">
        <v>15</v>
      </c>
      <c r="D3">
        <v>0</v>
      </c>
      <c r="E3" s="2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3:20" x14ac:dyDescent="0.25">
      <c r="C4" s="4"/>
      <c r="D4">
        <v>1</v>
      </c>
      <c r="E4" s="2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3:20" x14ac:dyDescent="0.25">
      <c r="C5" s="4"/>
      <c r="D5">
        <v>2</v>
      </c>
      <c r="E5" s="2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3:20" x14ac:dyDescent="0.25">
      <c r="C6" s="4"/>
      <c r="D6">
        <v>3</v>
      </c>
      <c r="E6" s="2"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mergeCells count="2">
    <mergeCell ref="C3:C6"/>
    <mergeCell ref="E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2021-06-26T09:16:58Z</dcterms:created>
  <dcterms:modified xsi:type="dcterms:W3CDTF">2021-07-30T06:01:48Z</dcterms:modified>
</cp:coreProperties>
</file>