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ey\source\repos\NodeRecoveryCmd\Node-Recovery-Cmd\"/>
    </mc:Choice>
  </mc:AlternateContent>
  <xr:revisionPtr revIDLastSave="0" documentId="13_ncr:1_{E0AB34F3-40F3-44BF-8D2E-082AA1F975E3}" xr6:coauthVersionLast="47" xr6:coauthVersionMax="47" xr10:uidLastSave="{00000000-0000-0000-0000-000000000000}"/>
  <bookViews>
    <workbookView xWindow="-120" yWindow="-120" windowWidth="19440" windowHeight="11640" xr2:uid="{EFDDE785-DCD1-4C2B-AF5A-2BD0FE6E0DB5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30" i="1" l="1"/>
  <c r="X30" i="1" s="1"/>
  <c r="P30" i="1"/>
  <c r="Q30" i="1" s="1"/>
  <c r="I30" i="1"/>
  <c r="J30" i="1" s="1"/>
  <c r="W29" i="1"/>
  <c r="X29" i="1" s="1"/>
  <c r="P29" i="1"/>
  <c r="Q29" i="1" s="1"/>
  <c r="I29" i="1"/>
  <c r="J29" i="1" s="1"/>
  <c r="P28" i="1"/>
  <c r="Q28" i="1" s="1"/>
  <c r="I28" i="1"/>
  <c r="W28" i="1"/>
  <c r="I27" i="1"/>
  <c r="P27" i="1"/>
  <c r="W27" i="1"/>
  <c r="P26" i="1"/>
  <c r="I26" i="1"/>
  <c r="W26" i="1"/>
  <c r="W25" i="1"/>
  <c r="W24" i="1"/>
  <c r="W22" i="1"/>
  <c r="W21" i="1"/>
  <c r="W23" i="1"/>
  <c r="I20" i="1"/>
  <c r="I7" i="1"/>
  <c r="P20" i="1"/>
  <c r="P7" i="1"/>
  <c r="Q27" i="1" s="1"/>
  <c r="W19" i="1"/>
  <c r="W7" i="1"/>
  <c r="W17" i="1"/>
  <c r="W16" i="1"/>
  <c r="W15" i="1"/>
  <c r="W14" i="1"/>
  <c r="AD14" i="1"/>
  <c r="AD13" i="1"/>
  <c r="X28" i="1" l="1"/>
  <c r="X27" i="1"/>
  <c r="J28" i="1"/>
  <c r="X26" i="1"/>
  <c r="Q26" i="1"/>
  <c r="J26" i="1"/>
  <c r="J27" i="1"/>
  <c r="X25" i="1"/>
  <c r="X24" i="1"/>
  <c r="X22" i="1"/>
  <c r="X21" i="1"/>
  <c r="X23" i="1"/>
  <c r="X19" i="1"/>
  <c r="J20" i="1"/>
  <c r="Q20" i="1"/>
  <c r="W13" i="1"/>
  <c r="W12" i="1"/>
  <c r="W11" i="1"/>
  <c r="W6" i="1"/>
  <c r="X14" i="1" s="1"/>
  <c r="X11" i="1" l="1"/>
  <c r="X12" i="1"/>
  <c r="X16" i="1"/>
  <c r="X15" i="1"/>
  <c r="X17" i="1"/>
  <c r="X13" i="1"/>
  <c r="AD10" i="1"/>
  <c r="AD9" i="1"/>
  <c r="AD8" i="1"/>
  <c r="AD6" i="1"/>
  <c r="AE8" i="1" l="1"/>
  <c r="AE9" i="1"/>
  <c r="AE13" i="1"/>
  <c r="AE14" i="1"/>
  <c r="AE10" i="1"/>
</calcChain>
</file>

<file path=xl/sharedStrings.xml><?xml version="1.0" encoding="utf-8"?>
<sst xmlns="http://schemas.openxmlformats.org/spreadsheetml/2006/main" count="53" uniqueCount="43">
  <si>
    <t>Исходный вариант ext</t>
  </si>
  <si>
    <t>Среднее</t>
  </si>
  <si>
    <t>Ускорение</t>
  </si>
  <si>
    <t>inline функции</t>
  </si>
  <si>
    <t>вынес доступ к структуре из GF_w16_log_multiply</t>
  </si>
  <si>
    <t>(01)</t>
  </si>
  <si>
    <t>вынес проверку на 0 первого аргумента из GF_w16_log_multiply_by_log</t>
  </si>
  <si>
    <t>(02)</t>
  </si>
  <si>
    <t>Исправил баги</t>
  </si>
  <si>
    <t>Вынес обращение к таблице логарифмов для val</t>
  </si>
  <si>
    <t>(03)</t>
  </si>
  <si>
    <t>(04)</t>
  </si>
  <si>
    <t>Убрал первую итерацию цикла, которая всегда вычисляет 0</t>
  </si>
  <si>
    <t>i3-M380</t>
  </si>
  <si>
    <t>i</t>
  </si>
  <si>
    <t>j</t>
  </si>
  <si>
    <t>(05)</t>
  </si>
  <si>
    <t>Предварительно вычисленные таблицы для Hi-Low</t>
  </si>
  <si>
    <t>(06)</t>
  </si>
  <si>
    <t>Убрал загрузку из таблиц в массивы thigh/tlow</t>
  </si>
  <si>
    <t>не эффективно, комилятор смог разложить почти все значения из массивов thigh/tlow по регистрам, shuffle обошелся на 1-2 инструкции короче</t>
  </si>
  <si>
    <t>если гонять по старым данным даёт 400 - поможет зачитывание кеша или перекладывание thigh/tlow в удобном порядке?</t>
  </si>
  <si>
    <t>(07)</t>
  </si>
  <si>
    <t>Грузим thigh/tlow в отдельные переменные</t>
  </si>
  <si>
    <t>Исходный вариант ext исправленный</t>
  </si>
  <si>
    <t>Исправленный вариант ext</t>
  </si>
  <si>
    <t>i9-10900K 4 node</t>
  </si>
  <si>
    <t>i9-10900K 2 node</t>
  </si>
  <si>
    <t>i9-10900K 3 node</t>
  </si>
  <si>
    <t>(08)</t>
  </si>
  <si>
    <t>Для 2 и 3 нодов применил ускоренный вариант GF_multiply_region_w32</t>
  </si>
  <si>
    <t>Умножение в логарифмическом пространстве с коррекцией через &amp;</t>
  </si>
  <si>
    <t>Умножение в логарифмическом пространстве с коррекцией через вычитание</t>
  </si>
  <si>
    <t>Умножение в логарифмическом пространстве с коррекцией через &amp; каждая операция</t>
  </si>
  <si>
    <t>Храним признак 0 в старшем байте в логарифмическом пространстве</t>
  </si>
  <si>
    <t>(09)</t>
  </si>
  <si>
    <t>(10)</t>
  </si>
  <si>
    <t>Убрал лишние параметры и инициализацию из GF_multilpy_region_w32</t>
  </si>
  <si>
    <t>X201i</t>
  </si>
  <si>
    <t>(11)</t>
  </si>
  <si>
    <t>Убрал все произведения в обычном пространстве</t>
  </si>
  <si>
    <t>(12)</t>
  </si>
  <si>
    <t>Вычитание и обратный элемент в логарифмическом пространстве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</si>
</sst>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0192-EF18-4E6B-A56A-ABF1E6169445}">
  <dimension ref="B4:AE31"/>
  <sheetViews>
    <sheetView tabSelected="1" topLeftCell="A17" workbookViewId="0">
      <selection activeCell="C30" sqref="C30"/>
    </sheetView>
  </sheetViews>
  <sheetFormatPr defaultRowHeight="15" x14ac:dyDescent="0.25"/>
  <cols>
    <col min="1" max="1" width="2.140625" customWidth="1"/>
    <col min="2" max="2" width="5.85546875" customWidth="1"/>
    <col min="3" max="3" width="68.5703125" bestFit="1" customWidth="1"/>
    <col min="4" max="4" width="4.42578125" customWidth="1"/>
    <col min="10" max="10" width="12" bestFit="1" customWidth="1"/>
    <col min="11" max="11" width="4.28515625" customWidth="1"/>
    <col min="17" max="17" width="12" bestFit="1" customWidth="1"/>
    <col min="18" max="18" width="4" customWidth="1"/>
    <col min="31" max="31" width="10.85546875" bestFit="1" customWidth="1"/>
  </cols>
  <sheetData>
    <row r="4" spans="2:31" x14ac:dyDescent="0.25">
      <c r="D4" s="3"/>
      <c r="E4" s="4" t="s">
        <v>27</v>
      </c>
      <c r="F4" s="4"/>
      <c r="G4" s="4"/>
      <c r="H4" s="4"/>
      <c r="I4" s="4"/>
      <c r="J4" s="4"/>
      <c r="K4" s="3"/>
      <c r="L4" s="4" t="s">
        <v>28</v>
      </c>
      <c r="M4" s="4"/>
      <c r="N4" s="4"/>
      <c r="O4" s="4"/>
      <c r="P4" s="4"/>
      <c r="Q4" s="4"/>
      <c r="S4" s="4" t="s">
        <v>26</v>
      </c>
      <c r="T4" s="4"/>
      <c r="U4" s="4"/>
      <c r="V4" s="4"/>
      <c r="W4" s="4"/>
      <c r="X4" s="4"/>
      <c r="Z4" s="4" t="s">
        <v>13</v>
      </c>
      <c r="AA4" s="4"/>
      <c r="AB4" s="4"/>
      <c r="AC4" s="4"/>
      <c r="AD4" s="4"/>
      <c r="AE4" s="4"/>
    </row>
    <row r="5" spans="2:31" x14ac:dyDescent="0.25">
      <c r="E5">
        <v>1</v>
      </c>
      <c r="F5">
        <v>2</v>
      </c>
      <c r="G5">
        <v>3</v>
      </c>
      <c r="H5">
        <v>4</v>
      </c>
      <c r="I5" t="s">
        <v>1</v>
      </c>
      <c r="J5" t="s">
        <v>2</v>
      </c>
      <c r="L5">
        <v>1</v>
      </c>
      <c r="M5">
        <v>2</v>
      </c>
      <c r="N5">
        <v>3</v>
      </c>
      <c r="O5">
        <v>4</v>
      </c>
      <c r="P5" t="s">
        <v>1</v>
      </c>
      <c r="Q5" t="s">
        <v>2</v>
      </c>
      <c r="S5">
        <v>1</v>
      </c>
      <c r="T5">
        <v>2</v>
      </c>
      <c r="U5">
        <v>3</v>
      </c>
      <c r="V5">
        <v>4</v>
      </c>
      <c r="W5" t="s">
        <v>1</v>
      </c>
      <c r="X5" t="s">
        <v>2</v>
      </c>
      <c r="Z5">
        <v>1</v>
      </c>
      <c r="AA5">
        <v>2</v>
      </c>
      <c r="AB5">
        <v>3</v>
      </c>
      <c r="AC5">
        <v>4</v>
      </c>
      <c r="AD5" t="s">
        <v>1</v>
      </c>
      <c r="AE5" t="s">
        <v>2</v>
      </c>
    </row>
    <row r="6" spans="2:31" x14ac:dyDescent="0.25">
      <c r="C6" t="s">
        <v>0</v>
      </c>
      <c r="S6">
        <v>191.08</v>
      </c>
      <c r="T6">
        <v>190.774</v>
      </c>
      <c r="U6">
        <v>192.09200000000001</v>
      </c>
      <c r="V6">
        <v>190.44900000000001</v>
      </c>
      <c r="W6">
        <f>(SUM(S6:V6)-LARGE(S6:V6,1)-SMALL(S6:V6,1))/2</f>
        <v>190.92699999999999</v>
      </c>
      <c r="Z6">
        <v>61.839399999999998</v>
      </c>
      <c r="AA6">
        <v>67.751499999999993</v>
      </c>
      <c r="AB6">
        <v>69.078900000000004</v>
      </c>
      <c r="AC6">
        <v>68.141999999999996</v>
      </c>
      <c r="AD6">
        <f>(SUM(Z6:AC6)-LARGE(Z6:AC6,1)-SMALL(Z6:AC6,1))/2</f>
        <v>67.94674999999998</v>
      </c>
    </row>
    <row r="7" spans="2:31" x14ac:dyDescent="0.25">
      <c r="C7" t="s">
        <v>24</v>
      </c>
      <c r="E7">
        <v>206.726</v>
      </c>
      <c r="F7">
        <v>210.13900000000001</v>
      </c>
      <c r="G7">
        <v>210.06299999999999</v>
      </c>
      <c r="H7">
        <v>211.23099999999999</v>
      </c>
      <c r="I7">
        <f>(SUM(E7:H7)-LARGE(E7:H7,1)-SMALL(E7:H7,1))/2</f>
        <v>210.101</v>
      </c>
      <c r="L7">
        <v>298.91699999999997</v>
      </c>
      <c r="M7">
        <v>295.60199999999998</v>
      </c>
      <c r="N7">
        <v>297.17099999999999</v>
      </c>
      <c r="O7">
        <v>280.03399999999999</v>
      </c>
      <c r="P7">
        <f>(SUM(L7:O7)-LARGE(L7:O7,1)-SMALL(L7:O7,1))/2</f>
        <v>296.38650000000013</v>
      </c>
      <c r="S7">
        <v>148.51300000000001</v>
      </c>
      <c r="T7">
        <v>149.142</v>
      </c>
      <c r="U7">
        <v>148.429</v>
      </c>
      <c r="V7">
        <v>148.738</v>
      </c>
      <c r="W7">
        <f>(SUM(S7:V7)-LARGE(S7:V7,1)-SMALL(S7:V7,1))/2</f>
        <v>148.62549999999993</v>
      </c>
    </row>
    <row r="8" spans="2:31" x14ac:dyDescent="0.25">
      <c r="C8" t="s">
        <v>3</v>
      </c>
      <c r="Z8">
        <v>90.597499999999997</v>
      </c>
      <c r="AA8">
        <v>99.317899999999995</v>
      </c>
      <c r="AB8">
        <v>95.314300000000003</v>
      </c>
      <c r="AC8">
        <v>94.596900000000005</v>
      </c>
      <c r="AD8">
        <f>(SUM(Z8:AC8)-LARGE(Z8:AC8,1)-SMALL(Z8:AC8,1))/2</f>
        <v>94.95559999999999</v>
      </c>
      <c r="AE8">
        <f>AD8/AD$6</f>
        <v>1.3975002483562498</v>
      </c>
    </row>
    <row r="9" spans="2:31" x14ac:dyDescent="0.25">
      <c r="B9" s="1" t="s">
        <v>5</v>
      </c>
      <c r="C9" t="s">
        <v>4</v>
      </c>
      <c r="Z9">
        <v>97.608099999999993</v>
      </c>
      <c r="AA9">
        <v>97.889399999999995</v>
      </c>
      <c r="AB9">
        <v>97.729200000000006</v>
      </c>
      <c r="AC9">
        <v>97.0291</v>
      </c>
      <c r="AD9">
        <f>(SUM(Z9:AC9)-LARGE(Z9:AC9,1)-SMALL(Z9:AC9,1))/2</f>
        <v>97.66865</v>
      </c>
      <c r="AE9">
        <f>AD9/AD$6</f>
        <v>1.437429310452671</v>
      </c>
    </row>
    <row r="10" spans="2:31" x14ac:dyDescent="0.25">
      <c r="C10" t="s">
        <v>6</v>
      </c>
      <c r="Z10">
        <v>98.103200000000001</v>
      </c>
      <c r="AA10">
        <v>99.9786</v>
      </c>
      <c r="AB10">
        <v>98.344899999999996</v>
      </c>
      <c r="AC10">
        <v>95.3035</v>
      </c>
      <c r="AD10">
        <f>(SUM(Z10:AC10)-LARGE(Z10:AC10,1)-SMALL(Z10:AC10,1))/2</f>
        <v>98.224049999999977</v>
      </c>
      <c r="AE10">
        <f>AD10/AD$6</f>
        <v>1.4456033585123644</v>
      </c>
    </row>
    <row r="11" spans="2:31" x14ac:dyDescent="0.25">
      <c r="B11" s="1" t="s">
        <v>7</v>
      </c>
      <c r="C11" t="s">
        <v>8</v>
      </c>
      <c r="S11">
        <v>289.63099999999997</v>
      </c>
      <c r="T11">
        <v>292.89299999999997</v>
      </c>
      <c r="U11">
        <v>293.71899999999999</v>
      </c>
      <c r="V11">
        <v>293.92899999999997</v>
      </c>
      <c r="W11">
        <f t="shared" ref="W11" si="0">(SUM(S11:V11)-LARGE(S11:V11,1)-SMALL(S11:V11,1))/2</f>
        <v>293.30600000000004</v>
      </c>
      <c r="X11">
        <f t="shared" ref="X11:X17" si="1">W11/W$6</f>
        <v>1.5362206497771402</v>
      </c>
    </row>
    <row r="12" spans="2:31" x14ac:dyDescent="0.25">
      <c r="B12" s="1" t="s">
        <v>10</v>
      </c>
      <c r="C12" t="s">
        <v>9</v>
      </c>
      <c r="S12">
        <v>293.065</v>
      </c>
      <c r="T12">
        <v>297.452</v>
      </c>
      <c r="U12">
        <v>291.21300000000002</v>
      </c>
      <c r="V12">
        <v>294.26</v>
      </c>
      <c r="W12">
        <f t="shared" ref="W12" si="2">(SUM(S12:V12)-LARGE(S12:V12,1)-SMALL(S12:V12,1))/2</f>
        <v>293.66250000000002</v>
      </c>
      <c r="X12">
        <f t="shared" si="1"/>
        <v>1.538087855567835</v>
      </c>
    </row>
    <row r="13" spans="2:31" x14ac:dyDescent="0.25">
      <c r="B13" s="1" t="s">
        <v>11</v>
      </c>
      <c r="C13" t="s">
        <v>12</v>
      </c>
      <c r="S13">
        <v>302.29700000000003</v>
      </c>
      <c r="T13">
        <v>303.90699999999998</v>
      </c>
      <c r="U13">
        <v>305.49299999999999</v>
      </c>
      <c r="V13">
        <v>304.48700000000002</v>
      </c>
      <c r="W13">
        <f t="shared" ref="W13" si="3">(SUM(S13:V13)-LARGE(S13:V13,1)-SMALL(S13:V13,1))/2</f>
        <v>304.197</v>
      </c>
      <c r="X13">
        <f t="shared" si="1"/>
        <v>1.5932633938625758</v>
      </c>
      <c r="Z13">
        <v>84.534099999999995</v>
      </c>
      <c r="AA13">
        <v>77.395200000000003</v>
      </c>
      <c r="AB13">
        <v>83.654600000000002</v>
      </c>
      <c r="AC13">
        <v>82.866799999999998</v>
      </c>
      <c r="AD13">
        <f t="shared" ref="AD13" si="4">(SUM(Z13:AC13)-LARGE(Z13:AC13,1)-SMALL(Z13:AC13,1))/2</f>
        <v>83.260700000000014</v>
      </c>
      <c r="AE13">
        <f>AD13/AD$6</f>
        <v>1.2253816407701625</v>
      </c>
    </row>
    <row r="14" spans="2:31" x14ac:dyDescent="0.25">
      <c r="B14" s="1" t="s">
        <v>16</v>
      </c>
      <c r="C14" t="s">
        <v>17</v>
      </c>
      <c r="S14">
        <v>282.49200000000002</v>
      </c>
      <c r="T14">
        <v>386.21499999999997</v>
      </c>
      <c r="U14">
        <v>395.923</v>
      </c>
      <c r="V14">
        <v>391.68799999999999</v>
      </c>
      <c r="W14">
        <f t="shared" ref="W14:W15" si="5">(SUM(S14:V14)-LARGE(S14:V14,1)-SMALL(S14:V14,1))/2</f>
        <v>388.95150000000012</v>
      </c>
      <c r="X14">
        <f t="shared" si="1"/>
        <v>2.0371738936871169</v>
      </c>
      <c r="Z14">
        <v>76.353999999999999</v>
      </c>
      <c r="AA14">
        <v>59.992699999999999</v>
      </c>
      <c r="AB14">
        <v>51.312600000000003</v>
      </c>
      <c r="AC14">
        <v>70</v>
      </c>
      <c r="AD14">
        <f t="shared" ref="AD14" si="6">(SUM(Z14:AC14)-LARGE(Z14:AC14,1)-SMALL(Z14:AC14,1))/2</f>
        <v>64.996350000000021</v>
      </c>
      <c r="AE14">
        <f>AD14/AD$6</f>
        <v>0.95657776126157679</v>
      </c>
    </row>
    <row r="15" spans="2:31" x14ac:dyDescent="0.25">
      <c r="S15">
        <v>393.65499999999997</v>
      </c>
      <c r="T15">
        <v>397.529</v>
      </c>
      <c r="U15">
        <v>387.96</v>
      </c>
      <c r="V15">
        <v>394.61099999999999</v>
      </c>
      <c r="W15">
        <f t="shared" si="5"/>
        <v>394.13300000000004</v>
      </c>
      <c r="X15">
        <f t="shared" si="1"/>
        <v>2.064312538299979</v>
      </c>
    </row>
    <row r="16" spans="2:31" x14ac:dyDescent="0.25">
      <c r="B16" s="1" t="s">
        <v>18</v>
      </c>
      <c r="C16" t="s">
        <v>19</v>
      </c>
      <c r="S16">
        <v>380.00299999999999</v>
      </c>
      <c r="T16">
        <v>386.90199999999999</v>
      </c>
      <c r="U16">
        <v>384.09800000000001</v>
      </c>
      <c r="V16">
        <v>385.81299999999999</v>
      </c>
      <c r="W16">
        <f>(SUM(S16:V16)-LARGE(S16:V16,1)-SMALL(S16:V16,1))/2</f>
        <v>384.95549999999992</v>
      </c>
      <c r="X16">
        <f t="shared" si="1"/>
        <v>2.0162444284988501</v>
      </c>
      <c r="AB16" t="s">
        <v>20</v>
      </c>
    </row>
    <row r="17" spans="2:24" x14ac:dyDescent="0.25">
      <c r="B17" s="1" t="s">
        <v>22</v>
      </c>
      <c r="C17" t="s">
        <v>23</v>
      </c>
      <c r="S17">
        <v>376.904</v>
      </c>
      <c r="T17">
        <v>391.03899999999999</v>
      </c>
      <c r="U17">
        <v>385.27600000000001</v>
      </c>
      <c r="V17">
        <v>386.23700000000002</v>
      </c>
      <c r="W17">
        <f>(SUM(S17:V17)-LARGE(S17:V17,1)-SMALL(S17:V17,1))/2</f>
        <v>385.75650000000007</v>
      </c>
      <c r="X17">
        <f t="shared" si="1"/>
        <v>2.0204397492235255</v>
      </c>
    </row>
    <row r="18" spans="2:24" x14ac:dyDescent="0.25">
      <c r="B18" s="1"/>
    </row>
    <row r="19" spans="2:24" x14ac:dyDescent="0.25">
      <c r="B19" s="1" t="s">
        <v>22</v>
      </c>
      <c r="C19" t="s">
        <v>25</v>
      </c>
      <c r="S19">
        <v>298.06700000000001</v>
      </c>
      <c r="T19">
        <v>301.01499999999999</v>
      </c>
      <c r="U19">
        <v>299.86700000000002</v>
      </c>
      <c r="V19">
        <v>298.565</v>
      </c>
      <c r="W19">
        <f>(SUM(S19:V19)-LARGE(S19:V19,1)-SMALL(S19:V19,1))/2</f>
        <v>299.21600000000007</v>
      </c>
      <c r="X19">
        <f>W19/W$7</f>
        <v>2.0132211498026935</v>
      </c>
    </row>
    <row r="20" spans="2:24" x14ac:dyDescent="0.25">
      <c r="B20" s="1" t="s">
        <v>29</v>
      </c>
      <c r="C20" t="s">
        <v>30</v>
      </c>
      <c r="E20">
        <v>393.33199999999999</v>
      </c>
      <c r="F20">
        <v>382.76799999999997</v>
      </c>
      <c r="G20">
        <v>395.05700000000002</v>
      </c>
      <c r="H20">
        <v>394.35300000000001</v>
      </c>
      <c r="I20">
        <f>(SUM(E20:H20)-LARGE(E20:H20,1)-SMALL(E20:H20,1))/2</f>
        <v>393.84249999999997</v>
      </c>
      <c r="J20">
        <f>I20/I$7</f>
        <v>1.8745389122374476</v>
      </c>
      <c r="L20">
        <v>324.536</v>
      </c>
      <c r="M20">
        <v>326.214</v>
      </c>
      <c r="N20">
        <v>326.21100000000001</v>
      </c>
      <c r="O20">
        <v>331.108</v>
      </c>
      <c r="P20">
        <f>(SUM(L20:O20)-LARGE(L20:O20,1)-SMALL(L20:O20,1))/2</f>
        <v>326.21249999999998</v>
      </c>
      <c r="Q20">
        <f>P20/P$7</f>
        <v>1.1006321138108512</v>
      </c>
    </row>
    <row r="21" spans="2:24" x14ac:dyDescent="0.25">
      <c r="B21" s="1"/>
      <c r="C21" t="s">
        <v>31</v>
      </c>
      <c r="S21">
        <v>310.64800000000002</v>
      </c>
      <c r="T21">
        <v>312.2</v>
      </c>
      <c r="U21">
        <v>312.96699999999998</v>
      </c>
      <c r="V21">
        <v>316.62700000000001</v>
      </c>
      <c r="W21">
        <f>(SUM(S21:V21)-LARGE(S21:V21,1)-SMALL(S21:V21,1))/2</f>
        <v>312.58350000000002</v>
      </c>
      <c r="X21">
        <f>W21/W$7</f>
        <v>2.1031619742238052</v>
      </c>
    </row>
    <row r="22" spans="2:24" x14ac:dyDescent="0.25">
      <c r="B22" s="1"/>
      <c r="C22" t="s">
        <v>33</v>
      </c>
      <c r="S22">
        <v>307.43</v>
      </c>
      <c r="T22">
        <v>307.60700000000003</v>
      </c>
      <c r="U22">
        <v>307.61900000000003</v>
      </c>
      <c r="V22">
        <v>308.94099999999997</v>
      </c>
      <c r="W22">
        <f>(SUM(S22:V22)-LARGE(S22:V22,1)-SMALL(S22:V22,1))/2</f>
        <v>307.61299999999994</v>
      </c>
      <c r="X22">
        <f>W22/W$7</f>
        <v>2.0697188571274787</v>
      </c>
    </row>
    <row r="23" spans="2:24" x14ac:dyDescent="0.25">
      <c r="B23" s="1"/>
      <c r="C23" t="s">
        <v>32</v>
      </c>
      <c r="S23">
        <v>308.22699999999998</v>
      </c>
      <c r="T23">
        <v>308.65499999999997</v>
      </c>
      <c r="U23">
        <v>314.447</v>
      </c>
      <c r="V23">
        <v>311.24</v>
      </c>
      <c r="W23">
        <f>(SUM(S23:V23)-LARGE(S23:V23,1)-SMALL(S23:V23,1))/2</f>
        <v>309.94749999999999</v>
      </c>
      <c r="X23">
        <f>W23/W$7</f>
        <v>2.0854261213587177</v>
      </c>
    </row>
    <row r="24" spans="2:24" x14ac:dyDescent="0.25">
      <c r="B24" s="1"/>
      <c r="S24">
        <v>307.38099999999997</v>
      </c>
      <c r="T24">
        <v>306.61399999999998</v>
      </c>
      <c r="U24">
        <v>306.09699999999998</v>
      </c>
      <c r="V24">
        <v>305.95999999999998</v>
      </c>
      <c r="W24">
        <f>(SUM(S24:V24)-LARGE(S24:V24,1)-SMALL(S24:V24,1))/2</f>
        <v>306.35550000000001</v>
      </c>
      <c r="X24">
        <f>W24/W$7</f>
        <v>2.0612579940858073</v>
      </c>
    </row>
    <row r="25" spans="2:24" x14ac:dyDescent="0.25">
      <c r="B25" s="1" t="s">
        <v>35</v>
      </c>
      <c r="C25" t="s">
        <v>34</v>
      </c>
      <c r="S25">
        <v>293</v>
      </c>
      <c r="T25">
        <v>294.79399999999998</v>
      </c>
      <c r="U25">
        <v>295.55200000000002</v>
      </c>
      <c r="V25">
        <v>293.38099999999997</v>
      </c>
      <c r="W25">
        <f>(SUM(S25:V25)-LARGE(S25:V25,1)-SMALL(S25:V25,1))/2</f>
        <v>294.08749999999992</v>
      </c>
      <c r="X25">
        <f>W25/W$7</f>
        <v>1.9787149580657428</v>
      </c>
    </row>
    <row r="26" spans="2:24" x14ac:dyDescent="0.25">
      <c r="B26" s="1" t="s">
        <v>36</v>
      </c>
      <c r="C26" t="s">
        <v>37</v>
      </c>
      <c r="E26">
        <v>453.61799999999999</v>
      </c>
      <c r="F26">
        <v>453.61799999999999</v>
      </c>
      <c r="G26">
        <v>453.87599999999998</v>
      </c>
      <c r="H26">
        <v>454.38499999999999</v>
      </c>
      <c r="I26">
        <f t="shared" ref="I26" si="7">(SUM(E26:H26)-LARGE(E26:H26,1)-SMALL(E26:H26,1))/2</f>
        <v>453.74700000000007</v>
      </c>
      <c r="J26">
        <f t="shared" ref="J26:J30" si="8">I26/I$7</f>
        <v>2.1596613057529477</v>
      </c>
      <c r="L26">
        <v>386.661</v>
      </c>
      <c r="M26">
        <v>386.661</v>
      </c>
      <c r="N26">
        <v>384.18299999999999</v>
      </c>
      <c r="O26">
        <v>381.84</v>
      </c>
      <c r="P26">
        <f t="shared" ref="P26" si="9">(SUM(L26:O26)-LARGE(L26:O26,1)-SMALL(L26:O26,1))/2</f>
        <v>385.42200000000003</v>
      </c>
      <c r="Q26">
        <f t="shared" ref="Q26:Q30" si="10">P26/P$7</f>
        <v>1.3004033584525607</v>
      </c>
      <c r="S26">
        <v>327.58499999999998</v>
      </c>
      <c r="T26">
        <v>331.24299999999999</v>
      </c>
      <c r="U26">
        <v>329.14100000000002</v>
      </c>
      <c r="V26">
        <v>330.84800000000001</v>
      </c>
      <c r="W26">
        <f>(SUM(S26:V26)-LARGE(S26:V26,1)-SMALL(S26:V26,1))/2</f>
        <v>329.99450000000002</v>
      </c>
      <c r="X26">
        <f>W26/W$7</f>
        <v>2.2203087626282176</v>
      </c>
    </row>
    <row r="27" spans="2:24" x14ac:dyDescent="0.25">
      <c r="B27" s="1" t="s">
        <v>36</v>
      </c>
      <c r="C27" t="s">
        <v>38</v>
      </c>
      <c r="E27">
        <v>72.096500000000006</v>
      </c>
      <c r="F27">
        <v>80.210099999999997</v>
      </c>
      <c r="G27">
        <v>83.334199999999996</v>
      </c>
      <c r="H27">
        <v>86.233199999999997</v>
      </c>
      <c r="I27">
        <f t="shared" ref="I27" si="11">(SUM(E27:H27)-LARGE(E27:H27,1)-SMALL(E27:H27,1))/2</f>
        <v>81.772150000000011</v>
      </c>
      <c r="J27">
        <f t="shared" si="8"/>
        <v>0.38920400188480786</v>
      </c>
      <c r="L27">
        <v>68.697599999999994</v>
      </c>
      <c r="M27">
        <v>78.669399999999996</v>
      </c>
      <c r="N27">
        <v>82.099500000000006</v>
      </c>
      <c r="O27">
        <v>84.607399999999998</v>
      </c>
      <c r="P27">
        <f t="shared" ref="P27" si="12">(SUM(L27:O27)-LARGE(L27:O27,1)-SMALL(L27:O27,1))/2</f>
        <v>80.384450000000001</v>
      </c>
      <c r="Q27">
        <f t="shared" si="10"/>
        <v>0.27121495074843144</v>
      </c>
      <c r="S27">
        <v>65.456599999999995</v>
      </c>
      <c r="T27">
        <v>76.118700000000004</v>
      </c>
      <c r="U27">
        <v>76.946600000000004</v>
      </c>
      <c r="V27">
        <v>78.677099999999996</v>
      </c>
      <c r="W27">
        <f>(SUM(S27:V27)-LARGE(S27:V27,1)-SMALL(S27:V27,1))/2</f>
        <v>76.532650000000018</v>
      </c>
      <c r="X27">
        <f>W27/W$7</f>
        <v>0.51493619870076168</v>
      </c>
    </row>
    <row r="28" spans="2:24" x14ac:dyDescent="0.25">
      <c r="B28" s="1" t="s">
        <v>39</v>
      </c>
      <c r="C28" t="s">
        <v>40</v>
      </c>
      <c r="E28">
        <v>64.0304</v>
      </c>
      <c r="F28">
        <v>79.132599999999996</v>
      </c>
      <c r="G28">
        <v>87.081999999999994</v>
      </c>
      <c r="H28">
        <v>87.391099999999994</v>
      </c>
      <c r="I28">
        <f t="shared" ref="I28" si="13">(SUM(E28:H28)-LARGE(E28:H28,1)-SMALL(E28:H28,1))/2</f>
        <v>83.107300000000009</v>
      </c>
      <c r="J28">
        <f t="shared" si="8"/>
        <v>0.39555880267109633</v>
      </c>
      <c r="L28">
        <v>66.503900000000002</v>
      </c>
      <c r="M28">
        <v>86.104100000000003</v>
      </c>
      <c r="N28">
        <v>83.748099999999994</v>
      </c>
      <c r="O28">
        <v>85.016599999999997</v>
      </c>
      <c r="P28">
        <f t="shared" ref="P28" si="14">(SUM(L28:O28)-LARGE(L28:O28,1)-SMALL(L28:O28,1))/2</f>
        <v>84.382350000000002</v>
      </c>
      <c r="Q28">
        <f t="shared" si="10"/>
        <v>0.28470375675005427</v>
      </c>
      <c r="S28">
        <v>75.823499999999996</v>
      </c>
      <c r="T28">
        <v>76.0809</v>
      </c>
      <c r="U28">
        <v>78.612399999999994</v>
      </c>
      <c r="V28">
        <v>78.849900000000005</v>
      </c>
      <c r="W28">
        <f>(SUM(S28:V28)-LARGE(S28:V28,1)-SMALL(S28:V28,1))/2</f>
        <v>77.346649999999997</v>
      </c>
      <c r="X28">
        <f>W28/W$7</f>
        <v>0.52041305159612605</v>
      </c>
    </row>
    <row r="29" spans="2:24" x14ac:dyDescent="0.25">
      <c r="B29" s="1"/>
      <c r="E29">
        <v>64</v>
      </c>
      <c r="F29">
        <v>82.995800000000003</v>
      </c>
      <c r="G29">
        <v>84.406400000000005</v>
      </c>
      <c r="H29">
        <v>83.543000000000006</v>
      </c>
      <c r="I29">
        <f t="shared" ref="I29" si="15">(SUM(E29:H29)-LARGE(E29:H29,1)-SMALL(E29:H29,1))/2</f>
        <v>83.26939999999999</v>
      </c>
      <c r="J29">
        <f t="shared" si="8"/>
        <v>0.39633033636203535</v>
      </c>
      <c r="L29">
        <v>62</v>
      </c>
      <c r="M29">
        <v>82.017700000000005</v>
      </c>
      <c r="N29">
        <v>82.635300000000001</v>
      </c>
      <c r="O29">
        <v>82.331100000000006</v>
      </c>
      <c r="P29">
        <f t="shared" ref="P29" si="16">(SUM(L29:O29)-LARGE(L29:O29,1)-SMALL(L29:O29,1))/2</f>
        <v>82.174400000000006</v>
      </c>
      <c r="Q29">
        <f t="shared" si="10"/>
        <v>0.2772541934264886</v>
      </c>
      <c r="S29">
        <v>73</v>
      </c>
      <c r="T29">
        <v>78.590299999999999</v>
      </c>
      <c r="U29">
        <v>77.9131</v>
      </c>
      <c r="V29">
        <v>78.287800000000004</v>
      </c>
      <c r="W29">
        <f>(SUM(S29:V29)-LARGE(S29:V29,1)-SMALL(S29:V29,1))/2</f>
        <v>78.100449999999995</v>
      </c>
      <c r="X29">
        <f>W29/W$7</f>
        <v>0.52548485959677194</v>
      </c>
    </row>
    <row r="30" spans="2:24" x14ac:dyDescent="0.25">
      <c r="B30" s="1" t="s">
        <v>41</v>
      </c>
      <c r="C30" t="s">
        <v>42</v>
      </c>
      <c r="E30">
        <v>84.668099999999995</v>
      </c>
      <c r="F30">
        <v>82.759</v>
      </c>
      <c r="G30">
        <v>84.370999999999995</v>
      </c>
      <c r="H30">
        <v>84.438400000000001</v>
      </c>
      <c r="I30">
        <f t="shared" ref="I30" si="17">(SUM(E30:H30)-LARGE(E30:H30,1)-SMALL(E30:H30,1))/2</f>
        <v>84.404699999999991</v>
      </c>
      <c r="J30">
        <f t="shared" si="8"/>
        <v>0.40173392796797724</v>
      </c>
      <c r="L30">
        <v>81.384799999999998</v>
      </c>
      <c r="M30">
        <v>81.673199999999994</v>
      </c>
      <c r="N30">
        <v>81.566299999999998</v>
      </c>
      <c r="O30">
        <v>82.745000000000005</v>
      </c>
      <c r="P30">
        <f t="shared" ref="P30" si="18">(SUM(L30:O30)-LARGE(L30:O30,1)-SMALL(L30:O30,1))/2</f>
        <v>81.61975000000001</v>
      </c>
      <c r="Q30">
        <f t="shared" si="10"/>
        <v>0.27538281939292097</v>
      </c>
      <c r="S30">
        <v>78.658299999999997</v>
      </c>
      <c r="T30">
        <v>78.207599999999999</v>
      </c>
      <c r="U30">
        <v>77.840599999999995</v>
      </c>
      <c r="V30">
        <v>79.152299999999997</v>
      </c>
      <c r="W30">
        <f>(SUM(S30:V30)-LARGE(S30:V30,1)-SMALL(S30:V30,1))/2</f>
        <v>78.432949999999991</v>
      </c>
      <c r="X30">
        <f>W30/W$7</f>
        <v>0.5277220261664386</v>
      </c>
    </row>
    <row r="31" spans="2:24" x14ac:dyDescent="0.25">
      <c r="E31" t="s">
        <v>21</v>
      </c>
      <c r="L31" t="s">
        <v>21</v>
      </c>
      <c r="S31" t="s">
        <v>21</v>
      </c>
    </row>
  </sheetData>
  <mergeCells count="4">
    <mergeCell ref="Z4:AE4"/>
    <mergeCell ref="S4:X4"/>
    <mergeCell ref="L4:Q4"/>
    <mergeCell ref="E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9894C-3342-437E-9863-67E854CBA092}">
  <dimension ref="C1:T6"/>
  <sheetViews>
    <sheetView topLeftCell="C1" workbookViewId="0">
      <selection activeCell="F3" sqref="F3"/>
    </sheetView>
  </sheetViews>
  <sheetFormatPr defaultRowHeight="15" x14ac:dyDescent="0.25"/>
  <cols>
    <col min="5" max="20" width="4.28515625" customWidth="1"/>
  </cols>
  <sheetData>
    <row r="1" spans="3:20" x14ac:dyDescent="0.25">
      <c r="E1" s="4" t="s">
        <v>15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3:20" x14ac:dyDescent="0.25">
      <c r="E2">
        <v>0</v>
      </c>
      <c r="F2">
        <v>1</v>
      </c>
      <c r="G2">
        <v>2</v>
      </c>
      <c r="H2">
        <v>3</v>
      </c>
      <c r="I2">
        <v>4</v>
      </c>
      <c r="J2">
        <v>5</v>
      </c>
      <c r="K2">
        <v>6</v>
      </c>
      <c r="L2">
        <v>7</v>
      </c>
      <c r="M2">
        <v>8</v>
      </c>
      <c r="N2">
        <v>9</v>
      </c>
      <c r="O2">
        <v>10</v>
      </c>
      <c r="P2">
        <v>11</v>
      </c>
      <c r="Q2">
        <v>12</v>
      </c>
      <c r="R2">
        <v>13</v>
      </c>
      <c r="S2">
        <v>14</v>
      </c>
      <c r="T2">
        <v>15</v>
      </c>
    </row>
    <row r="3" spans="3:20" x14ac:dyDescent="0.25">
      <c r="C3" s="5" t="s">
        <v>14</v>
      </c>
      <c r="D3">
        <v>0</v>
      </c>
      <c r="E3" s="2">
        <v>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3:20" x14ac:dyDescent="0.25">
      <c r="C4" s="5"/>
      <c r="D4">
        <v>1</v>
      </c>
      <c r="E4" s="2">
        <v>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3:20" x14ac:dyDescent="0.25">
      <c r="C5" s="5"/>
      <c r="D5">
        <v>2</v>
      </c>
      <c r="E5" s="2">
        <v>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3:20" x14ac:dyDescent="0.25">
      <c r="C6" s="5"/>
      <c r="D6">
        <v>3</v>
      </c>
      <c r="E6" s="2">
        <v>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</sheetData>
  <mergeCells count="2">
    <mergeCell ref="C3:C6"/>
    <mergeCell ref="E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2021-06-26T09:16:58Z</dcterms:created>
  <dcterms:modified xsi:type="dcterms:W3CDTF">2021-08-08T21:14:16Z</dcterms:modified>
</cp:coreProperties>
</file>