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rgey\source\repos\NodeRecoveryCmd\Node-Recovery-Cmd\"/>
    </mc:Choice>
  </mc:AlternateContent>
  <xr:revisionPtr revIDLastSave="0" documentId="13_ncr:1_{6E3FE321-E3CA-4A7D-8ED4-D7DAD6EA4FD7}" xr6:coauthVersionLast="47" xr6:coauthVersionMax="47" xr10:uidLastSave="{00000000-0000-0000-0000-000000000000}"/>
  <bookViews>
    <workbookView xWindow="-120" yWindow="-120" windowWidth="25440" windowHeight="15390" xr2:uid="{EFDDE785-DCD1-4C2B-AF5A-2BD0FE6E0DB5}"/>
  </bookViews>
  <sheets>
    <sheet name="Лист1" sheetId="1" r:id="rId1"/>
    <sheet name="Лист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6" i="1" l="1"/>
  <c r="Q16" i="1" s="1"/>
  <c r="P15" i="1"/>
  <c r="Q15" i="1" s="1"/>
  <c r="P14" i="1"/>
  <c r="Q14" i="1" s="1"/>
  <c r="P13" i="1"/>
  <c r="Q13" i="1" s="1"/>
  <c r="I13" i="1"/>
  <c r="J13" i="1" s="1"/>
  <c r="I12" i="1"/>
  <c r="J12" i="1" s="1"/>
  <c r="P12" i="1" l="1"/>
  <c r="Q12" i="1" s="1"/>
  <c r="P11" i="1"/>
  <c r="Q11" i="1"/>
  <c r="Q10" i="1"/>
  <c r="P10" i="1"/>
  <c r="P6" i="1"/>
  <c r="I9" i="1" l="1"/>
  <c r="J9" i="1" s="1"/>
  <c r="I8" i="1"/>
  <c r="J8" i="1" s="1"/>
  <c r="J7" i="1"/>
  <c r="I7" i="1"/>
  <c r="I6" i="1"/>
</calcChain>
</file>

<file path=xl/sharedStrings.xml><?xml version="1.0" encoding="utf-8"?>
<sst xmlns="http://schemas.openxmlformats.org/spreadsheetml/2006/main" count="27" uniqueCount="25">
  <si>
    <t>Исходный вариант ext</t>
  </si>
  <si>
    <t>Среднее</t>
  </si>
  <si>
    <t>Ускорение</t>
  </si>
  <si>
    <t>inline функции</t>
  </si>
  <si>
    <t>вынес доступ к структуре из GF_w16_log_multiply</t>
  </si>
  <si>
    <t>(01)</t>
  </si>
  <si>
    <t>вынес проверку на 0 первого аргумента из GF_w16_log_multiply_by_log</t>
  </si>
  <si>
    <t>(02)</t>
  </si>
  <si>
    <t>Исправил баги</t>
  </si>
  <si>
    <t>Вынес обращение к таблице логарифмов для val</t>
  </si>
  <si>
    <t>(03)</t>
  </si>
  <si>
    <t>(04)</t>
  </si>
  <si>
    <t>Убрал первую итерацию цикла, которая всегда вычисляет 0</t>
  </si>
  <si>
    <t>i9-10900K</t>
  </si>
  <si>
    <t>i3-M380</t>
  </si>
  <si>
    <t>i</t>
  </si>
  <si>
    <t>j</t>
  </si>
  <si>
    <t>(05)</t>
  </si>
  <si>
    <t>Предварительно вычисленные таблицы для Hi-Low</t>
  </si>
  <si>
    <t>(06)</t>
  </si>
  <si>
    <t>Убрал загрузку из таблиц в массивы thigh/tlow</t>
  </si>
  <si>
    <t>не эффективно, комилятор смог разложить почти все значения из массивов thigh/tlow по регистрам, shuffle обошелся на 1-2 инструкции короче</t>
  </si>
  <si>
    <t>если гонять по старым данным даёт 400 - поможет зачитывание кеша или перекладывание thigh/tlow в удобном порядке?</t>
  </si>
  <si>
    <t>(07)</t>
  </si>
  <si>
    <t>Грузим thigh/tlow в отдельные переменные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</si>
</sst>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/>
    <xf numFmtId="0" fontId="0" fillId="0" borderId="0" xfId="0" applyAlignment="1">
      <alignment horizontal="center" vertical="center"/>
    </xf>
    <xf numFmtId="0" fontId="0" fillId="0" borderId="1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20192-EF18-4E6B-A56A-ABF1E6169445}">
  <dimension ref="B4:S17"/>
  <sheetViews>
    <sheetView tabSelected="1" workbookViewId="0">
      <selection activeCell="G17" sqref="G17"/>
    </sheetView>
  </sheetViews>
  <sheetFormatPr defaultRowHeight="15" x14ac:dyDescent="0.25"/>
  <cols>
    <col min="3" max="3" width="21.7109375" bestFit="1" customWidth="1"/>
    <col min="10" max="10" width="10.85546875" bestFit="1" customWidth="1"/>
    <col min="11" max="11" width="4" customWidth="1"/>
  </cols>
  <sheetData>
    <row r="4" spans="2:19" x14ac:dyDescent="0.25">
      <c r="E4" s="1" t="s">
        <v>14</v>
      </c>
      <c r="F4" s="1"/>
      <c r="G4" s="1"/>
      <c r="H4" s="1"/>
      <c r="I4" s="1"/>
      <c r="J4" s="1"/>
      <c r="L4" s="1" t="s">
        <v>13</v>
      </c>
      <c r="M4" s="1"/>
      <c r="N4" s="1"/>
      <c r="O4" s="1"/>
      <c r="P4" s="1"/>
      <c r="Q4" s="1"/>
    </row>
    <row r="5" spans="2:19" x14ac:dyDescent="0.25">
      <c r="E5">
        <v>1</v>
      </c>
      <c r="F5">
        <v>2</v>
      </c>
      <c r="G5">
        <v>3</v>
      </c>
      <c r="H5">
        <v>4</v>
      </c>
      <c r="I5" t="s">
        <v>1</v>
      </c>
      <c r="J5" t="s">
        <v>2</v>
      </c>
      <c r="L5">
        <v>1</v>
      </c>
      <c r="M5">
        <v>2</v>
      </c>
      <c r="N5">
        <v>3</v>
      </c>
      <c r="O5">
        <v>4</v>
      </c>
      <c r="P5" t="s">
        <v>1</v>
      </c>
      <c r="Q5" t="s">
        <v>2</v>
      </c>
    </row>
    <row r="6" spans="2:19" x14ac:dyDescent="0.25">
      <c r="C6" t="s">
        <v>0</v>
      </c>
      <c r="E6">
        <v>61.839399999999998</v>
      </c>
      <c r="F6">
        <v>67.751499999999993</v>
      </c>
      <c r="G6">
        <v>69.078900000000004</v>
      </c>
      <c r="H6">
        <v>68.141999999999996</v>
      </c>
      <c r="I6">
        <f>(SUM(E6:H6)-LARGE(E6:H6,1)-SMALL(E6:H6,1))/2</f>
        <v>67.94674999999998</v>
      </c>
      <c r="L6">
        <v>191.08</v>
      </c>
      <c r="M6">
        <v>190.774</v>
      </c>
      <c r="N6">
        <v>192.09200000000001</v>
      </c>
      <c r="O6">
        <v>190.44900000000001</v>
      </c>
      <c r="P6">
        <f>(SUM(L6:O6)-LARGE(L6:O6,1)-SMALL(L6:O6,1))/2</f>
        <v>190.92699999999999</v>
      </c>
    </row>
    <row r="7" spans="2:19" x14ac:dyDescent="0.25">
      <c r="C7" t="s">
        <v>3</v>
      </c>
      <c r="E7">
        <v>90.597499999999997</v>
      </c>
      <c r="F7">
        <v>99.317899999999995</v>
      </c>
      <c r="G7">
        <v>95.314300000000003</v>
      </c>
      <c r="H7">
        <v>94.596900000000005</v>
      </c>
      <c r="I7">
        <f>(SUM(E7:H7)-LARGE(E7:H7,1)-SMALL(E7:H7,1))/2</f>
        <v>94.95559999999999</v>
      </c>
      <c r="J7">
        <f>I7/I$6</f>
        <v>1.3975002483562498</v>
      </c>
    </row>
    <row r="8" spans="2:19" x14ac:dyDescent="0.25">
      <c r="B8" s="2" t="s">
        <v>5</v>
      </c>
      <c r="C8" t="s">
        <v>4</v>
      </c>
      <c r="E8">
        <v>97.608099999999993</v>
      </c>
      <c r="F8">
        <v>97.889399999999995</v>
      </c>
      <c r="G8">
        <v>97.729200000000006</v>
      </c>
      <c r="H8">
        <v>97.0291</v>
      </c>
      <c r="I8">
        <f>(SUM(E8:H8)-LARGE(E8:H8,1)-SMALL(E8:H8,1))/2</f>
        <v>97.66865</v>
      </c>
      <c r="J8">
        <f>I8/I$6</f>
        <v>1.437429310452671</v>
      </c>
    </row>
    <row r="9" spans="2:19" x14ac:dyDescent="0.25">
      <c r="C9" t="s">
        <v>6</v>
      </c>
      <c r="E9">
        <v>98.103200000000001</v>
      </c>
      <c r="F9">
        <v>99.9786</v>
      </c>
      <c r="G9">
        <v>98.344899999999996</v>
      </c>
      <c r="H9">
        <v>95.3035</v>
      </c>
      <c r="I9">
        <f>(SUM(E9:H9)-LARGE(E9:H9,1)-SMALL(E9:H9,1))/2</f>
        <v>98.224049999999977</v>
      </c>
      <c r="J9">
        <f>I9/I$6</f>
        <v>1.4456033585123644</v>
      </c>
    </row>
    <row r="10" spans="2:19" x14ac:dyDescent="0.25">
      <c r="B10" s="2" t="s">
        <v>7</v>
      </c>
      <c r="C10" t="s">
        <v>8</v>
      </c>
      <c r="L10">
        <v>289.63099999999997</v>
      </c>
      <c r="M10">
        <v>292.89299999999997</v>
      </c>
      <c r="N10">
        <v>293.71899999999999</v>
      </c>
      <c r="O10">
        <v>293.92899999999997</v>
      </c>
      <c r="P10">
        <f t="shared" ref="P7:P10" si="0">(SUM(L10:O10)-LARGE(L10:O10,1)-SMALL(L10:O10,1))/2</f>
        <v>293.30600000000004</v>
      </c>
      <c r="Q10">
        <f>P10/P$6</f>
        <v>1.5362206497771402</v>
      </c>
    </row>
    <row r="11" spans="2:19" x14ac:dyDescent="0.25">
      <c r="B11" s="2" t="s">
        <v>10</v>
      </c>
      <c r="C11" t="s">
        <v>9</v>
      </c>
      <c r="L11">
        <v>293.065</v>
      </c>
      <c r="M11">
        <v>297.452</v>
      </c>
      <c r="N11">
        <v>291.21300000000002</v>
      </c>
      <c r="O11">
        <v>294.26</v>
      </c>
      <c r="P11">
        <f t="shared" ref="P11" si="1">(SUM(L11:O11)-LARGE(L11:O11,1)-SMALL(L11:O11,1))/2</f>
        <v>293.66250000000002</v>
      </c>
      <c r="Q11">
        <f>P11/P$6</f>
        <v>1.538087855567835</v>
      </c>
    </row>
    <row r="12" spans="2:19" x14ac:dyDescent="0.25">
      <c r="B12" s="2" t="s">
        <v>11</v>
      </c>
      <c r="C12" t="s">
        <v>12</v>
      </c>
      <c r="E12">
        <v>84.534099999999995</v>
      </c>
      <c r="F12">
        <v>77.395200000000003</v>
      </c>
      <c r="G12">
        <v>83.654600000000002</v>
      </c>
      <c r="H12">
        <v>82.866799999999998</v>
      </c>
      <c r="I12">
        <f t="shared" ref="I10:I12" si="2">(SUM(E12:H12)-LARGE(E12:H12,1)-SMALL(E12:H12,1))/2</f>
        <v>83.260700000000014</v>
      </c>
      <c r="J12">
        <f t="shared" ref="J10:J13" si="3">I12/I$6</f>
        <v>1.2253816407701625</v>
      </c>
      <c r="L12">
        <v>302.29700000000003</v>
      </c>
      <c r="M12">
        <v>303.90699999999998</v>
      </c>
      <c r="N12">
        <v>305.49299999999999</v>
      </c>
      <c r="O12">
        <v>304.48700000000002</v>
      </c>
      <c r="P12">
        <f t="shared" ref="P12" si="4">(SUM(L12:O12)-LARGE(L12:O12,1)-SMALL(L12:O12,1))/2</f>
        <v>304.197</v>
      </c>
      <c r="Q12">
        <f>P12/P$6</f>
        <v>1.5932633938625758</v>
      </c>
    </row>
    <row r="13" spans="2:19" x14ac:dyDescent="0.25">
      <c r="B13" s="2" t="s">
        <v>17</v>
      </c>
      <c r="C13" t="s">
        <v>18</v>
      </c>
      <c r="E13">
        <v>76.353999999999999</v>
      </c>
      <c r="F13">
        <v>59.992699999999999</v>
      </c>
      <c r="G13">
        <v>51.312600000000003</v>
      </c>
      <c r="H13">
        <v>70</v>
      </c>
      <c r="I13">
        <f t="shared" ref="I13" si="5">(SUM(E13:H13)-LARGE(E13:H13,1)-SMALL(E13:H13,1))/2</f>
        <v>64.996350000000021</v>
      </c>
      <c r="J13">
        <f t="shared" si="3"/>
        <v>0.95657776126157679</v>
      </c>
      <c r="L13">
        <v>282.49200000000002</v>
      </c>
      <c r="M13">
        <v>386.21499999999997</v>
      </c>
      <c r="N13">
        <v>395.923</v>
      </c>
      <c r="O13">
        <v>391.68799999999999</v>
      </c>
      <c r="P13">
        <f t="shared" ref="P13:P14" si="6">(SUM(L13:O13)-LARGE(L13:O13,1)-SMALL(L13:O13,1))/2</f>
        <v>388.95150000000012</v>
      </c>
      <c r="Q13">
        <f>P13/P$6</f>
        <v>2.0371738936871169</v>
      </c>
    </row>
    <row r="14" spans="2:19" x14ac:dyDescent="0.25">
      <c r="L14">
        <v>393.65499999999997</v>
      </c>
      <c r="M14">
        <v>397.529</v>
      </c>
      <c r="N14">
        <v>387.96</v>
      </c>
      <c r="O14">
        <v>394.61099999999999</v>
      </c>
      <c r="P14">
        <f t="shared" si="6"/>
        <v>394.13300000000004</v>
      </c>
      <c r="Q14">
        <f>P14/P$6</f>
        <v>2.064312538299979</v>
      </c>
    </row>
    <row r="15" spans="2:19" x14ac:dyDescent="0.25">
      <c r="B15" s="2" t="s">
        <v>19</v>
      </c>
      <c r="C15" t="s">
        <v>20</v>
      </c>
      <c r="L15">
        <v>380.00299999999999</v>
      </c>
      <c r="M15">
        <v>386.90199999999999</v>
      </c>
      <c r="N15">
        <v>384.09800000000001</v>
      </c>
      <c r="O15">
        <v>385.81299999999999</v>
      </c>
      <c r="P15">
        <f>(SUM(L15:O15)-LARGE(L15:O15,1)-SMALL(L15:O15,1))/2</f>
        <v>384.95549999999992</v>
      </c>
      <c r="Q15">
        <f>P15/P$6</f>
        <v>2.0162444284988501</v>
      </c>
      <c r="S15" t="s">
        <v>21</v>
      </c>
    </row>
    <row r="16" spans="2:19" x14ac:dyDescent="0.25">
      <c r="B16" s="2" t="s">
        <v>23</v>
      </c>
      <c r="C16" t="s">
        <v>24</v>
      </c>
      <c r="L16">
        <v>376.904</v>
      </c>
      <c r="M16">
        <v>391.03899999999999</v>
      </c>
      <c r="N16">
        <v>385.27600000000001</v>
      </c>
      <c r="O16">
        <v>386.23700000000002</v>
      </c>
      <c r="P16">
        <f>(SUM(L16:O16)-LARGE(L16:O16,1)-SMALL(L16:O16,1))/2</f>
        <v>385.75650000000007</v>
      </c>
      <c r="Q16">
        <f>P16/P$6</f>
        <v>2.0204397492235255</v>
      </c>
    </row>
    <row r="17" spans="12:12" x14ac:dyDescent="0.25">
      <c r="L17" t="s">
        <v>22</v>
      </c>
    </row>
  </sheetData>
  <mergeCells count="2">
    <mergeCell ref="E4:J4"/>
    <mergeCell ref="L4:Q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49894C-3342-437E-9863-67E854CBA092}">
  <dimension ref="C1:T6"/>
  <sheetViews>
    <sheetView topLeftCell="C1" workbookViewId="0">
      <selection activeCell="F3" sqref="F3"/>
    </sheetView>
  </sheetViews>
  <sheetFormatPr defaultRowHeight="15" x14ac:dyDescent="0.25"/>
  <cols>
    <col min="5" max="20" width="4.28515625" customWidth="1"/>
  </cols>
  <sheetData>
    <row r="1" spans="3:20" x14ac:dyDescent="0.25">
      <c r="E1" s="1" t="s">
        <v>16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3:20" x14ac:dyDescent="0.25">
      <c r="E2">
        <v>0</v>
      </c>
      <c r="F2">
        <v>1</v>
      </c>
      <c r="G2">
        <v>2</v>
      </c>
      <c r="H2">
        <v>3</v>
      </c>
      <c r="I2">
        <v>4</v>
      </c>
      <c r="J2">
        <v>5</v>
      </c>
      <c r="K2">
        <v>6</v>
      </c>
      <c r="L2">
        <v>7</v>
      </c>
      <c r="M2">
        <v>8</v>
      </c>
      <c r="N2">
        <v>9</v>
      </c>
      <c r="O2">
        <v>10</v>
      </c>
      <c r="P2">
        <v>11</v>
      </c>
      <c r="Q2">
        <v>12</v>
      </c>
      <c r="R2">
        <v>13</v>
      </c>
      <c r="S2">
        <v>14</v>
      </c>
      <c r="T2">
        <v>15</v>
      </c>
    </row>
    <row r="3" spans="3:20" x14ac:dyDescent="0.25">
      <c r="C3" s="3" t="s">
        <v>15</v>
      </c>
      <c r="D3">
        <v>0</v>
      </c>
      <c r="E3" s="4">
        <v>0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</row>
    <row r="4" spans="3:20" x14ac:dyDescent="0.25">
      <c r="C4" s="3"/>
      <c r="D4">
        <v>1</v>
      </c>
      <c r="E4" s="4">
        <v>0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</row>
    <row r="5" spans="3:20" x14ac:dyDescent="0.25">
      <c r="C5" s="3"/>
      <c r="D5">
        <v>2</v>
      </c>
      <c r="E5" s="4">
        <v>0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</row>
    <row r="6" spans="3:20" x14ac:dyDescent="0.25">
      <c r="C6" s="3"/>
      <c r="D6">
        <v>3</v>
      </c>
      <c r="E6" s="4">
        <v>0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</row>
  </sheetData>
  <mergeCells count="2">
    <mergeCell ref="C3:C6"/>
    <mergeCell ref="E1:T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sergey</cp:lastModifiedBy>
  <dcterms:created xsi:type="dcterms:W3CDTF">2021-06-26T09:16:58Z</dcterms:created>
  <dcterms:modified xsi:type="dcterms:W3CDTF">2021-06-30T06:20:58Z</dcterms:modified>
</cp:coreProperties>
</file>