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М\Desktop\для портфолио\"/>
    </mc:Choice>
  </mc:AlternateContent>
  <xr:revisionPtr revIDLastSave="0" documentId="13_ncr:1_{68A6E0CC-CE6C-4B2C-BBEE-3FDB9CB66E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ча" sheetId="2" r:id="rId1"/>
    <sheet name="Решение" sheetId="3" r:id="rId2"/>
  </sheets>
  <definedNames>
    <definedName name="solver_adj" localSheetId="1" hidden="1">Решение!$B$11:$D$12,Решение!$B$15:$D$17,Решение!$B$20:$D$22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Задача!$H$10:$H$12</definedName>
    <definedName name="solver_lhs1" localSheetId="1" hidden="1">Решение!$B$11:$D$11</definedName>
    <definedName name="solver_lhs10" localSheetId="0" hidden="1">Задача!$H$10:$H$12</definedName>
    <definedName name="solver_lhs10" localSheetId="1" hidden="1">Решение!$B$20:$D$20</definedName>
    <definedName name="solver_lhs11" localSheetId="1" hidden="1">Решение!$B$20:$D$22</definedName>
    <definedName name="solver_lhs12" localSheetId="1" hidden="1">Решение!$B$20:$D$22</definedName>
    <definedName name="solver_lhs13" localSheetId="1" hidden="1">Решение!$B$21:$D$21</definedName>
    <definedName name="solver_lhs14" localSheetId="1" hidden="1">Решение!$B$22:$D$22</definedName>
    <definedName name="solver_lhs15" localSheetId="1" hidden="1">Решение!$H$10:$J$12</definedName>
    <definedName name="solver_lhs2" localSheetId="0" hidden="1">Задача!$H$10:$H$12</definedName>
    <definedName name="solver_lhs2" localSheetId="1" hidden="1">Решение!$B$11:$D$12</definedName>
    <definedName name="solver_lhs3" localSheetId="0" hidden="1">Задача!$H$10:$H$12</definedName>
    <definedName name="solver_lhs3" localSheetId="1" hidden="1">Решение!$B$11:$D$12</definedName>
    <definedName name="solver_lhs4" localSheetId="0" hidden="1">Задача!$H$10:$H$12</definedName>
    <definedName name="solver_lhs4" localSheetId="1" hidden="1">Решение!$B$12:$D$12</definedName>
    <definedName name="solver_lhs5" localSheetId="0" hidden="1">Задача!$H$10:$H$12</definedName>
    <definedName name="solver_lhs5" localSheetId="1" hidden="1">Решение!$B$15:$D$15</definedName>
    <definedName name="solver_lhs6" localSheetId="0" hidden="1">Задача!$H$10:$H$12</definedName>
    <definedName name="solver_lhs6" localSheetId="1" hidden="1">Решение!$B$15:$D$17</definedName>
    <definedName name="solver_lhs7" localSheetId="0" hidden="1">Задача!$H$10:$H$12</definedName>
    <definedName name="solver_lhs7" localSheetId="1" hidden="1">Решение!$B$15:$D$17</definedName>
    <definedName name="solver_lhs8" localSheetId="0" hidden="1">Задача!$H$10:$H$12</definedName>
    <definedName name="solver_lhs8" localSheetId="1" hidden="1">Решение!$B$16:$D$16</definedName>
    <definedName name="solver_lhs9" localSheetId="0" hidden="1">Задача!$H$10:$H$12</definedName>
    <definedName name="solver_lhs9" localSheetId="1" hidden="1">Решение!$B$17:$D$17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15</definedName>
    <definedName name="solver_nwt" localSheetId="0" hidden="1">1</definedName>
    <definedName name="solver_nwt" localSheetId="1" hidden="1">1</definedName>
    <definedName name="solver_opt" localSheetId="1" hidden="1">Решение!$K$13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1</definedName>
    <definedName name="solver_rel10" localSheetId="0" hidden="1">2</definedName>
    <definedName name="solver_rel10" localSheetId="1" hidden="1">1</definedName>
    <definedName name="solver_rel11" localSheetId="1" hidden="1">4</definedName>
    <definedName name="solver_rel12" localSheetId="1" hidden="1">3</definedName>
    <definedName name="solver_rel13" localSheetId="1" hidden="1">1</definedName>
    <definedName name="solver_rel14" localSheetId="1" hidden="1">1</definedName>
    <definedName name="solver_rel15" localSheetId="1" hidden="1">2</definedName>
    <definedName name="solver_rel2" localSheetId="0" hidden="1">2</definedName>
    <definedName name="solver_rel2" localSheetId="1" hidden="1">4</definedName>
    <definedName name="solver_rel3" localSheetId="0" hidden="1">2</definedName>
    <definedName name="solver_rel3" localSheetId="1" hidden="1">3</definedName>
    <definedName name="solver_rel4" localSheetId="0" hidden="1">2</definedName>
    <definedName name="solver_rel4" localSheetId="1" hidden="1">1</definedName>
    <definedName name="solver_rel5" localSheetId="0" hidden="1">2</definedName>
    <definedName name="solver_rel5" localSheetId="1" hidden="1">1</definedName>
    <definedName name="solver_rel6" localSheetId="0" hidden="1">2</definedName>
    <definedName name="solver_rel6" localSheetId="1" hidden="1">4</definedName>
    <definedName name="solver_rel7" localSheetId="0" hidden="1">2</definedName>
    <definedName name="solver_rel7" localSheetId="1" hidden="1">3</definedName>
    <definedName name="solver_rel8" localSheetId="0" hidden="1">2</definedName>
    <definedName name="solver_rel8" localSheetId="1" hidden="1">1</definedName>
    <definedName name="solver_rel9" localSheetId="0" hidden="1">2</definedName>
    <definedName name="solver_rel9" localSheetId="1" hidden="1">1</definedName>
    <definedName name="solver_rhs1" localSheetId="0" hidden="1">Задача!$C$2:$C$4</definedName>
    <definedName name="solver_rhs1" localSheetId="1" hidden="1">Решение!$B$4:$D$4</definedName>
    <definedName name="solver_rhs10" localSheetId="0" hidden="1">Задача!$C$2:$C$4</definedName>
    <definedName name="solver_rhs10" localSheetId="1" hidden="1">Решение!$B$2:$D$2</definedName>
    <definedName name="solver_rhs11" localSheetId="1" hidden="1">"целое"</definedName>
    <definedName name="solver_rhs12" localSheetId="1" hidden="1">0</definedName>
    <definedName name="solver_rhs13" localSheetId="1" hidden="1">Решение!$B$3:$D$3</definedName>
    <definedName name="solver_rhs14" localSheetId="1" hidden="1">Решение!$B$4:$D$4</definedName>
    <definedName name="solver_rhs15" localSheetId="1" hidden="1">Решение!$C$2:$E$4</definedName>
    <definedName name="solver_rhs2" localSheetId="0" hidden="1">Задача!$C$2:$C$4</definedName>
    <definedName name="solver_rhs2" localSheetId="1" hidden="1">"целое"</definedName>
    <definedName name="solver_rhs3" localSheetId="0" hidden="1">Задача!$C$2:$C$4</definedName>
    <definedName name="solver_rhs3" localSheetId="1" hidden="1">0</definedName>
    <definedName name="solver_rhs4" localSheetId="0" hidden="1">Задача!$C$2:$C$4</definedName>
    <definedName name="solver_rhs4" localSheetId="1" hidden="1">Решение!$B$3:$D$3</definedName>
    <definedName name="solver_rhs5" localSheetId="0" hidden="1">Задача!$C$2:$C$4</definedName>
    <definedName name="solver_rhs5" localSheetId="1" hidden="1">Решение!$I$2</definedName>
    <definedName name="solver_rhs6" localSheetId="0" hidden="1">Задача!$C$2:$C$4</definedName>
    <definedName name="solver_rhs6" localSheetId="1" hidden="1">"целое"</definedName>
    <definedName name="solver_rhs7" localSheetId="0" hidden="1">Задача!$C$2:$C$4</definedName>
    <definedName name="solver_rhs7" localSheetId="1" hidden="1">0</definedName>
    <definedName name="solver_rhs8" localSheetId="0" hidden="1">Задача!$C$2:$C$4</definedName>
    <definedName name="solver_rhs8" localSheetId="1" hidden="1">Решение!$I$3</definedName>
    <definedName name="solver_rhs9" localSheetId="0" hidden="1">Задача!$C$2:$C$4</definedName>
    <definedName name="solver_rhs9" localSheetId="1" hidden="1">Решение!$I$4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H10" i="3"/>
  <c r="I10" i="3"/>
  <c r="J10" i="3"/>
  <c r="E11" i="3"/>
  <c r="H11" i="3"/>
  <c r="I11" i="3"/>
  <c r="J11" i="3" s="1"/>
  <c r="E12" i="3"/>
  <c r="H12" i="3"/>
  <c r="I12" i="3"/>
  <c r="J12" i="3"/>
  <c r="K13" i="3"/>
  <c r="E15" i="3"/>
  <c r="E16" i="3"/>
  <c r="E17" i="3"/>
  <c r="E20" i="3"/>
  <c r="E21" i="3"/>
  <c r="E22" i="3"/>
  <c r="D24" i="3"/>
  <c r="B5" i="2"/>
  <c r="C5" i="2"/>
  <c r="D5" i="2"/>
  <c r="E5" i="2"/>
  <c r="H10" i="2"/>
  <c r="I10" i="2" s="1"/>
  <c r="J10" i="2" s="1"/>
  <c r="E11" i="2"/>
  <c r="H11" i="2"/>
  <c r="I11" i="2" s="1"/>
  <c r="J11" i="2" s="1"/>
  <c r="E12" i="2"/>
  <c r="K13" i="2" s="1"/>
  <c r="H12" i="2"/>
  <c r="I12" i="2" s="1"/>
  <c r="J12" i="2" s="1"/>
  <c r="E15" i="2"/>
  <c r="E16" i="2"/>
  <c r="E17" i="2"/>
  <c r="E20" i="2"/>
  <c r="E21" i="2"/>
  <c r="E22" i="2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K13" authorId="0" shapeId="0" xr:uid="{44573C3E-1F7B-495D-B12C-8B6C67B886F1}">
      <text>
        <r>
          <rPr>
            <sz val="11"/>
            <color indexed="81"/>
            <rFont val="Tahoma"/>
            <family val="2"/>
            <charset val="204"/>
          </rPr>
          <t>- Первая таблица (</t>
        </r>
        <r>
          <rPr>
            <b/>
            <sz val="11"/>
            <color indexed="81"/>
            <rFont val="Tahoma"/>
            <family val="2"/>
            <charset val="204"/>
          </rPr>
          <t>А1:E4</t>
        </r>
        <r>
          <rPr>
            <sz val="11"/>
            <color indexed="81"/>
            <rFont val="Tahoma"/>
            <family val="2"/>
            <charset val="204"/>
          </rPr>
          <t>) содержит данные о необходимой численности рабочих  в прогнозе на 3 года и в разбивке по проф.уровням
- Зеленая таблица (</t>
        </r>
        <r>
          <rPr>
            <b/>
            <sz val="11"/>
            <color indexed="81"/>
            <rFont val="Tahoma"/>
            <family val="2"/>
            <charset val="204"/>
          </rPr>
          <t>G1:K4</t>
        </r>
        <r>
          <rPr>
            <sz val="11"/>
            <color indexed="81"/>
            <rFont val="Tahoma"/>
            <family val="2"/>
            <charset val="204"/>
          </rPr>
          <t>) содержит информацию о затратах на подбор, переподготовку и сокращение 1-го рабочего, а также информация о том, сколько рабочих можно найти в году на рынке труда (исходя из ежегодного количества выпускников ПТУ, а также курсов переквалификации местных компаний). 
-  Красная таблица (</t>
        </r>
        <r>
          <rPr>
            <b/>
            <sz val="11"/>
            <color indexed="81"/>
            <rFont val="Tahoma"/>
            <family val="2"/>
            <charset val="204"/>
          </rPr>
          <t>А8:E25</t>
        </r>
        <r>
          <rPr>
            <sz val="11"/>
            <color indexed="81"/>
            <rFont val="Tahoma"/>
            <family val="2"/>
            <charset val="204"/>
          </rPr>
          <t>)  содержит внутри еще три таблицы (переподготовка, подбор и сокращение) - это таблицы искомых значений, в которые нужно подобрать такое количество рабочих, чтобы в итоге за 3 года было минимум затрат. И возле каждой таблицы рассчитывается сразу в $ сумма затрат.
- В коричневой таблице (</t>
        </r>
        <r>
          <rPr>
            <b/>
            <sz val="11"/>
            <color indexed="81"/>
            <rFont val="Tahoma"/>
            <family val="2"/>
            <charset val="204"/>
          </rPr>
          <t>G8:K13</t>
        </r>
        <r>
          <rPr>
            <sz val="11"/>
            <color indexed="81"/>
            <rFont val="Tahoma"/>
            <family val="2"/>
            <charset val="204"/>
          </rPr>
          <t xml:space="preserve">) агрегируются данные из красной таблицы: получившееся общее количество рабочих по трем годам и сумма общих затратах на реорганизацию .
Задача - посчитать </t>
        </r>
        <r>
          <rPr>
            <b/>
            <sz val="11"/>
            <color indexed="81"/>
            <rFont val="Tahoma"/>
            <family val="2"/>
            <charset val="204"/>
          </rPr>
          <t>,</t>
        </r>
        <r>
          <rPr>
            <sz val="11"/>
            <color indexed="81"/>
            <rFont val="Tahoma"/>
            <family val="2"/>
            <charset val="204"/>
          </rPr>
          <t xml:space="preserve"> сколько рабочих переквалифицировать, сколько нанять и сколько уволить, чтобы в </t>
        </r>
        <r>
          <rPr>
            <b/>
            <sz val="11"/>
            <color indexed="81"/>
            <rFont val="Tahoma"/>
            <family val="2"/>
            <charset val="204"/>
          </rPr>
          <t>ячейке K13</t>
        </r>
        <r>
          <rPr>
            <sz val="11"/>
            <color indexed="81"/>
            <rFont val="Tahoma"/>
            <family val="2"/>
            <charset val="204"/>
          </rPr>
          <t xml:space="preserve"> получились минимальные затраты на всю реорганизацию.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<sst xmlns="http://schemas.openxmlformats.org/spreadsheetml/2006/main" count="66" uniqueCount="21">
  <si>
    <t>Общее количество на сокращение</t>
  </si>
  <si>
    <t>Начальный уровень</t>
  </si>
  <si>
    <t>Средний уровень</t>
  </si>
  <si>
    <t>Высокий профуровень</t>
  </si>
  <si>
    <t>Количество под сокращение</t>
  </si>
  <si>
    <t>Затраты на реорганизацию</t>
  </si>
  <si>
    <t>Количество привлеченных через рекрутинг</t>
  </si>
  <si>
    <t>Средний -&gt; Высокий</t>
  </si>
  <si>
    <t>Начальный -&gt; Средний</t>
  </si>
  <si>
    <t>Стоимость</t>
  </si>
  <si>
    <t>Количество переподготовки</t>
  </si>
  <si>
    <t>Количество сотрудников</t>
  </si>
  <si>
    <t>Изменения по кол-ву персонала</t>
  </si>
  <si>
    <t>ИТОГО</t>
  </si>
  <si>
    <t>Стоимость переподготовки на уровень выше</t>
  </si>
  <si>
    <t>Стоимость поиска и подбора (рекрутинг) 1 чел</t>
  </si>
  <si>
    <t xml:space="preserve">Максимум можем  найти в год, чел. </t>
  </si>
  <si>
    <t>Стоимость сокращения</t>
  </si>
  <si>
    <t>Информация по затратам</t>
  </si>
  <si>
    <t>Текущее положение (2018)</t>
  </si>
  <si>
    <t>Необходимая численность рабочих с прогнозом на 3 года с разбивкой на профуровни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</si>
</sst>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color rgb="FFC00000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i/>
      <sz val="8"/>
      <color rgb="FFC00000"/>
      <name val="Arial"/>
      <family val="2"/>
      <charset val="204"/>
    </font>
    <font>
      <sz val="10"/>
      <color rgb="FF00B050"/>
      <name val="Arial"/>
      <family val="2"/>
      <charset val="204"/>
    </font>
    <font>
      <sz val="8"/>
      <color rgb="FF00B050"/>
      <name val="Arial"/>
      <family val="2"/>
      <charset val="204"/>
    </font>
    <font>
      <b/>
      <sz val="10"/>
      <name val="Arial"/>
      <family val="2"/>
      <charset val="204"/>
    </font>
    <font>
      <b/>
      <i/>
      <sz val="8"/>
      <color rgb="FF00B050"/>
      <name val="Arial"/>
      <family val="2"/>
      <charset val="204"/>
    </font>
    <font>
      <sz val="10"/>
      <color theme="4" tint="-0.249977111117893"/>
      <name val="Arial"/>
      <family val="2"/>
      <charset val="204"/>
    </font>
    <font>
      <sz val="8"/>
      <color theme="4" tint="-0.249977111117893"/>
      <name val="Arial"/>
      <family val="2"/>
      <charset val="204"/>
    </font>
    <font>
      <b/>
      <i/>
      <sz val="8"/>
      <name val="Arial"/>
      <family val="2"/>
      <charset val="204"/>
    </font>
    <font>
      <b/>
      <sz val="10"/>
      <color theme="4" tint="-0.249977111117893"/>
      <name val="Arial"/>
      <family val="2"/>
      <charset val="204"/>
    </font>
    <font>
      <b/>
      <i/>
      <sz val="8"/>
      <color theme="4" tint="-0.249977111117893"/>
      <name val="Arial"/>
      <family val="2"/>
      <charset val="204"/>
    </font>
    <font>
      <i/>
      <sz val="8"/>
      <name val="Arial"/>
      <family val="2"/>
      <charset val="204"/>
    </font>
    <font>
      <sz val="11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right"/>
    </xf>
    <xf numFmtId="0" fontId="3" fillId="0" borderId="2" xfId="1" applyFont="1" applyBorder="1"/>
    <xf numFmtId="0" fontId="3" fillId="0" borderId="3" xfId="1" applyFont="1" applyBorder="1"/>
    <xf numFmtId="164" fontId="3" fillId="0" borderId="4" xfId="1" applyNumberFormat="1" applyFont="1" applyBorder="1" applyAlignment="1">
      <alignment horizontal="right"/>
    </xf>
    <xf numFmtId="1" fontId="4" fillId="2" borderId="5" xfId="1" applyNumberFormat="1" applyFont="1" applyFill="1" applyBorder="1" applyAlignment="1">
      <alignment horizontal="center"/>
    </xf>
    <xf numFmtId="0" fontId="3" fillId="0" borderId="6" xfId="1" applyFont="1" applyBorder="1"/>
    <xf numFmtId="0" fontId="5" fillId="0" borderId="7" xfId="1" applyFont="1" applyBorder="1"/>
    <xf numFmtId="1" fontId="3" fillId="0" borderId="0" xfId="1" applyNumberFormat="1" applyFont="1" applyAlignment="1">
      <alignment horizontal="center"/>
    </xf>
    <xf numFmtId="0" fontId="6" fillId="0" borderId="8" xfId="1" quotePrefix="1" applyFont="1" applyBorder="1" applyAlignment="1">
      <alignment horizontal="left"/>
    </xf>
    <xf numFmtId="164" fontId="7" fillId="0" borderId="4" xfId="1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1" fontId="7" fillId="0" borderId="2" xfId="1" applyNumberFormat="1" applyFont="1" applyBorder="1" applyAlignment="1">
      <alignment horizontal="center"/>
    </xf>
    <xf numFmtId="1" fontId="7" fillId="0" borderId="3" xfId="1" applyNumberFormat="1" applyFont="1" applyBorder="1" applyAlignment="1">
      <alignment horizontal="center"/>
    </xf>
    <xf numFmtId="0" fontId="6" fillId="0" borderId="0" xfId="1" quotePrefix="1" applyFont="1" applyAlignment="1">
      <alignment horizontal="left"/>
    </xf>
    <xf numFmtId="1" fontId="7" fillId="0" borderId="4" xfId="1" applyNumberFormat="1" applyFont="1" applyBorder="1" applyAlignment="1">
      <alignment horizontal="center"/>
    </xf>
    <xf numFmtId="1" fontId="7" fillId="0" borderId="0" xfId="1" applyNumberFormat="1" applyFont="1" applyAlignment="1">
      <alignment horizontal="center"/>
    </xf>
    <xf numFmtId="1" fontId="7" fillId="0" borderId="8" xfId="1" applyNumberFormat="1" applyFont="1" applyBorder="1" applyAlignment="1">
      <alignment horizontal="center"/>
    </xf>
    <xf numFmtId="0" fontId="6" fillId="0" borderId="0" xfId="1" applyFont="1"/>
    <xf numFmtId="1" fontId="7" fillId="0" borderId="9" xfId="1" applyNumberFormat="1" applyFont="1" applyBorder="1" applyAlignment="1">
      <alignment horizontal="center"/>
    </xf>
    <xf numFmtId="1" fontId="7" fillId="0" borderId="10" xfId="1" applyNumberFormat="1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3" fillId="0" borderId="8" xfId="1" applyFont="1" applyBorder="1"/>
    <xf numFmtId="0" fontId="9" fillId="0" borderId="4" xfId="1" applyFont="1" applyBorder="1" applyAlignment="1">
      <alignment horizontal="center"/>
    </xf>
    <xf numFmtId="0" fontId="9" fillId="0" borderId="0" xfId="1" applyFont="1"/>
    <xf numFmtId="0" fontId="10" fillId="0" borderId="0" xfId="1" applyFont="1"/>
    <xf numFmtId="0" fontId="3" fillId="0" borderId="0" xfId="1" applyFont="1"/>
    <xf numFmtId="164" fontId="11" fillId="0" borderId="4" xfId="1" applyNumberFormat="1" applyFont="1" applyBorder="1" applyAlignment="1">
      <alignment horizontal="center"/>
    </xf>
    <xf numFmtId="1" fontId="11" fillId="0" borderId="12" xfId="1" applyNumberFormat="1" applyFont="1" applyBorder="1" applyAlignment="1">
      <alignment horizontal="center"/>
    </xf>
    <xf numFmtId="1" fontId="11" fillId="0" borderId="13" xfId="1" applyNumberFormat="1" applyFont="1" applyBorder="1" applyAlignment="1">
      <alignment horizontal="center"/>
    </xf>
    <xf numFmtId="1" fontId="11" fillId="0" borderId="14" xfId="1" applyNumberFormat="1" applyFont="1" applyBorder="1" applyAlignment="1">
      <alignment horizontal="center"/>
    </xf>
    <xf numFmtId="1" fontId="11" fillId="0" borderId="15" xfId="1" applyNumberFormat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1" fontId="11" fillId="0" borderId="16" xfId="1" applyNumberFormat="1" applyFont="1" applyBorder="1" applyAlignment="1">
      <alignment horizontal="center"/>
    </xf>
    <xf numFmtId="1" fontId="11" fillId="0" borderId="17" xfId="1" applyNumberFormat="1" applyFont="1" applyBorder="1" applyAlignment="1">
      <alignment horizontal="center"/>
    </xf>
    <xf numFmtId="1" fontId="11" fillId="0" borderId="18" xfId="1" applyNumberFormat="1" applyFont="1" applyBorder="1" applyAlignment="1">
      <alignment horizontal="center"/>
    </xf>
    <xf numFmtId="1" fontId="11" fillId="0" borderId="19" xfId="1" applyNumberFormat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0" borderId="0" xfId="1" applyFont="1" applyAlignment="1">
      <alignment horizontal="center"/>
    </xf>
    <xf numFmtId="164" fontId="3" fillId="3" borderId="20" xfId="1" applyNumberFormat="1" applyFont="1" applyFill="1" applyBorder="1" applyAlignment="1">
      <alignment horizontal="center"/>
    </xf>
    <xf numFmtId="0" fontId="3" fillId="0" borderId="21" xfId="1" applyFont="1" applyBorder="1"/>
    <xf numFmtId="0" fontId="5" fillId="0" borderId="21" xfId="1" quotePrefix="1" applyFont="1" applyBorder="1" applyAlignment="1">
      <alignment horizontal="left"/>
    </xf>
    <xf numFmtId="0" fontId="3" fillId="0" borderId="22" xfId="1" applyFont="1" applyBorder="1"/>
    <xf numFmtId="0" fontId="13" fillId="0" borderId="4" xfId="1" applyFont="1" applyBorder="1" applyAlignment="1">
      <alignment horizontal="center"/>
    </xf>
    <xf numFmtId="0" fontId="13" fillId="0" borderId="0" xfId="1" applyFont="1"/>
    <xf numFmtId="0" fontId="14" fillId="0" borderId="0" xfId="1" applyFont="1"/>
    <xf numFmtId="0" fontId="6" fillId="0" borderId="8" xfId="1" applyFont="1" applyBorder="1"/>
    <xf numFmtId="0" fontId="3" fillId="0" borderId="23" xfId="1" applyFont="1" applyBorder="1"/>
    <xf numFmtId="0" fontId="6" fillId="0" borderId="24" xfId="1" quotePrefix="1" applyFont="1" applyBorder="1" applyAlignment="1">
      <alignment horizontal="left"/>
    </xf>
    <xf numFmtId="164" fontId="15" fillId="0" borderId="4" xfId="1" applyNumberFormat="1" applyFont="1" applyBorder="1" applyAlignment="1">
      <alignment horizontal="center"/>
    </xf>
    <xf numFmtId="1" fontId="15" fillId="0" borderId="25" xfId="1" applyNumberFormat="1" applyFont="1" applyBorder="1" applyAlignment="1">
      <alignment horizontal="center"/>
    </xf>
    <xf numFmtId="1" fontId="15" fillId="0" borderId="26" xfId="1" applyNumberFormat="1" applyFont="1" applyBorder="1" applyAlignment="1">
      <alignment horizontal="center"/>
    </xf>
    <xf numFmtId="1" fontId="15" fillId="0" borderId="27" xfId="1" applyNumberFormat="1" applyFont="1" applyBorder="1" applyAlignment="1">
      <alignment horizontal="center"/>
    </xf>
    <xf numFmtId="0" fontId="6" fillId="0" borderId="24" xfId="1" applyFont="1" applyBorder="1"/>
    <xf numFmtId="1" fontId="15" fillId="0" borderId="28" xfId="1" applyNumberFormat="1" applyFont="1" applyBorder="1" applyAlignment="1">
      <alignment horizontal="center"/>
    </xf>
    <xf numFmtId="1" fontId="15" fillId="0" borderId="29" xfId="1" applyNumberFormat="1" applyFont="1" applyBorder="1" applyAlignment="1">
      <alignment horizontal="center"/>
    </xf>
    <xf numFmtId="1" fontId="15" fillId="0" borderId="30" xfId="1" applyNumberFormat="1" applyFont="1" applyBorder="1" applyAlignment="1">
      <alignment horizontal="center"/>
    </xf>
    <xf numFmtId="0" fontId="16" fillId="0" borderId="4" xfId="1" quotePrefix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24" xfId="1" applyFont="1" applyBorder="1"/>
    <xf numFmtId="0" fontId="17" fillId="0" borderId="4" xfId="1" applyFont="1" applyBorder="1" applyAlignment="1">
      <alignment horizontal="center"/>
    </xf>
    <xf numFmtId="0" fontId="18" fillId="0" borderId="0" xfId="1" applyFont="1"/>
    <xf numFmtId="0" fontId="19" fillId="0" borderId="0" xfId="1" applyFont="1"/>
    <xf numFmtId="0" fontId="17" fillId="0" borderId="8" xfId="1" quotePrefix="1" applyFont="1" applyBorder="1" applyAlignment="1">
      <alignment horizontal="left"/>
    </xf>
    <xf numFmtId="0" fontId="3" fillId="0" borderId="31" xfId="1" applyFont="1" applyBorder="1"/>
    <xf numFmtId="0" fontId="3" fillId="0" borderId="32" xfId="1" applyFont="1" applyBorder="1"/>
    <xf numFmtId="0" fontId="20" fillId="0" borderId="32" xfId="1" applyFont="1" applyBorder="1"/>
    <xf numFmtId="0" fontId="3" fillId="0" borderId="33" xfId="1" applyFont="1" applyBorder="1"/>
    <xf numFmtId="0" fontId="3" fillId="0" borderId="9" xfId="1" applyFont="1" applyBorder="1"/>
    <xf numFmtId="0" fontId="3" fillId="0" borderId="10" xfId="1" applyFont="1" applyBorder="1"/>
    <xf numFmtId="0" fontId="17" fillId="0" borderId="11" xfId="1" quotePrefix="1" applyFont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164" fontId="3" fillId="0" borderId="34" xfId="1" applyNumberFormat="1" applyFont="1" applyBorder="1" applyAlignment="1">
      <alignment horizontal="center"/>
    </xf>
    <xf numFmtId="164" fontId="3" fillId="0" borderId="35" xfId="1" applyNumberFormat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6" fillId="0" borderId="36" xfId="1" quotePrefix="1" applyFont="1" applyBorder="1" applyAlignment="1">
      <alignment horizontal="left"/>
    </xf>
    <xf numFmtId="0" fontId="3" fillId="0" borderId="34" xfId="1" applyFont="1" applyBorder="1" applyAlignment="1">
      <alignment horizontal="center"/>
    </xf>
    <xf numFmtId="164" fontId="3" fillId="0" borderId="37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6" fillId="0" borderId="38" xfId="1" applyFont="1" applyBorder="1"/>
    <xf numFmtId="0" fontId="3" fillId="0" borderId="37" xfId="1" applyFont="1" applyBorder="1" applyAlignment="1">
      <alignment horizontal="center"/>
    </xf>
    <xf numFmtId="0" fontId="6" fillId="0" borderId="39" xfId="1" quotePrefix="1" applyFont="1" applyBorder="1" applyAlignment="1">
      <alignment horizontal="left"/>
    </xf>
    <xf numFmtId="164" fontId="3" fillId="0" borderId="40" xfId="1" applyNumberFormat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6" fillId="0" borderId="41" xfId="1" applyFont="1" applyBorder="1"/>
    <xf numFmtId="0" fontId="5" fillId="4" borderId="42" xfId="1" applyFont="1" applyFill="1" applyBorder="1" applyAlignment="1">
      <alignment horizontal="center" wrapText="1"/>
    </xf>
    <xf numFmtId="0" fontId="5" fillId="4" borderId="43" xfId="1" applyFont="1" applyFill="1" applyBorder="1" applyAlignment="1">
      <alignment horizontal="center" wrapText="1"/>
    </xf>
    <xf numFmtId="0" fontId="5" fillId="4" borderId="43" xfId="1" quotePrefix="1" applyFont="1" applyFill="1" applyBorder="1" applyAlignment="1">
      <alignment horizontal="center" wrapText="1"/>
    </xf>
    <xf numFmtId="0" fontId="5" fillId="4" borderId="44" xfId="1" quotePrefix="1" applyFont="1" applyFill="1" applyBorder="1" applyAlignment="1">
      <alignment horizontal="center" vertical="center" wrapText="1"/>
    </xf>
    <xf numFmtId="0" fontId="5" fillId="5" borderId="42" xfId="1" applyFont="1" applyFill="1" applyBorder="1" applyAlignment="1">
      <alignment horizontal="center" wrapText="1"/>
    </xf>
    <xf numFmtId="0" fontId="5" fillId="5" borderId="43" xfId="1" applyFont="1" applyFill="1" applyBorder="1" applyAlignment="1">
      <alignment horizontal="center" wrapText="1"/>
    </xf>
    <xf numFmtId="0" fontId="5" fillId="5" borderId="44" xfId="1" quotePrefix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A97138C5-0D61-4695-894A-DD2849E08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7EF0-504E-434C-B08B-B61817FE6C8E}">
  <dimension ref="A1:K25"/>
  <sheetViews>
    <sheetView workbookViewId="0">
      <selection activeCell="K13" sqref="K13"/>
    </sheetView>
  </sheetViews>
  <sheetFormatPr defaultRowHeight="14.4" x14ac:dyDescent="0.3"/>
  <cols>
    <col min="1" max="1" width="21.33203125" style="1" customWidth="1"/>
    <col min="2" max="2" width="10.44140625" style="1" customWidth="1"/>
    <col min="3" max="4" width="8.88671875" style="1"/>
    <col min="5" max="5" width="11.5546875" style="1" bestFit="1" customWidth="1"/>
    <col min="6" max="6" width="11.109375" style="1" customWidth="1"/>
    <col min="7" max="7" width="25.88671875" style="1" bestFit="1" customWidth="1"/>
    <col min="8" max="8" width="11" style="1" customWidth="1"/>
    <col min="9" max="9" width="12.88671875" style="1" customWidth="1"/>
    <col min="10" max="10" width="10.5546875" style="1" customWidth="1"/>
    <col min="11" max="11" width="14" style="1" customWidth="1"/>
    <col min="12" max="16384" width="8.88671875" style="1"/>
  </cols>
  <sheetData>
    <row r="1" spans="1:11" ht="52.8" thickBot="1" x14ac:dyDescent="0.35">
      <c r="A1" s="97" t="s">
        <v>20</v>
      </c>
      <c r="B1" s="96" t="s">
        <v>19</v>
      </c>
      <c r="C1" s="96">
        <v>2019</v>
      </c>
      <c r="D1" s="96">
        <v>2020</v>
      </c>
      <c r="E1" s="95">
        <v>2021</v>
      </c>
      <c r="G1" s="94" t="s">
        <v>18</v>
      </c>
      <c r="H1" s="93" t="s">
        <v>17</v>
      </c>
      <c r="I1" s="93" t="s">
        <v>16</v>
      </c>
      <c r="J1" s="92" t="s">
        <v>15</v>
      </c>
      <c r="K1" s="91" t="s">
        <v>14</v>
      </c>
    </row>
    <row r="2" spans="1:11" x14ac:dyDescent="0.3">
      <c r="A2" s="85" t="s">
        <v>3</v>
      </c>
      <c r="B2" s="84">
        <v>1000</v>
      </c>
      <c r="C2" s="84">
        <v>1200</v>
      </c>
      <c r="D2" s="84">
        <v>1800</v>
      </c>
      <c r="E2" s="86">
        <v>2000</v>
      </c>
      <c r="G2" s="90" t="s">
        <v>3</v>
      </c>
      <c r="H2" s="88">
        <v>1200</v>
      </c>
      <c r="I2" s="89">
        <v>420</v>
      </c>
      <c r="J2" s="88">
        <v>400</v>
      </c>
      <c r="K2" s="87"/>
    </row>
    <row r="3" spans="1:11" x14ac:dyDescent="0.3">
      <c r="A3" s="85" t="s">
        <v>2</v>
      </c>
      <c r="B3" s="84">
        <v>1700</v>
      </c>
      <c r="C3" s="84">
        <v>1300</v>
      </c>
      <c r="D3" s="84">
        <v>1100</v>
      </c>
      <c r="E3" s="86">
        <v>1000</v>
      </c>
      <c r="G3" s="85" t="s">
        <v>2</v>
      </c>
      <c r="H3" s="83">
        <v>900</v>
      </c>
      <c r="I3" s="84">
        <v>530</v>
      </c>
      <c r="J3" s="83">
        <v>200</v>
      </c>
      <c r="K3" s="82">
        <v>400</v>
      </c>
    </row>
    <row r="4" spans="1:11" ht="15" thickBot="1" x14ac:dyDescent="0.35">
      <c r="A4" s="80" t="s">
        <v>1</v>
      </c>
      <c r="B4" s="79">
        <v>2200</v>
      </c>
      <c r="C4" s="79">
        <v>1500</v>
      </c>
      <c r="D4" s="79">
        <v>600</v>
      </c>
      <c r="E4" s="81">
        <v>0</v>
      </c>
      <c r="G4" s="80" t="s">
        <v>1</v>
      </c>
      <c r="H4" s="78">
        <v>500</v>
      </c>
      <c r="I4" s="79">
        <v>1800</v>
      </c>
      <c r="J4" s="78">
        <v>100</v>
      </c>
      <c r="K4" s="77">
        <v>500</v>
      </c>
    </row>
    <row r="5" spans="1:11" x14ac:dyDescent="0.3">
      <c r="A5" s="76" t="s">
        <v>13</v>
      </c>
      <c r="B5" s="75">
        <f>SUM(B2:B4)</f>
        <v>4900</v>
      </c>
      <c r="C5" s="75">
        <f>SUM(C2:C4)</f>
        <v>4000</v>
      </c>
      <c r="D5" s="75">
        <f>SUM(D2:D4)</f>
        <v>3500</v>
      </c>
      <c r="E5" s="75">
        <f>SUM(E2:E4)</f>
        <v>3000</v>
      </c>
    </row>
    <row r="7" spans="1:11" ht="15" thickBot="1" x14ac:dyDescent="0.35"/>
    <row r="8" spans="1:11" x14ac:dyDescent="0.3">
      <c r="A8" s="74" t="s">
        <v>12</v>
      </c>
      <c r="B8" s="73"/>
      <c r="C8" s="73"/>
      <c r="D8" s="73"/>
      <c r="E8" s="72"/>
      <c r="G8" s="71"/>
      <c r="H8" s="70" t="s">
        <v>11</v>
      </c>
      <c r="I8" s="69"/>
      <c r="J8" s="69"/>
      <c r="K8" s="68"/>
    </row>
    <row r="9" spans="1:11" x14ac:dyDescent="0.3">
      <c r="A9" s="67"/>
      <c r="B9" s="66" t="s">
        <v>10</v>
      </c>
      <c r="C9" s="65"/>
      <c r="D9" s="65"/>
      <c r="E9" s="64" t="s">
        <v>9</v>
      </c>
      <c r="G9" s="63"/>
      <c r="H9" s="62">
        <v>2019</v>
      </c>
      <c r="I9" s="62">
        <v>2020</v>
      </c>
      <c r="J9" s="62">
        <v>2021</v>
      </c>
      <c r="K9" s="50"/>
    </row>
    <row r="10" spans="1:11" ht="15" thickBot="1" x14ac:dyDescent="0.35">
      <c r="A10" s="25"/>
      <c r="B10" s="61">
        <v>2019</v>
      </c>
      <c r="C10" s="61">
        <v>2020</v>
      </c>
      <c r="D10" s="61">
        <v>2021</v>
      </c>
      <c r="E10" s="60"/>
      <c r="G10" s="56" t="s">
        <v>3</v>
      </c>
      <c r="H10" s="9">
        <f>B2+B12+B15-B20</f>
        <v>1000</v>
      </c>
      <c r="I10" s="9">
        <f>H10+C12+C15-C20</f>
        <v>1000</v>
      </c>
      <c r="J10" s="9">
        <f>I10+D12+D15-D20</f>
        <v>1000</v>
      </c>
      <c r="K10" s="50"/>
    </row>
    <row r="11" spans="1:11" x14ac:dyDescent="0.3">
      <c r="A11" s="10" t="s">
        <v>8</v>
      </c>
      <c r="B11" s="59">
        <v>0</v>
      </c>
      <c r="C11" s="58">
        <v>0</v>
      </c>
      <c r="D11" s="57">
        <v>0</v>
      </c>
      <c r="E11" s="52">
        <f>K4*SUM(B11:D11)</f>
        <v>0</v>
      </c>
      <c r="G11" s="56" t="s">
        <v>2</v>
      </c>
      <c r="H11" s="9">
        <f>B3+B11-B12+B16-B21</f>
        <v>1700</v>
      </c>
      <c r="I11" s="9">
        <f>H11+C11-C12+C16-C21</f>
        <v>1700</v>
      </c>
      <c r="J11" s="9">
        <f>I11+D11-D12+D16-D21</f>
        <v>1700</v>
      </c>
      <c r="K11" s="50"/>
    </row>
    <row r="12" spans="1:11" ht="15" thickBot="1" x14ac:dyDescent="0.35">
      <c r="A12" s="10" t="s">
        <v>7</v>
      </c>
      <c r="B12" s="55">
        <v>0</v>
      </c>
      <c r="C12" s="54">
        <v>0</v>
      </c>
      <c r="D12" s="53">
        <v>0</v>
      </c>
      <c r="E12" s="52">
        <f>K3*SUM(B12:D12)</f>
        <v>0</v>
      </c>
      <c r="G12" s="51" t="s">
        <v>1</v>
      </c>
      <c r="H12" s="9">
        <f>B4+B17-B11-B22</f>
        <v>2200</v>
      </c>
      <c r="I12" s="9">
        <f>H12+C17-C11-C22</f>
        <v>2200</v>
      </c>
      <c r="J12" s="9">
        <f>I12+D17-D11-D22</f>
        <v>2200</v>
      </c>
      <c r="K12" s="50"/>
    </row>
    <row r="13" spans="1:11" ht="15" thickBot="1" x14ac:dyDescent="0.35">
      <c r="A13" s="49"/>
      <c r="B13" s="48" t="s">
        <v>6</v>
      </c>
      <c r="C13" s="47"/>
      <c r="D13" s="47"/>
      <c r="E13" s="46"/>
      <c r="G13" s="45"/>
      <c r="H13" s="44" t="s">
        <v>5</v>
      </c>
      <c r="I13" s="43"/>
      <c r="J13" s="43"/>
      <c r="K13" s="42">
        <f>SUM(E11:E12,E15:E17,E20:E22)</f>
        <v>0</v>
      </c>
    </row>
    <row r="14" spans="1:11" ht="15" thickBot="1" x14ac:dyDescent="0.35">
      <c r="A14" s="19"/>
      <c r="B14" s="41">
        <v>2019</v>
      </c>
      <c r="C14" s="41">
        <v>2020</v>
      </c>
      <c r="D14" s="41">
        <v>2021</v>
      </c>
      <c r="E14" s="40"/>
    </row>
    <row r="15" spans="1:11" ht="15" thickTop="1" x14ac:dyDescent="0.3">
      <c r="A15" s="19" t="s">
        <v>3</v>
      </c>
      <c r="B15" s="39">
        <v>0</v>
      </c>
      <c r="C15" s="38">
        <v>0</v>
      </c>
      <c r="D15" s="37">
        <v>0</v>
      </c>
      <c r="E15" s="30">
        <f>J2*SUM(B15:D15)</f>
        <v>0</v>
      </c>
    </row>
    <row r="16" spans="1:11" x14ac:dyDescent="0.3">
      <c r="A16" s="19" t="s">
        <v>2</v>
      </c>
      <c r="B16" s="36">
        <v>0</v>
      </c>
      <c r="C16" s="35">
        <v>0</v>
      </c>
      <c r="D16" s="34">
        <v>0</v>
      </c>
      <c r="E16" s="30">
        <f>J3*SUM(B16:D16)</f>
        <v>0</v>
      </c>
    </row>
    <row r="17" spans="1:5" ht="15" thickBot="1" x14ac:dyDescent="0.35">
      <c r="A17" s="15" t="s">
        <v>1</v>
      </c>
      <c r="B17" s="33">
        <v>0</v>
      </c>
      <c r="C17" s="32">
        <v>0</v>
      </c>
      <c r="D17" s="31">
        <v>0</v>
      </c>
      <c r="E17" s="30">
        <f>J4*SUM(B17:D17)</f>
        <v>0</v>
      </c>
    </row>
    <row r="18" spans="1:5" ht="15" thickTop="1" x14ac:dyDescent="0.3">
      <c r="A18" s="29"/>
      <c r="B18" s="28" t="s">
        <v>4</v>
      </c>
      <c r="C18" s="27"/>
      <c r="D18" s="27"/>
      <c r="E18" s="26"/>
    </row>
    <row r="19" spans="1:5" ht="15" thickBot="1" x14ac:dyDescent="0.35">
      <c r="A19" s="25"/>
      <c r="B19" s="24">
        <v>2019</v>
      </c>
      <c r="C19" s="24">
        <v>2020</v>
      </c>
      <c r="D19" s="24">
        <v>2021</v>
      </c>
      <c r="E19" s="23"/>
    </row>
    <row r="20" spans="1:5" x14ac:dyDescent="0.3">
      <c r="A20" s="19" t="s">
        <v>3</v>
      </c>
      <c r="B20" s="22">
        <v>0</v>
      </c>
      <c r="C20" s="21">
        <v>0</v>
      </c>
      <c r="D20" s="20">
        <v>0</v>
      </c>
      <c r="E20" s="11">
        <f>H2*SUM(B20:D20)</f>
        <v>0</v>
      </c>
    </row>
    <row r="21" spans="1:5" x14ac:dyDescent="0.3">
      <c r="A21" s="19" t="s">
        <v>2</v>
      </c>
      <c r="B21" s="18">
        <v>0</v>
      </c>
      <c r="C21" s="17">
        <v>0</v>
      </c>
      <c r="D21" s="16">
        <v>0</v>
      </c>
      <c r="E21" s="11">
        <f>H3*SUM(B21:D21)</f>
        <v>0</v>
      </c>
    </row>
    <row r="22" spans="1:5" ht="15" thickBot="1" x14ac:dyDescent="0.35">
      <c r="A22" s="15" t="s">
        <v>1</v>
      </c>
      <c r="B22" s="14">
        <v>0</v>
      </c>
      <c r="C22" s="13">
        <v>0</v>
      </c>
      <c r="D22" s="12">
        <v>0</v>
      </c>
      <c r="E22" s="11">
        <f>H4*SUM(B22:D22)</f>
        <v>0</v>
      </c>
    </row>
    <row r="23" spans="1:5" ht="15" thickBot="1" x14ac:dyDescent="0.35">
      <c r="A23" s="10"/>
      <c r="B23" s="9"/>
      <c r="C23" s="9"/>
      <c r="D23" s="9"/>
      <c r="E23" s="5"/>
    </row>
    <row r="24" spans="1:5" ht="15" thickBot="1" x14ac:dyDescent="0.35">
      <c r="A24" s="8" t="s">
        <v>0</v>
      </c>
      <c r="B24" s="7"/>
      <c r="C24" s="7"/>
      <c r="D24" s="6">
        <f>SUM(B20:D22)</f>
        <v>0</v>
      </c>
      <c r="E24" s="5"/>
    </row>
    <row r="25" spans="1:5" ht="15" thickBot="1" x14ac:dyDescent="0.35">
      <c r="A25" s="4"/>
      <c r="B25" s="3"/>
      <c r="C25" s="3"/>
      <c r="D25" s="3"/>
      <c r="E25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884D-02A4-471A-BD75-BB6F7CB873BD}">
  <dimension ref="A1:K25"/>
  <sheetViews>
    <sheetView tabSelected="1" workbookViewId="0">
      <selection activeCell="G10" sqref="G10"/>
    </sheetView>
  </sheetViews>
  <sheetFormatPr defaultRowHeight="14.4" x14ac:dyDescent="0.3"/>
  <cols>
    <col min="1" max="1" width="21.33203125" style="1" customWidth="1"/>
    <col min="2" max="2" width="10.44140625" style="1" customWidth="1"/>
    <col min="3" max="4" width="8.88671875" style="1"/>
    <col min="5" max="5" width="11.5546875" style="1" bestFit="1" customWidth="1"/>
    <col min="6" max="6" width="11.109375" style="1" customWidth="1"/>
    <col min="7" max="7" width="25.88671875" style="1" bestFit="1" customWidth="1"/>
    <col min="8" max="8" width="11" style="1" customWidth="1"/>
    <col min="9" max="9" width="12.88671875" style="1" customWidth="1"/>
    <col min="10" max="10" width="10.5546875" style="1" customWidth="1"/>
    <col min="11" max="11" width="14" style="1" customWidth="1"/>
    <col min="12" max="16384" width="8.88671875" style="1"/>
  </cols>
  <sheetData>
    <row r="1" spans="1:11" ht="52.8" thickBot="1" x14ac:dyDescent="0.35">
      <c r="A1" s="97" t="s">
        <v>20</v>
      </c>
      <c r="B1" s="96" t="s">
        <v>19</v>
      </c>
      <c r="C1" s="96">
        <v>2019</v>
      </c>
      <c r="D1" s="96">
        <v>2020</v>
      </c>
      <c r="E1" s="95">
        <v>2021</v>
      </c>
      <c r="G1" s="94" t="s">
        <v>18</v>
      </c>
      <c r="H1" s="93" t="s">
        <v>17</v>
      </c>
      <c r="I1" s="93" t="s">
        <v>16</v>
      </c>
      <c r="J1" s="92" t="s">
        <v>15</v>
      </c>
      <c r="K1" s="91" t="s">
        <v>14</v>
      </c>
    </row>
    <row r="2" spans="1:11" x14ac:dyDescent="0.3">
      <c r="A2" s="85" t="s">
        <v>3</v>
      </c>
      <c r="B2" s="84">
        <v>1000</v>
      </c>
      <c r="C2" s="84">
        <v>1200</v>
      </c>
      <c r="D2" s="84">
        <v>1800</v>
      </c>
      <c r="E2" s="86">
        <v>2000</v>
      </c>
      <c r="G2" s="90" t="s">
        <v>3</v>
      </c>
      <c r="H2" s="88">
        <v>1200</v>
      </c>
      <c r="I2" s="89">
        <v>420</v>
      </c>
      <c r="J2" s="88">
        <v>400</v>
      </c>
      <c r="K2" s="87"/>
    </row>
    <row r="3" spans="1:11" x14ac:dyDescent="0.3">
      <c r="A3" s="85" t="s">
        <v>2</v>
      </c>
      <c r="B3" s="84">
        <v>1700</v>
      </c>
      <c r="C3" s="84">
        <v>1300</v>
      </c>
      <c r="D3" s="84">
        <v>1100</v>
      </c>
      <c r="E3" s="86">
        <v>1000</v>
      </c>
      <c r="G3" s="85" t="s">
        <v>2</v>
      </c>
      <c r="H3" s="83">
        <v>900</v>
      </c>
      <c r="I3" s="84">
        <v>530</v>
      </c>
      <c r="J3" s="83">
        <v>200</v>
      </c>
      <c r="K3" s="82">
        <v>400</v>
      </c>
    </row>
    <row r="4" spans="1:11" ht="15" thickBot="1" x14ac:dyDescent="0.35">
      <c r="A4" s="80" t="s">
        <v>1</v>
      </c>
      <c r="B4" s="79">
        <v>2200</v>
      </c>
      <c r="C4" s="79">
        <v>1500</v>
      </c>
      <c r="D4" s="79">
        <v>600</v>
      </c>
      <c r="E4" s="81">
        <v>0</v>
      </c>
      <c r="G4" s="80" t="s">
        <v>1</v>
      </c>
      <c r="H4" s="78">
        <v>500</v>
      </c>
      <c r="I4" s="79">
        <v>1800</v>
      </c>
      <c r="J4" s="78">
        <v>100</v>
      </c>
      <c r="K4" s="77">
        <v>500</v>
      </c>
    </row>
    <row r="5" spans="1:11" x14ac:dyDescent="0.3">
      <c r="A5" s="76" t="s">
        <v>13</v>
      </c>
      <c r="B5" s="75">
        <f>SUM(B2:B4)</f>
        <v>4900</v>
      </c>
      <c r="C5" s="75">
        <f>SUM(C2:C4)</f>
        <v>4000</v>
      </c>
      <c r="D5" s="75">
        <f>SUM(D2:D4)</f>
        <v>3500</v>
      </c>
      <c r="E5" s="75">
        <f>SUM(E2:E4)</f>
        <v>3000</v>
      </c>
    </row>
    <row r="7" spans="1:11" ht="15" thickBot="1" x14ac:dyDescent="0.35"/>
    <row r="8" spans="1:11" x14ac:dyDescent="0.3">
      <c r="A8" s="74" t="s">
        <v>12</v>
      </c>
      <c r="B8" s="73"/>
      <c r="C8" s="73"/>
      <c r="D8" s="73"/>
      <c r="E8" s="72"/>
      <c r="G8" s="71"/>
      <c r="H8" s="70" t="s">
        <v>11</v>
      </c>
      <c r="I8" s="69"/>
      <c r="J8" s="69"/>
      <c r="K8" s="68"/>
    </row>
    <row r="9" spans="1:11" x14ac:dyDescent="0.3">
      <c r="A9" s="67"/>
      <c r="B9" s="66" t="s">
        <v>10</v>
      </c>
      <c r="C9" s="65"/>
      <c r="D9" s="65"/>
      <c r="E9" s="64" t="s">
        <v>9</v>
      </c>
      <c r="G9" s="63"/>
      <c r="H9" s="62">
        <v>2019</v>
      </c>
      <c r="I9" s="62">
        <v>2020</v>
      </c>
      <c r="J9" s="62">
        <v>2021</v>
      </c>
      <c r="K9" s="50"/>
    </row>
    <row r="10" spans="1:11" ht="15" thickBot="1" x14ac:dyDescent="0.35">
      <c r="A10" s="25"/>
      <c r="B10" s="61">
        <v>2019</v>
      </c>
      <c r="C10" s="61">
        <v>2020</v>
      </c>
      <c r="D10" s="61">
        <v>2021</v>
      </c>
      <c r="E10" s="60"/>
      <c r="G10" s="56" t="s">
        <v>3</v>
      </c>
      <c r="H10" s="9">
        <f>B2+B12+B15-B20</f>
        <v>1200</v>
      </c>
      <c r="I10" s="9">
        <f>H10+C12+C15-C20</f>
        <v>1800</v>
      </c>
      <c r="J10" s="9">
        <f>I10+D12+D15-D20</f>
        <v>2000</v>
      </c>
      <c r="K10" s="50"/>
    </row>
    <row r="11" spans="1:11" x14ac:dyDescent="0.3">
      <c r="A11" s="10" t="s">
        <v>8</v>
      </c>
      <c r="B11" s="59">
        <v>0</v>
      </c>
      <c r="C11" s="58">
        <v>400</v>
      </c>
      <c r="D11" s="57">
        <v>100</v>
      </c>
      <c r="E11" s="52">
        <f>K4*SUM(B11:D11)</f>
        <v>250000</v>
      </c>
      <c r="G11" s="56" t="s">
        <v>2</v>
      </c>
      <c r="H11" s="9">
        <f>B3+B11-B12+B16-B21</f>
        <v>1300</v>
      </c>
      <c r="I11" s="9">
        <f>H11+C11-C12+C16-C21</f>
        <v>1100</v>
      </c>
      <c r="J11" s="9">
        <f>I11+D11-D12+D16-D21</f>
        <v>1000</v>
      </c>
      <c r="K11" s="50"/>
    </row>
    <row r="12" spans="1:11" ht="15" thickBot="1" x14ac:dyDescent="0.35">
      <c r="A12" s="10" t="s">
        <v>7</v>
      </c>
      <c r="B12" s="55">
        <v>200</v>
      </c>
      <c r="C12" s="54">
        <v>600</v>
      </c>
      <c r="D12" s="53">
        <v>200</v>
      </c>
      <c r="E12" s="52">
        <f>K3*SUM(B12:D12)</f>
        <v>400000</v>
      </c>
      <c r="G12" s="51" t="s">
        <v>1</v>
      </c>
      <c r="H12" s="9">
        <f>B4+B17-B11-B22</f>
        <v>1500</v>
      </c>
      <c r="I12" s="9">
        <f>H12+C17-C11-C22</f>
        <v>600</v>
      </c>
      <c r="J12" s="9">
        <f>I12+D17-D11-D22</f>
        <v>0</v>
      </c>
      <c r="K12" s="50"/>
    </row>
    <row r="13" spans="1:11" ht="15" thickBot="1" x14ac:dyDescent="0.35">
      <c r="A13" s="49"/>
      <c r="B13" s="48" t="s">
        <v>6</v>
      </c>
      <c r="C13" s="47"/>
      <c r="D13" s="47"/>
      <c r="E13" s="46"/>
      <c r="G13" s="45"/>
      <c r="H13" s="44" t="s">
        <v>5</v>
      </c>
      <c r="I13" s="43"/>
      <c r="J13" s="43"/>
      <c r="K13" s="42">
        <f>SUM(E11:E12,E15:E17,E20:E22)</f>
        <v>1680000</v>
      </c>
    </row>
    <row r="14" spans="1:11" ht="15" thickBot="1" x14ac:dyDescent="0.35">
      <c r="A14" s="19"/>
      <c r="B14" s="41">
        <v>2019</v>
      </c>
      <c r="C14" s="41">
        <v>2020</v>
      </c>
      <c r="D14" s="41">
        <v>2021</v>
      </c>
      <c r="E14" s="40"/>
    </row>
    <row r="15" spans="1:11" ht="15" thickTop="1" x14ac:dyDescent="0.3">
      <c r="A15" s="19" t="s">
        <v>3</v>
      </c>
      <c r="B15" s="39">
        <v>0</v>
      </c>
      <c r="C15" s="38">
        <v>0</v>
      </c>
      <c r="D15" s="37">
        <v>0</v>
      </c>
      <c r="E15" s="30">
        <f>J2*SUM(B15:D15)</f>
        <v>0</v>
      </c>
    </row>
    <row r="16" spans="1:11" x14ac:dyDescent="0.3">
      <c r="A16" s="19" t="s">
        <v>2</v>
      </c>
      <c r="B16" s="36">
        <v>0</v>
      </c>
      <c r="C16" s="35">
        <v>0</v>
      </c>
      <c r="D16" s="34">
        <v>0</v>
      </c>
      <c r="E16" s="30">
        <f>J3*SUM(B16:D16)</f>
        <v>0</v>
      </c>
    </row>
    <row r="17" spans="1:5" ht="15" thickBot="1" x14ac:dyDescent="0.35">
      <c r="A17" s="15" t="s">
        <v>1</v>
      </c>
      <c r="B17" s="33">
        <v>0</v>
      </c>
      <c r="C17" s="32">
        <v>0</v>
      </c>
      <c r="D17" s="31">
        <v>0</v>
      </c>
      <c r="E17" s="30">
        <f>J4*SUM(B17:D17)</f>
        <v>0</v>
      </c>
    </row>
    <row r="18" spans="1:5" ht="15" thickTop="1" x14ac:dyDescent="0.3">
      <c r="A18" s="29"/>
      <c r="B18" s="28" t="s">
        <v>4</v>
      </c>
      <c r="C18" s="27"/>
      <c r="D18" s="27"/>
      <c r="E18" s="26"/>
    </row>
    <row r="19" spans="1:5" ht="15" thickBot="1" x14ac:dyDescent="0.35">
      <c r="A19" s="25"/>
      <c r="B19" s="24">
        <v>2019</v>
      </c>
      <c r="C19" s="24">
        <v>2020</v>
      </c>
      <c r="D19" s="24">
        <v>2021</v>
      </c>
      <c r="E19" s="23"/>
    </row>
    <row r="20" spans="1:5" x14ac:dyDescent="0.3">
      <c r="A20" s="19" t="s">
        <v>3</v>
      </c>
      <c r="B20" s="22">
        <v>0</v>
      </c>
      <c r="C20" s="21">
        <v>0</v>
      </c>
      <c r="D20" s="20">
        <v>0</v>
      </c>
      <c r="E20" s="11">
        <f>H2*SUM(B20:D20)</f>
        <v>0</v>
      </c>
    </row>
    <row r="21" spans="1:5" x14ac:dyDescent="0.3">
      <c r="A21" s="19" t="s">
        <v>2</v>
      </c>
      <c r="B21" s="18">
        <v>200</v>
      </c>
      <c r="C21" s="17">
        <v>0</v>
      </c>
      <c r="D21" s="16">
        <v>0</v>
      </c>
      <c r="E21" s="11">
        <f>H3*SUM(B21:D21)</f>
        <v>180000</v>
      </c>
    </row>
    <row r="22" spans="1:5" ht="15" thickBot="1" x14ac:dyDescent="0.35">
      <c r="A22" s="15" t="s">
        <v>1</v>
      </c>
      <c r="B22" s="14">
        <v>700</v>
      </c>
      <c r="C22" s="13">
        <v>500</v>
      </c>
      <c r="D22" s="12">
        <v>500</v>
      </c>
      <c r="E22" s="11">
        <f>H4*SUM(B22:D22)</f>
        <v>850000</v>
      </c>
    </row>
    <row r="23" spans="1:5" ht="15" thickBot="1" x14ac:dyDescent="0.35">
      <c r="A23" s="10"/>
      <c r="B23" s="9"/>
      <c r="C23" s="9"/>
      <c r="D23" s="9"/>
      <c r="E23" s="5"/>
    </row>
    <row r="24" spans="1:5" ht="15" thickBot="1" x14ac:dyDescent="0.35">
      <c r="A24" s="8" t="s">
        <v>0</v>
      </c>
      <c r="B24" s="7"/>
      <c r="C24" s="7"/>
      <c r="D24" s="6">
        <f>SUM(B20:D22)</f>
        <v>1900</v>
      </c>
      <c r="E24" s="5"/>
    </row>
    <row r="25" spans="1:5" ht="15" thickBot="1" x14ac:dyDescent="0.35">
      <c r="A25" s="4"/>
      <c r="B25" s="3"/>
      <c r="C25" s="3"/>
      <c r="D25" s="3"/>
      <c r="E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ММ</dc:creator>
  <cp:lastModifiedBy>ММ</cp:lastModifiedBy>
  <dcterms:created xsi:type="dcterms:W3CDTF">2015-06-05T18:19:34Z</dcterms:created>
  <dcterms:modified xsi:type="dcterms:W3CDTF">2024-08-01T05:35:26Z</dcterms:modified>
</cp:coreProperties>
</file>