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М\Desktop\для портфолио\"/>
    </mc:Choice>
  </mc:AlternateContent>
  <xr:revisionPtr revIDLastSave="0" documentId="13_ncr:1_{ECB13484-838A-4052-B02C-80F9FAB0649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Задача" sheetId="3" r:id="rId1"/>
    <sheet name="Решение" sheetId="2" r:id="rId2"/>
  </sheets>
  <definedNames>
    <definedName name="solver_adj" localSheetId="1" hidden="1">Решение!$B$13:$F$15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Задача!$B$13:$F$15</definedName>
    <definedName name="solver_lhs1" localSheetId="1" hidden="1">Решение!$B$13:$F$15</definedName>
    <definedName name="solver_lhs2" localSheetId="0" hidden="1">Задача!$B$13:$F$15</definedName>
    <definedName name="solver_lhs2" localSheetId="1" hidden="1">Решение!$B$13:$F$15</definedName>
    <definedName name="solver_lhs3" localSheetId="0" hidden="1">Задача!$G$16</definedName>
    <definedName name="solver_lhs3" localSheetId="1" hidden="1">Решение!$B$16:$F$16</definedName>
    <definedName name="solver_lhs4" localSheetId="0" hidden="1">Задача!$G$16</definedName>
    <definedName name="solver_lhs4" localSheetId="1" hidden="1">Решение!$G$16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1" hidden="1">Решение!$G$17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4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0" hidden="1">2</definedName>
    <definedName name="solver_rel3" localSheetId="1" hidden="1">1</definedName>
    <definedName name="solver_rel4" localSheetId="0" hidden="1">2</definedName>
    <definedName name="solver_rel4" localSheetId="1" hidden="1">2</definedName>
    <definedName name="solver_rhs1" localSheetId="0" hidden="1">целое</definedName>
    <definedName name="solver_rhs1" localSheetId="1" hidden="1">"целое"</definedName>
    <definedName name="solver_rhs2" localSheetId="0" hidden="1">0</definedName>
    <definedName name="solver_rhs2" localSheetId="1" hidden="1">0</definedName>
    <definedName name="solver_rhs3" localSheetId="0" hidden="1">Задача!$B$7</definedName>
    <definedName name="solver_rhs3" localSheetId="1" hidden="1">Решение!$B$10:$F$10</definedName>
    <definedName name="solver_rhs4" localSheetId="0" hidden="1">Задача!$B$7</definedName>
    <definedName name="solver_rhs4" localSheetId="1" hidden="1">Решение!$B$7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0</definedName>
    <definedName name="solver_ssz" localSheetId="1" hidden="1">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G10" i="3" s="1"/>
  <c r="H10" i="3" s="1"/>
  <c r="C10" i="3"/>
  <c r="D10" i="3"/>
  <c r="E10" i="3"/>
  <c r="F10" i="3"/>
  <c r="B16" i="3"/>
  <c r="C16" i="3"/>
  <c r="G16" i="3" s="1"/>
  <c r="D16" i="3"/>
  <c r="E16" i="3"/>
  <c r="F16" i="3"/>
  <c r="B17" i="3"/>
  <c r="G17" i="3" s="1"/>
  <c r="C17" i="3"/>
  <c r="D17" i="3"/>
  <c r="E17" i="3"/>
  <c r="F17" i="3"/>
  <c r="B10" i="2"/>
  <c r="C10" i="2"/>
  <c r="D10" i="2"/>
  <c r="E10" i="2"/>
  <c r="F10" i="2"/>
  <c r="G10" i="2"/>
  <c r="H10" i="2" s="1"/>
  <c r="B16" i="2"/>
  <c r="C16" i="2"/>
  <c r="D16" i="2"/>
  <c r="E16" i="2"/>
  <c r="G16" i="2" s="1"/>
  <c r="F16" i="2"/>
  <c r="B17" i="2"/>
  <c r="C17" i="2"/>
  <c r="D17" i="2"/>
  <c r="E17" i="2"/>
  <c r="F17" i="2"/>
  <c r="G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ММ</author>
  </authors>
  <commentList>
    <comment ref="G17" authorId="0" shapeId="0" xr:uid="{98C625A7-43E0-49BC-B720-FD4B5D7F179A}">
      <text>
        <r>
          <rPr>
            <sz val="9"/>
            <color indexed="81"/>
            <rFont val="Tahoma"/>
            <family val="2"/>
            <charset val="204"/>
          </rPr>
          <t>1.</t>
        </r>
        <r>
          <rPr>
            <u/>
            <sz val="9"/>
            <color indexed="81"/>
            <rFont val="Tahoma"/>
            <family val="2"/>
            <charset val="204"/>
          </rPr>
          <t xml:space="preserve"> </t>
        </r>
        <r>
          <rPr>
            <b/>
            <u/>
            <sz val="9"/>
            <color indexed="81"/>
            <rFont val="Tahoma"/>
            <family val="2"/>
            <charset val="204"/>
          </rPr>
          <t>"Таблица стоимости доставки ящика товара, руб."</t>
        </r>
        <r>
          <rPr>
            <sz val="9"/>
            <color indexed="81"/>
            <rFont val="Tahoma"/>
            <family val="2"/>
            <charset val="204"/>
          </rPr>
          <t xml:space="preserve"> содержит данные о стоимости доставки 1 ящика товара от конкретного поставщика (всего 3 поставщика) на конкретный склад компании (5 складов), а также информацию о емкости каждого склада (красные ячейки показывают сколько максимум ящиков товара может вместить конкретный склад).
2. В </t>
        </r>
        <r>
          <rPr>
            <b/>
            <sz val="9"/>
            <color indexed="81"/>
            <rFont val="Tahoma"/>
            <family val="2"/>
            <charset val="204"/>
          </rPr>
          <t>ячейках А7:В7</t>
        </r>
        <r>
          <rPr>
            <sz val="9"/>
            <color indexed="81"/>
            <rFont val="Tahoma"/>
            <family val="2"/>
            <charset val="204"/>
          </rPr>
          <t xml:space="preserve">  указано количество заказанных ящиков (22 300), которые компанииям нужно развести по складам.
3. В </t>
        </r>
        <r>
          <rPr>
            <b/>
            <sz val="9"/>
            <color indexed="81"/>
            <rFont val="Tahoma"/>
            <family val="2"/>
            <charset val="204"/>
          </rPr>
          <t>таблице A9:G10</t>
        </r>
        <r>
          <rPr>
            <sz val="9"/>
            <color indexed="81"/>
            <rFont val="Tahoma"/>
            <family val="2"/>
            <charset val="204"/>
          </rPr>
          <t xml:space="preserve"> содержится информация о текущей загрузки складов и оставшейся емкостью склада. 
4. В таблице </t>
        </r>
        <r>
          <rPr>
            <b/>
            <u/>
            <sz val="9"/>
            <color indexed="81"/>
            <rFont val="Tahoma"/>
            <family val="2"/>
            <charset val="204"/>
          </rPr>
          <t xml:space="preserve">"Распределение по складам и поставщикам" </t>
        </r>
        <r>
          <rPr>
            <b/>
            <sz val="9"/>
            <color indexed="81"/>
            <rFont val="Tahoma"/>
            <family val="2"/>
            <charset val="204"/>
          </rPr>
          <t>в ячейках В13:F15</t>
        </r>
        <r>
          <rPr>
            <u/>
            <sz val="9"/>
            <color indexed="81"/>
            <rFont val="Tahoma"/>
            <family val="2"/>
            <charset val="204"/>
          </rPr>
          <t xml:space="preserve"> необходимо</t>
        </r>
        <r>
          <rPr>
            <sz val="9"/>
            <color indexed="81"/>
            <rFont val="Tahoma"/>
            <family val="2"/>
            <charset val="204"/>
          </rPr>
          <t xml:space="preserve"> распределить количество ящиков так, чтобы при заказае в 22 300 ящиков получилась минимальная стоимость доставки.
 Задача - подобрать наилучшее сочетание доставляемого количества ящиков от поставщиков по складам компании с минимальной стоимостью доставки (</t>
        </r>
        <r>
          <rPr>
            <b/>
            <sz val="9"/>
            <color indexed="81"/>
            <rFont val="Tahoma"/>
            <family val="2"/>
            <charset val="204"/>
          </rPr>
          <t>ячейка G17</t>
        </r>
        <r>
          <rPr>
            <sz val="9"/>
            <color indexed="81"/>
            <rFont val="Tahoma"/>
            <family val="2"/>
            <charset val="204"/>
          </rPr>
          <t>).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ММ</author>
  </authors>
  <commentList>
    <comment ref="G16" authorId="0" shapeId="0" xr:uid="{603840EA-26F9-4696-8DDE-69E5AF997BD5}">
      <text>
        <r>
          <rPr>
            <sz val="11"/>
            <color indexed="81"/>
            <rFont val="Tahoma"/>
            <family val="2"/>
            <charset val="204"/>
          </rPr>
          <t xml:space="preserve">Итог:
В </t>
        </r>
        <r>
          <rPr>
            <u/>
            <sz val="11"/>
            <color indexed="81"/>
            <rFont val="Tahoma"/>
            <family val="2"/>
            <charset val="204"/>
          </rPr>
          <t>ячейке G1</t>
        </r>
        <r>
          <rPr>
            <sz val="11"/>
            <color indexed="81"/>
            <rFont val="Tahoma"/>
            <family val="2"/>
            <charset val="204"/>
          </rPr>
          <t xml:space="preserve"> расчитана минимальная стоимость доставки ящиков по складам с учетом стоимости доставки от конкретного поставщика на конкретный склад, а также оставшейся вместимостью на каждом конкретном складе.
</t>
        </r>
      </text>
    </comment>
  </commentList>
</comments>
</file>

<file path=xl/sharedStrings.xml><?xml version="1.0" encoding="utf-8"?>
<sst xmlns="http://schemas.openxmlformats.org/spreadsheetml/2006/main" count="56" uniqueCount="20">
  <si>
    <t>всего затрат на доставку</t>
  </si>
  <si>
    <t>Стоимость доставки</t>
  </si>
  <si>
    <t>должно быть 22 300 согласно заказа</t>
  </si>
  <si>
    <t>Всего по складам</t>
  </si>
  <si>
    <t>Поставщик "Пятнашка"</t>
  </si>
  <si>
    <t xml:space="preserve">Поставщик "Славянка" </t>
  </si>
  <si>
    <t>Поставщик "Ярославль"</t>
  </si>
  <si>
    <t>Склад "Мичман"</t>
  </si>
  <si>
    <t>Склад "Аврора"</t>
  </si>
  <si>
    <t>Склад "Варяг"</t>
  </si>
  <si>
    <t>Склад "Нормандия"</t>
  </si>
  <si>
    <t>Склад "Висла"</t>
  </si>
  <si>
    <t>Распределение по складам и поставщикам</t>
  </si>
  <si>
    <t>Оставшаяся емкость склада</t>
  </si>
  <si>
    <t>Текущая загрузка складов</t>
  </si>
  <si>
    <t>нужно развести по складам</t>
  </si>
  <si>
    <t>Заказано ящиков товара</t>
  </si>
  <si>
    <t>Сколько макс. вмещает ящиков склад</t>
  </si>
  <si>
    <t>Емкость склада, ящиков товара</t>
  </si>
  <si>
    <t>Таблица стоимости доставки ящика товара,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</si>
</sst>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7" tint="-0.249977111117893"/>
      <name val="Calibri"/>
      <family val="2"/>
      <charset val="204"/>
      <scheme val="minor"/>
    </font>
    <font>
      <i/>
      <sz val="8"/>
      <color rgb="FF92D050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i/>
      <sz val="8"/>
      <color rgb="FF00B050"/>
      <name val="Calibri"/>
      <family val="2"/>
      <charset val="204"/>
      <scheme val="minor"/>
    </font>
    <font>
      <i/>
      <sz val="8"/>
      <color rgb="FFC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color indexed="81"/>
      <name val="Tahoma"/>
      <family val="2"/>
      <charset val="204"/>
    </font>
    <font>
      <u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u/>
      <sz val="9"/>
      <color indexed="81"/>
      <name val="Tahoma"/>
      <family val="2"/>
      <charset val="204"/>
    </font>
    <font>
      <b/>
      <u/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3" fillId="0" borderId="0" xfId="1" applyFont="1"/>
    <xf numFmtId="164" fontId="2" fillId="2" borderId="0" xfId="2" applyNumberFormat="1" applyFont="1" applyFill="1" applyBorder="1"/>
    <xf numFmtId="0" fontId="1" fillId="0" borderId="1" xfId="1" applyBorder="1"/>
    <xf numFmtId="0" fontId="1" fillId="0" borderId="2" xfId="1" applyBorder="1"/>
    <xf numFmtId="0" fontId="2" fillId="0" borderId="3" xfId="1" applyFont="1" applyBorder="1" applyAlignment="1">
      <alignment horizontal="right"/>
    </xf>
    <xf numFmtId="0" fontId="4" fillId="0" borderId="0" xfId="1" applyFont="1"/>
    <xf numFmtId="164" fontId="2" fillId="3" borderId="0" xfId="2" applyNumberFormat="1" applyFont="1" applyFill="1" applyBorder="1"/>
    <xf numFmtId="0" fontId="2" fillId="0" borderId="3" xfId="1" applyFont="1" applyBorder="1" applyAlignment="1">
      <alignment horizontal="center"/>
    </xf>
    <xf numFmtId="0" fontId="1" fillId="0" borderId="4" xfId="1" applyBorder="1"/>
    <xf numFmtId="0" fontId="1" fillId="0" borderId="5" xfId="1" applyBorder="1"/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/>
    <xf numFmtId="0" fontId="1" fillId="0" borderId="8" xfId="1" applyBorder="1" applyAlignment="1">
      <alignment horizontal="center"/>
    </xf>
    <xf numFmtId="0" fontId="1" fillId="0" borderId="9" xfId="1" applyBorder="1"/>
    <xf numFmtId="0" fontId="1" fillId="0" borderId="10" xfId="1" applyBorder="1"/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2" xfId="1" applyBorder="1" applyAlignment="1">
      <alignment horizontal="center" wrapText="1"/>
    </xf>
    <xf numFmtId="0" fontId="1" fillId="0" borderId="13" xfId="1" applyBorder="1" applyAlignment="1">
      <alignment horizontal="center" wrapText="1"/>
    </xf>
    <xf numFmtId="0" fontId="2" fillId="0" borderId="14" xfId="1" applyFont="1" applyBorder="1" applyAlignment="1">
      <alignment horizontal="center" wrapText="1"/>
    </xf>
    <xf numFmtId="0" fontId="5" fillId="0" borderId="0" xfId="1" applyFont="1"/>
    <xf numFmtId="164" fontId="2" fillId="0" borderId="15" xfId="2" applyNumberFormat="1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0" fontId="2" fillId="0" borderId="16" xfId="1" applyFont="1" applyBorder="1" applyAlignment="1">
      <alignment horizontal="center"/>
    </xf>
    <xf numFmtId="0" fontId="1" fillId="0" borderId="9" xfId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6" fillId="0" borderId="0" xfId="1" applyFont="1"/>
    <xf numFmtId="164" fontId="2" fillId="0" borderId="17" xfId="2" applyNumberFormat="1" applyFont="1" applyBorder="1"/>
    <xf numFmtId="0" fontId="2" fillId="0" borderId="18" xfId="1" applyFont="1" applyBorder="1" applyAlignment="1">
      <alignment horizontal="center"/>
    </xf>
    <xf numFmtId="0" fontId="7" fillId="0" borderId="0" xfId="1" applyFont="1"/>
    <xf numFmtId="0" fontId="8" fillId="0" borderId="19" xfId="1" applyFont="1" applyBorder="1" applyAlignment="1">
      <alignment horizontal="center"/>
    </xf>
    <xf numFmtId="0" fontId="8" fillId="0" borderId="20" xfId="1" applyFont="1" applyBorder="1" applyAlignment="1">
      <alignment horizontal="center"/>
    </xf>
    <xf numFmtId="0" fontId="9" fillId="0" borderId="21" xfId="1" applyFont="1" applyBorder="1" applyAlignment="1">
      <alignment horizontal="center"/>
    </xf>
    <xf numFmtId="0" fontId="1" fillId="0" borderId="22" xfId="1" applyBorder="1"/>
    <xf numFmtId="0" fontId="1" fillId="0" borderId="23" xfId="1" applyBorder="1"/>
    <xf numFmtId="0" fontId="1" fillId="0" borderId="23" xfId="1" applyBorder="1" applyAlignment="1">
      <alignment horizontal="center"/>
    </xf>
    <xf numFmtId="0" fontId="1" fillId="0" borderId="24" xfId="1" applyBorder="1" applyAlignment="1">
      <alignment horizontal="center"/>
    </xf>
    <xf numFmtId="0" fontId="1" fillId="0" borderId="25" xfId="1" applyBorder="1"/>
    <xf numFmtId="0" fontId="1" fillId="0" borderId="26" xfId="1" applyBorder="1"/>
    <xf numFmtId="0" fontId="1" fillId="0" borderId="26" xfId="1" applyBorder="1" applyAlignment="1">
      <alignment horizontal="center"/>
    </xf>
    <xf numFmtId="0" fontId="1" fillId="0" borderId="0" xfId="1" applyAlignment="1">
      <alignment horizontal="center" wrapText="1"/>
    </xf>
    <xf numFmtId="0" fontId="1" fillId="0" borderId="27" xfId="1" applyBorder="1" applyAlignment="1">
      <alignment horizontal="center" wrapText="1"/>
    </xf>
    <xf numFmtId="0" fontId="1" fillId="0" borderId="28" xfId="1" applyBorder="1" applyAlignment="1">
      <alignment horizontal="center" wrapText="1"/>
    </xf>
    <xf numFmtId="0" fontId="2" fillId="0" borderId="11" xfId="1" applyFont="1" applyBorder="1" applyAlignment="1">
      <alignment horizontal="center" vertical="center" wrapText="1"/>
    </xf>
  </cellXfs>
  <cellStyles count="3">
    <cellStyle name="Обычный" xfId="0" builtinId="0"/>
    <cellStyle name="Обычный 2" xfId="1" xr:uid="{0AFEAB2B-D599-417B-98F6-28F779C10731}"/>
    <cellStyle name="Финансовый 2" xfId="2" xr:uid="{F4E5C682-53A5-43C5-A700-1F22A6D0C8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8403-5671-4CAE-9022-0E0944BBDB3A}">
  <dimension ref="A1:I17"/>
  <sheetViews>
    <sheetView workbookViewId="0">
      <selection activeCell="N16" sqref="N16"/>
    </sheetView>
  </sheetViews>
  <sheetFormatPr defaultRowHeight="14.4" x14ac:dyDescent="0.3"/>
  <cols>
    <col min="1" max="1" width="30.44140625" style="2" bestFit="1" customWidth="1"/>
    <col min="2" max="2" width="10.33203125" style="1" customWidth="1"/>
    <col min="3" max="3" width="13" style="2" customWidth="1"/>
    <col min="4" max="4" width="10.33203125" style="1" customWidth="1"/>
    <col min="5" max="5" width="10.5546875" style="1" customWidth="1"/>
    <col min="6" max="6" width="12.33203125" style="1" bestFit="1" customWidth="1"/>
    <col min="7" max="7" width="12.44140625" style="1" customWidth="1"/>
    <col min="8" max="8" width="10.44140625" style="1" customWidth="1"/>
    <col min="9" max="16384" width="8.88671875" style="1"/>
  </cols>
  <sheetData>
    <row r="1" spans="1:9" s="44" customFormat="1" ht="28.8" x14ac:dyDescent="0.3">
      <c r="A1" s="47" t="s">
        <v>19</v>
      </c>
      <c r="B1" s="46" t="s">
        <v>11</v>
      </c>
      <c r="C1" s="46" t="s">
        <v>10</v>
      </c>
      <c r="D1" s="46" t="s">
        <v>9</v>
      </c>
      <c r="E1" s="46" t="s">
        <v>8</v>
      </c>
      <c r="F1" s="45" t="s">
        <v>7</v>
      </c>
    </row>
    <row r="2" spans="1:9" x14ac:dyDescent="0.3">
      <c r="A2" s="16" t="s">
        <v>6</v>
      </c>
      <c r="B2" s="42">
        <v>105</v>
      </c>
      <c r="C2" s="43">
        <v>234</v>
      </c>
      <c r="D2" s="42">
        <v>145</v>
      </c>
      <c r="E2" s="42">
        <v>103</v>
      </c>
      <c r="F2" s="41">
        <v>154</v>
      </c>
    </row>
    <row r="3" spans="1:9" x14ac:dyDescent="0.3">
      <c r="A3" s="16" t="s">
        <v>5</v>
      </c>
      <c r="B3" s="42">
        <v>220</v>
      </c>
      <c r="C3" s="43">
        <v>245</v>
      </c>
      <c r="D3" s="42">
        <v>245</v>
      </c>
      <c r="E3" s="42">
        <v>105</v>
      </c>
      <c r="F3" s="41">
        <v>101</v>
      </c>
    </row>
    <row r="4" spans="1:9" ht="15" thickBot="1" x14ac:dyDescent="0.35">
      <c r="A4" s="40" t="s">
        <v>4</v>
      </c>
      <c r="B4" s="38">
        <v>203</v>
      </c>
      <c r="C4" s="39">
        <v>133</v>
      </c>
      <c r="D4" s="38">
        <v>405</v>
      </c>
      <c r="E4" s="38">
        <v>104</v>
      </c>
      <c r="F4" s="37">
        <v>199</v>
      </c>
    </row>
    <row r="5" spans="1:9" ht="15" thickBot="1" x14ac:dyDescent="0.35">
      <c r="A5" s="36" t="s">
        <v>18</v>
      </c>
      <c r="B5" s="35">
        <v>3000</v>
      </c>
      <c r="C5" s="35">
        <v>8000</v>
      </c>
      <c r="D5" s="35">
        <v>3800</v>
      </c>
      <c r="E5" s="35">
        <v>5300</v>
      </c>
      <c r="F5" s="34">
        <v>4200</v>
      </c>
      <c r="G5" s="33" t="s">
        <v>17</v>
      </c>
    </row>
    <row r="6" spans="1:9" ht="15" thickBot="1" x14ac:dyDescent="0.35"/>
    <row r="7" spans="1:9" ht="15" thickBot="1" x14ac:dyDescent="0.35">
      <c r="A7" s="32" t="s">
        <v>16</v>
      </c>
      <c r="B7" s="31">
        <v>22300</v>
      </c>
      <c r="C7" s="30" t="s">
        <v>15</v>
      </c>
    </row>
    <row r="8" spans="1:9" ht="15" thickBot="1" x14ac:dyDescent="0.35"/>
    <row r="9" spans="1:9" ht="15" thickBot="1" x14ac:dyDescent="0.35">
      <c r="A9" s="29" t="s">
        <v>14</v>
      </c>
      <c r="B9" s="19">
        <v>321</v>
      </c>
      <c r="C9" s="19">
        <v>423</v>
      </c>
      <c r="D9" s="19">
        <v>143</v>
      </c>
      <c r="E9" s="19">
        <v>378</v>
      </c>
      <c r="F9" s="28">
        <v>557</v>
      </c>
    </row>
    <row r="10" spans="1:9" ht="15" thickBot="1" x14ac:dyDescent="0.35">
      <c r="A10" s="27" t="s">
        <v>13</v>
      </c>
      <c r="B10" s="13">
        <f>B5-B9</f>
        <v>2679</v>
      </c>
      <c r="C10" s="13">
        <f>C5-C9</f>
        <v>7577</v>
      </c>
      <c r="D10" s="13">
        <f>D5-D9</f>
        <v>3657</v>
      </c>
      <c r="E10" s="13">
        <f>E5-E9</f>
        <v>4922</v>
      </c>
      <c r="F10" s="26">
        <f>F5-F9</f>
        <v>3643</v>
      </c>
      <c r="G10" s="25">
        <f>SUM(B10:F10)</f>
        <v>22478</v>
      </c>
      <c r="H10" s="5" t="b">
        <f>B7&lt;G10</f>
        <v>1</v>
      </c>
      <c r="I10" s="24"/>
    </row>
    <row r="11" spans="1:9" ht="15" thickBot="1" x14ac:dyDescent="0.35"/>
    <row r="12" spans="1:9" ht="29.4" thickBot="1" x14ac:dyDescent="0.35">
      <c r="A12" s="23" t="s">
        <v>12</v>
      </c>
      <c r="B12" s="22" t="s">
        <v>11</v>
      </c>
      <c r="C12" s="22" t="s">
        <v>10</v>
      </c>
      <c r="D12" s="22" t="s">
        <v>9</v>
      </c>
      <c r="E12" s="22" t="s">
        <v>8</v>
      </c>
      <c r="F12" s="21" t="s">
        <v>7</v>
      </c>
    </row>
    <row r="13" spans="1:9" x14ac:dyDescent="0.3">
      <c r="A13" s="20" t="s">
        <v>6</v>
      </c>
      <c r="B13" s="18"/>
      <c r="C13" s="19"/>
      <c r="D13" s="18"/>
      <c r="E13" s="18"/>
      <c r="F13" s="17"/>
    </row>
    <row r="14" spans="1:9" x14ac:dyDescent="0.3">
      <c r="A14" s="16" t="s">
        <v>5</v>
      </c>
      <c r="F14" s="15"/>
    </row>
    <row r="15" spans="1:9" ht="15" thickBot="1" x14ac:dyDescent="0.35">
      <c r="A15" s="14" t="s">
        <v>4</v>
      </c>
      <c r="B15" s="12"/>
      <c r="C15" s="13"/>
      <c r="D15" s="12"/>
      <c r="E15" s="12"/>
      <c r="F15" s="11"/>
    </row>
    <row r="16" spans="1:9" ht="15" thickBot="1" x14ac:dyDescent="0.35">
      <c r="A16" s="10" t="s">
        <v>3</v>
      </c>
      <c r="B16" s="6">
        <f>SUM(B13:B15)</f>
        <v>0</v>
      </c>
      <c r="C16" s="6">
        <f>SUM(C13:C15)</f>
        <v>0</v>
      </c>
      <c r="D16" s="6">
        <f>SUM(D13:D15)</f>
        <v>0</v>
      </c>
      <c r="E16" s="6">
        <f>SUM(E13:E15)</f>
        <v>0</v>
      </c>
      <c r="F16" s="5">
        <f>SUM(F13:F15)</f>
        <v>0</v>
      </c>
      <c r="G16" s="9">
        <f>SUM(B16:F16)</f>
        <v>0</v>
      </c>
      <c r="H16" s="8" t="s">
        <v>2</v>
      </c>
    </row>
    <row r="17" spans="1:8" ht="15" thickBot="1" x14ac:dyDescent="0.35">
      <c r="A17" s="7" t="s">
        <v>1</v>
      </c>
      <c r="B17" s="6">
        <f>B13*B2+B14*B3+B15*B4</f>
        <v>0</v>
      </c>
      <c r="C17" s="6">
        <f>C13*C2+C14*C3+C15*C4</f>
        <v>0</v>
      </c>
      <c r="D17" s="6">
        <f>D13*D2+D14*D3+D15*D4</f>
        <v>0</v>
      </c>
      <c r="E17" s="6">
        <f>E13*E2+E14*E3+E15*E4</f>
        <v>0</v>
      </c>
      <c r="F17" s="5">
        <f>F13*F2+F14*F3+F15*F4</f>
        <v>0</v>
      </c>
      <c r="G17" s="4">
        <f>SUM(B17:F17)</f>
        <v>0</v>
      </c>
      <c r="H17" s="3" t="s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A3FA-C12A-4133-8F70-8F6D6C339B76}">
  <dimension ref="A1:I17"/>
  <sheetViews>
    <sheetView tabSelected="1" workbookViewId="0">
      <selection activeCell="M13" sqref="M13"/>
    </sheetView>
  </sheetViews>
  <sheetFormatPr defaultRowHeight="14.4" x14ac:dyDescent="0.3"/>
  <cols>
    <col min="1" max="1" width="30.44140625" style="2" bestFit="1" customWidth="1"/>
    <col min="2" max="2" width="10.33203125" style="1" customWidth="1"/>
    <col min="3" max="3" width="13" style="2" customWidth="1"/>
    <col min="4" max="4" width="10.33203125" style="1" customWidth="1"/>
    <col min="5" max="5" width="10.5546875" style="1" customWidth="1"/>
    <col min="6" max="6" width="12.33203125" style="1" bestFit="1" customWidth="1"/>
    <col min="7" max="7" width="12.44140625" style="1" customWidth="1"/>
    <col min="8" max="8" width="10.44140625" style="1" customWidth="1"/>
    <col min="9" max="16384" width="8.88671875" style="1"/>
  </cols>
  <sheetData>
    <row r="1" spans="1:9" s="44" customFormat="1" ht="28.8" x14ac:dyDescent="0.3">
      <c r="A1" s="47" t="s">
        <v>19</v>
      </c>
      <c r="B1" s="46" t="s">
        <v>11</v>
      </c>
      <c r="C1" s="46" t="s">
        <v>10</v>
      </c>
      <c r="D1" s="46" t="s">
        <v>9</v>
      </c>
      <c r="E1" s="46" t="s">
        <v>8</v>
      </c>
      <c r="F1" s="45" t="s">
        <v>7</v>
      </c>
    </row>
    <row r="2" spans="1:9" x14ac:dyDescent="0.3">
      <c r="A2" s="16" t="s">
        <v>6</v>
      </c>
      <c r="B2" s="42">
        <v>105</v>
      </c>
      <c r="C2" s="43">
        <v>234</v>
      </c>
      <c r="D2" s="42">
        <v>145</v>
      </c>
      <c r="E2" s="42">
        <v>103</v>
      </c>
      <c r="F2" s="41">
        <v>154</v>
      </c>
    </row>
    <row r="3" spans="1:9" x14ac:dyDescent="0.3">
      <c r="A3" s="16" t="s">
        <v>5</v>
      </c>
      <c r="B3" s="42">
        <v>220</v>
      </c>
      <c r="C3" s="43">
        <v>245</v>
      </c>
      <c r="D3" s="42">
        <v>245</v>
      </c>
      <c r="E3" s="42">
        <v>105</v>
      </c>
      <c r="F3" s="41">
        <v>101</v>
      </c>
    </row>
    <row r="4" spans="1:9" ht="15" thickBot="1" x14ac:dyDescent="0.35">
      <c r="A4" s="40" t="s">
        <v>4</v>
      </c>
      <c r="B4" s="38">
        <v>203</v>
      </c>
      <c r="C4" s="39">
        <v>133</v>
      </c>
      <c r="D4" s="38">
        <v>405</v>
      </c>
      <c r="E4" s="38">
        <v>104</v>
      </c>
      <c r="F4" s="37">
        <v>199</v>
      </c>
    </row>
    <row r="5" spans="1:9" ht="15" thickBot="1" x14ac:dyDescent="0.35">
      <c r="A5" s="36" t="s">
        <v>18</v>
      </c>
      <c r="B5" s="35">
        <v>3000</v>
      </c>
      <c r="C5" s="35">
        <v>8000</v>
      </c>
      <c r="D5" s="35">
        <v>3800</v>
      </c>
      <c r="E5" s="35">
        <v>5300</v>
      </c>
      <c r="F5" s="34">
        <v>4200</v>
      </c>
      <c r="G5" s="33" t="s">
        <v>17</v>
      </c>
    </row>
    <row r="6" spans="1:9" ht="15" thickBot="1" x14ac:dyDescent="0.35"/>
    <row r="7" spans="1:9" ht="15" thickBot="1" x14ac:dyDescent="0.35">
      <c r="A7" s="32" t="s">
        <v>16</v>
      </c>
      <c r="B7" s="31">
        <v>22300</v>
      </c>
      <c r="C7" s="30" t="s">
        <v>15</v>
      </c>
    </row>
    <row r="8" spans="1:9" ht="15" thickBot="1" x14ac:dyDescent="0.35"/>
    <row r="9" spans="1:9" ht="15" thickBot="1" x14ac:dyDescent="0.35">
      <c r="A9" s="29" t="s">
        <v>14</v>
      </c>
      <c r="B9" s="19">
        <v>321</v>
      </c>
      <c r="C9" s="19">
        <v>423</v>
      </c>
      <c r="D9" s="19">
        <v>143</v>
      </c>
      <c r="E9" s="19">
        <v>378</v>
      </c>
      <c r="F9" s="28">
        <v>557</v>
      </c>
    </row>
    <row r="10" spans="1:9" ht="15" thickBot="1" x14ac:dyDescent="0.35">
      <c r="A10" s="27" t="s">
        <v>13</v>
      </c>
      <c r="B10" s="13">
        <f>B5-B9</f>
        <v>2679</v>
      </c>
      <c r="C10" s="13">
        <f>C5-C9</f>
        <v>7577</v>
      </c>
      <c r="D10" s="13">
        <f>D5-D9</f>
        <v>3657</v>
      </c>
      <c r="E10" s="13">
        <f>E5-E9</f>
        <v>4922</v>
      </c>
      <c r="F10" s="26">
        <f>F5-F9</f>
        <v>3643</v>
      </c>
      <c r="G10" s="25">
        <f>SUM(B10:F10)</f>
        <v>22478</v>
      </c>
      <c r="H10" s="5" t="b">
        <f>B7&lt;G10</f>
        <v>1</v>
      </c>
      <c r="I10" s="24"/>
    </row>
    <row r="11" spans="1:9" ht="15" thickBot="1" x14ac:dyDescent="0.35"/>
    <row r="12" spans="1:9" ht="29.4" thickBot="1" x14ac:dyDescent="0.35">
      <c r="A12" s="23" t="s">
        <v>12</v>
      </c>
      <c r="B12" s="22" t="s">
        <v>11</v>
      </c>
      <c r="C12" s="22" t="s">
        <v>10</v>
      </c>
      <c r="D12" s="22" t="s">
        <v>9</v>
      </c>
      <c r="E12" s="22" t="s">
        <v>8</v>
      </c>
      <c r="F12" s="21" t="s">
        <v>7</v>
      </c>
    </row>
    <row r="13" spans="1:9" x14ac:dyDescent="0.3">
      <c r="A13" s="20" t="s">
        <v>6</v>
      </c>
      <c r="B13" s="18">
        <v>2679</v>
      </c>
      <c r="C13" s="19">
        <v>0</v>
      </c>
      <c r="D13" s="18">
        <v>3479</v>
      </c>
      <c r="E13" s="18">
        <v>4922</v>
      </c>
      <c r="F13" s="17">
        <v>0</v>
      </c>
    </row>
    <row r="14" spans="1:9" x14ac:dyDescent="0.3">
      <c r="A14" s="16" t="s">
        <v>5</v>
      </c>
      <c r="B14" s="1">
        <v>0</v>
      </c>
      <c r="C14" s="2">
        <v>0</v>
      </c>
      <c r="D14" s="1">
        <v>0</v>
      </c>
      <c r="E14" s="1">
        <v>0</v>
      </c>
      <c r="F14" s="15">
        <v>3643</v>
      </c>
    </row>
    <row r="15" spans="1:9" ht="15" thickBot="1" x14ac:dyDescent="0.35">
      <c r="A15" s="14" t="s">
        <v>4</v>
      </c>
      <c r="B15" s="12">
        <v>0</v>
      </c>
      <c r="C15" s="13">
        <v>7577</v>
      </c>
      <c r="D15" s="12">
        <v>0</v>
      </c>
      <c r="E15" s="12">
        <v>0</v>
      </c>
      <c r="F15" s="11">
        <v>0</v>
      </c>
    </row>
    <row r="16" spans="1:9" ht="15" thickBot="1" x14ac:dyDescent="0.35">
      <c r="A16" s="10" t="s">
        <v>3</v>
      </c>
      <c r="B16" s="6">
        <f>SUM(B13:B15)</f>
        <v>2679</v>
      </c>
      <c r="C16" s="6">
        <f>SUM(C13:C15)</f>
        <v>7577</v>
      </c>
      <c r="D16" s="6">
        <f>SUM(D13:D15)</f>
        <v>3479</v>
      </c>
      <c r="E16" s="6">
        <f>SUM(E13:E15)</f>
        <v>4922</v>
      </c>
      <c r="F16" s="5">
        <f>SUM(F13:F15)</f>
        <v>3643</v>
      </c>
      <c r="G16" s="9">
        <f>SUM(B16:F16)</f>
        <v>22300</v>
      </c>
      <c r="H16" s="8" t="s">
        <v>2</v>
      </c>
    </row>
    <row r="17" spans="1:8" ht="15" thickBot="1" x14ac:dyDescent="0.35">
      <c r="A17" s="7" t="s">
        <v>1</v>
      </c>
      <c r="B17" s="6">
        <f>B13*B2+B14*B3+B15*B4</f>
        <v>281295</v>
      </c>
      <c r="C17" s="6">
        <f>C13*C2+C14*C3+C15*C4</f>
        <v>1007741</v>
      </c>
      <c r="D17" s="6">
        <f>D13*D2+D14*D3+D15*D4</f>
        <v>504455</v>
      </c>
      <c r="E17" s="6">
        <f>E13*E2+E14*E3+E15*E4</f>
        <v>506966</v>
      </c>
      <c r="F17" s="5">
        <f>F13*F2+F14*F3+F15*F4</f>
        <v>367943</v>
      </c>
      <c r="G17" s="4">
        <f>SUM(B17:F17)</f>
        <v>2668400</v>
      </c>
      <c r="H17" s="3" t="s"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</vt:lpstr>
      <vt:lpstr>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ММ</dc:creator>
  <cp:lastModifiedBy>ММ</cp:lastModifiedBy>
  <dcterms:created xsi:type="dcterms:W3CDTF">2015-06-05T18:19:34Z</dcterms:created>
  <dcterms:modified xsi:type="dcterms:W3CDTF">2024-08-01T04:55:28Z</dcterms:modified>
</cp:coreProperties>
</file>