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gor_\Downloads\"/>
    </mc:Choice>
  </mc:AlternateContent>
  <xr:revisionPtr revIDLastSave="0" documentId="13_ncr:1_{F5EEE7C2-254A-48F7-A56A-C0B3583722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Состояние vs другие машины" sheetId="4" r:id="rId1"/>
  </sheets>
  <definedNames>
    <definedName name="_xlnm._FilterDatabase" localSheetId="0" hidden="1">'Состояние vs другие машины'!$A$1:$S$13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Q2" i="4"/>
  <c r="Q13" i="4"/>
  <c r="Q12" i="4"/>
  <c r="Q11" i="4"/>
  <c r="R11" i="4" s="1"/>
  <c r="Q10" i="4"/>
  <c r="R10" i="4" s="1"/>
  <c r="Q9" i="4"/>
  <c r="R9" i="4" s="1"/>
  <c r="Q8" i="4"/>
  <c r="Q7" i="4"/>
  <c r="R7" i="4" s="1"/>
  <c r="Q6" i="4"/>
  <c r="R6" i="4" s="1"/>
  <c r="Q5" i="4"/>
  <c r="Q4" i="4"/>
  <c r="Q3" i="4"/>
  <c r="R3" i="4" s="1"/>
  <c r="R8" i="4" l="1"/>
  <c r="R5" i="4"/>
  <c r="R13" i="4"/>
  <c r="R4" i="4"/>
  <c r="R12" i="4"/>
</calcChain>
</file>

<file path=xl/sharedStrings.xml><?xml version="1.0" encoding="utf-8"?>
<sst xmlns="http://schemas.openxmlformats.org/spreadsheetml/2006/main" count="114" uniqueCount="74">
  <si>
    <t>Блок розлива</t>
  </si>
  <si>
    <t>Общее наименование</t>
  </si>
  <si>
    <t>тип</t>
  </si>
  <si>
    <t>оборудование</t>
  </si>
  <si>
    <t>год выпуска</t>
  </si>
  <si>
    <t xml:space="preserve">Наработка </t>
  </si>
  <si>
    <t>система управления и ЭК</t>
  </si>
  <si>
    <t>категория</t>
  </si>
  <si>
    <t>СМР Банка</t>
  </si>
  <si>
    <t>Блоки розлива</t>
  </si>
  <si>
    <r>
      <t xml:space="preserve">Innofill DMD 104
</t>
    </r>
    <r>
      <rPr>
        <sz val="12"/>
        <rFont val="Verdana"/>
        <family val="2"/>
        <charset val="204"/>
      </rPr>
      <t>2006 г</t>
    </r>
  </si>
  <si>
    <t>Не критичные очаги коррозии</t>
  </si>
  <si>
    <t>В процессе замера</t>
  </si>
  <si>
    <t>Заводская шероховатость 0.4мкм, визуальных отклонений не обнаружено (менее 25лет)</t>
  </si>
  <si>
    <t>Критический износ</t>
  </si>
  <si>
    <t xml:space="preserve">Высокий износ кольцевого трансформатора, коррозия двигателя Г.П. </t>
  </si>
  <si>
    <t>ЯРС Банка</t>
  </si>
  <si>
    <t>SASIB S.p.A</t>
  </si>
  <si>
    <t>Без отклонений</t>
  </si>
  <si>
    <t>без отклонений</t>
  </si>
  <si>
    <t>Износ внутренней поверхности клапанов управления наливателями</t>
  </si>
  <si>
    <t xml:space="preserve">Электронное оборудование отработало &gt;23 лет и морально устарело. </t>
  </si>
  <si>
    <t>ХБР Банка</t>
  </si>
  <si>
    <t>БАНКА    Innofill DMD 92</t>
  </si>
  <si>
    <t>Не критичные очаги коррозии не более 7%</t>
  </si>
  <si>
    <t>Начало износа (Зазор между обоймами – 9.83мм. )</t>
  </si>
  <si>
    <t>Небольшой налет на стенках</t>
  </si>
  <si>
    <t>начало износа (выработка на вилках клапана)</t>
  </si>
  <si>
    <t>Система управления не поддерживается но есть возможность модернизации, стоимость модернизации указано в акте</t>
  </si>
  <si>
    <t>РСТ Банка 0,5</t>
  </si>
  <si>
    <t>KHS, DMD 48187</t>
  </si>
  <si>
    <t>Начало износа (измерение ширика качения 31,8 мм при норме 32 мм)</t>
  </si>
  <si>
    <t>Ограничена поставка и поддержка из за санкций.</t>
  </si>
  <si>
    <t>НСК Банка 1</t>
  </si>
  <si>
    <t>Розлив STARCANS 2000/ закатка CFT 3000/8
2004</t>
  </si>
  <si>
    <t>Очаги коррозии более 60% трещины станины кольцевого бака</t>
  </si>
  <si>
    <t>Зазор 10,2</t>
  </si>
  <si>
    <t>Без отклонений, внутренняя поверхность кольцевого бака без повреждений</t>
  </si>
  <si>
    <t>Система управления не поддерживается</t>
  </si>
  <si>
    <t>РСТ Банка 1</t>
  </si>
  <si>
    <t>KHS, DMD 48188</t>
  </si>
  <si>
    <t>Ограничена поставка и поддержка из-за санкций.</t>
  </si>
  <si>
    <t>СПБ Банка 2</t>
  </si>
  <si>
    <t>KHS Innofill DMD 108
2001</t>
  </si>
  <si>
    <t xml:space="preserve">Критичный износ (Зазор между обоймами – 10.2 мм. ) </t>
  </si>
  <si>
    <t>Шероховатость стенки кольцевого бака  1.0-1.2 мкм</t>
  </si>
  <si>
    <t>Износ вставок наполнителя более 2 мм на одну сторону, износ упоров 0.5-1.2 мм на одну сторону.</t>
  </si>
  <si>
    <t>Система управления не поддерживается, есть возможность  модификации</t>
  </si>
  <si>
    <t>НСК Банка 2</t>
  </si>
  <si>
    <t xml:space="preserve">Розлив Krones K222129 / Закатка Ferrum F506G
2007 (начало эксплуатации линии 2022 г) </t>
  </si>
  <si>
    <t xml:space="preserve">Без отклонений  </t>
  </si>
  <si>
    <t xml:space="preserve">Без отклонений </t>
  </si>
  <si>
    <t>ТУЛ Банка 3</t>
  </si>
  <si>
    <t>Innofill DMD (VF) 108
2003</t>
  </si>
  <si>
    <t>критичный износ</t>
  </si>
  <si>
    <t>Система управления поддерживается частично</t>
  </si>
  <si>
    <t>СПБ Банка 4</t>
  </si>
  <si>
    <t>KHS Innofill DMD 108
2002</t>
  </si>
  <si>
    <t>Начало износа (Зазор между обоймами – 10.1 мм. )</t>
  </si>
  <si>
    <t>ТУЛ Банка 5</t>
  </si>
  <si>
    <t>Innofill DMD 108
2001</t>
  </si>
  <si>
    <t>Innofill DMD 104\124</t>
  </si>
  <si>
    <t>начало критичного износа</t>
  </si>
  <si>
    <t>итоговый балл оценки состояния</t>
  </si>
  <si>
    <t>оценка1</t>
  </si>
  <si>
    <t>оценка2</t>
  </si>
  <si>
    <t>оценка3</t>
  </si>
  <si>
    <t>оценка4</t>
  </si>
  <si>
    <t>оценка5</t>
  </si>
  <si>
    <t>оценка6</t>
  </si>
  <si>
    <t>коррозия корпуса и рамы</t>
  </si>
  <si>
    <t>коренной подшипник</t>
  </si>
  <si>
    <t>кольцевой бак</t>
  </si>
  <si>
    <t>наливатели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</si>
</sst>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name val="Verdana"/>
      <family val="2"/>
      <charset val="204"/>
    </font>
    <font>
      <b/>
      <sz val="12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444444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</cellStyleXfs>
  <cellXfs count="28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1" fillId="0" borderId="0" xfId="2"/>
    <xf numFmtId="49" fontId="6" fillId="0" borderId="1" xfId="2" applyNumberFormat="1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0" xfId="2" applyFont="1"/>
    <xf numFmtId="0" fontId="5" fillId="5" borderId="1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164" fontId="5" fillId="0" borderId="1" xfId="3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164" fontId="8" fillId="6" borderId="1" xfId="3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2" fillId="3" borderId="1" xfId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" fillId="2" borderId="0" xfId="2" applyFill="1"/>
  </cellXfs>
  <cellStyles count="6">
    <cellStyle name="Normal" xfId="5" xr:uid="{70198213-6139-498F-89B5-95B6EAE78EB5}"/>
    <cellStyle name="Обычный" xfId="0" builtinId="0"/>
    <cellStyle name="Обычный 2" xfId="1" xr:uid="{93B4585F-EBC7-4A7B-9A1C-5C5B5CD07468}"/>
    <cellStyle name="Обычный 3" xfId="2" xr:uid="{B69F96BF-E5CB-452F-9A2F-7876E30FD1A1}"/>
    <cellStyle name="Обычный 4" xfId="4" xr:uid="{B3881B1C-1B5B-46F7-B918-BE93D7A484CB}"/>
    <cellStyle name="Финансовый 2" xfId="3" xr:uid="{DD69DBBC-ED1D-4A29-AE4B-9476869FB4A2}"/>
  </cellStyles>
  <dxfs count="8">
    <dxf>
      <font>
        <color theme="0"/>
      </font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E357-1386-44AC-954F-C4A3390285B2}">
  <dimension ref="A1:U13"/>
  <sheetViews>
    <sheetView tabSelected="1" topLeftCell="A8" zoomScale="70" zoomScaleNormal="70" workbookViewId="0">
      <selection activeCell="O1" sqref="O1"/>
    </sheetView>
  </sheetViews>
  <sheetFormatPr defaultColWidth="9.08984375" defaultRowHeight="14.5" x14ac:dyDescent="0.35"/>
  <cols>
    <col min="1" max="1" width="33.6328125" style="22" bestFit="1" customWidth="1"/>
    <col min="2" max="2" width="20.6328125" style="22" customWidth="1"/>
    <col min="3" max="3" width="23.54296875" style="22" customWidth="1"/>
    <col min="4" max="4" width="14.36328125" style="2" customWidth="1"/>
    <col min="5" max="5" width="15.453125" style="22" customWidth="1"/>
    <col min="6" max="6" width="8.7265625" style="2" bestFit="1" customWidth="1"/>
    <col min="7" max="7" width="22.81640625" style="2" bestFit="1" customWidth="1"/>
    <col min="8" max="8" width="8.7265625" style="2" bestFit="1" customWidth="1"/>
    <col min="9" max="9" width="35.54296875" style="2" bestFit="1" customWidth="1"/>
    <col min="10" max="10" width="8.7265625" style="2" bestFit="1" customWidth="1"/>
    <col min="11" max="11" width="32.54296875" style="2" bestFit="1" customWidth="1"/>
    <col min="12" max="12" width="8.7265625" style="2" bestFit="1" customWidth="1"/>
    <col min="13" max="13" width="27.7265625" style="2" bestFit="1" customWidth="1"/>
    <col min="14" max="14" width="8" style="2" bestFit="1" customWidth="1"/>
    <col min="15" max="15" width="48.90625" style="2" bestFit="1" customWidth="1"/>
    <col min="16" max="16" width="8.6328125" style="2" customWidth="1"/>
    <col min="17" max="17" width="15.26953125" style="2" bestFit="1" customWidth="1"/>
    <col min="18" max="18" width="10.6328125" style="2" bestFit="1" customWidth="1"/>
    <col min="19" max="16384" width="9.08984375" style="2"/>
  </cols>
  <sheetData>
    <row r="1" spans="1:21" s="27" customFormat="1" ht="88.5" customHeight="1" x14ac:dyDescent="0.35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6" t="s">
        <v>64</v>
      </c>
      <c r="G1" s="25" t="s">
        <v>70</v>
      </c>
      <c r="H1" s="26" t="s">
        <v>65</v>
      </c>
      <c r="I1" s="25" t="s">
        <v>71</v>
      </c>
      <c r="J1" s="26" t="s">
        <v>66</v>
      </c>
      <c r="K1" s="25" t="s">
        <v>72</v>
      </c>
      <c r="L1" s="26" t="s">
        <v>67</v>
      </c>
      <c r="M1" s="25" t="s">
        <v>73</v>
      </c>
      <c r="N1" s="26" t="s">
        <v>68</v>
      </c>
      <c r="O1" s="25" t="s">
        <v>6</v>
      </c>
      <c r="P1" s="26" t="s">
        <v>69</v>
      </c>
      <c r="Q1" s="25" t="s">
        <v>63</v>
      </c>
      <c r="R1" s="25" t="s">
        <v>7</v>
      </c>
    </row>
    <row r="2" spans="1:21" ht="46.5" x14ac:dyDescent="0.35">
      <c r="A2" s="3" t="s">
        <v>8</v>
      </c>
      <c r="B2" s="3" t="s">
        <v>9</v>
      </c>
      <c r="C2" s="3" t="s">
        <v>10</v>
      </c>
      <c r="D2" s="4">
        <v>2006</v>
      </c>
      <c r="E2" s="5">
        <v>109361</v>
      </c>
      <c r="F2" s="6">
        <v>3</v>
      </c>
      <c r="G2" s="7" t="s">
        <v>11</v>
      </c>
      <c r="H2" s="8">
        <v>2</v>
      </c>
      <c r="I2" s="9" t="s">
        <v>12</v>
      </c>
      <c r="J2" s="8">
        <v>2</v>
      </c>
      <c r="K2" s="9" t="s">
        <v>13</v>
      </c>
      <c r="L2" s="8">
        <v>2</v>
      </c>
      <c r="M2" s="7" t="s">
        <v>14</v>
      </c>
      <c r="N2" s="6">
        <v>3</v>
      </c>
      <c r="O2" s="9" t="s">
        <v>15</v>
      </c>
      <c r="P2" s="8">
        <v>2</v>
      </c>
      <c r="Q2" s="10">
        <f>SUM(IF(F2=1,F2*5,IF(F2=3,F2*5,F2*5)),IF(H2=1,H2*10,IF(H2=3,H2*10,H2*10)),IF(J2=1,J2*10,IF(J2=3,J2*10,J2*10)),IF(L2=1,L2*20,IF(L2=3,L2*20,L2*20)),IF(N2=1,N2*10,IF(N2=3,N2*10,N2*10)),IF(P2=1,P2*10,IF(P2=3,P2*10,P2*10)))+IF(OR(F2=3,H2=3,J2=3,L2=3,N2=3,P2=3),60,0)</f>
        <v>205</v>
      </c>
      <c r="R2" s="11" t="str">
        <f t="shared" ref="R2:R13" si="0">IF(Q2&gt;130,"A",IF(Q2&gt;76,"B","C"))</f>
        <v>A</v>
      </c>
      <c r="U2" s="12"/>
    </row>
    <row r="3" spans="1:21" ht="62" x14ac:dyDescent="0.35">
      <c r="A3" s="3" t="s">
        <v>16</v>
      </c>
      <c r="B3" s="3" t="s">
        <v>9</v>
      </c>
      <c r="C3" s="3" t="s">
        <v>17</v>
      </c>
      <c r="D3" s="4">
        <v>2001</v>
      </c>
      <c r="E3" s="5">
        <v>110990</v>
      </c>
      <c r="F3" s="6">
        <v>3</v>
      </c>
      <c r="G3" s="9" t="s">
        <v>11</v>
      </c>
      <c r="H3" s="8">
        <v>2</v>
      </c>
      <c r="I3" s="9" t="s">
        <v>18</v>
      </c>
      <c r="J3" s="13">
        <v>1</v>
      </c>
      <c r="K3" s="9" t="s">
        <v>19</v>
      </c>
      <c r="L3" s="13">
        <v>1</v>
      </c>
      <c r="M3" s="14" t="s">
        <v>20</v>
      </c>
      <c r="N3" s="6">
        <v>3</v>
      </c>
      <c r="O3" s="9" t="s">
        <v>21</v>
      </c>
      <c r="P3" s="8">
        <v>2</v>
      </c>
      <c r="Q3" s="10">
        <f t="shared" ref="Q3:Q13" si="1">SUM(IF(F3=1,F3*5,IF(F3=3,F3*5,F3*5)),IF(H3=1,H3*10,IF(H3=3,H3*10,H3*10)),IF(J3=1,J3*10,IF(J3=3,J3*10,J3*10)),IF(L3=1,L3*20,IF(L3=3,L3*20,L3*20)),IF(N3=1,N3*10,IF(N3=3,N3*10,N3*10)),IF(P3=1,P3*10,IF(P3=3,P3*10,P3*10)))+IF(OR(F3=3,H3=3,J3=3,L3=3,N3=3,P3=3),60,0)</f>
        <v>175</v>
      </c>
      <c r="R3" s="11" t="str">
        <f t="shared" si="0"/>
        <v>A</v>
      </c>
    </row>
    <row r="4" spans="1:21" ht="77.5" x14ac:dyDescent="0.35">
      <c r="A4" s="3" t="s">
        <v>22</v>
      </c>
      <c r="B4" s="3" t="s">
        <v>9</v>
      </c>
      <c r="C4" s="3" t="s">
        <v>23</v>
      </c>
      <c r="D4" s="4">
        <v>2002</v>
      </c>
      <c r="E4" s="15">
        <v>62748</v>
      </c>
      <c r="F4" s="8">
        <v>2</v>
      </c>
      <c r="G4" s="1" t="s">
        <v>24</v>
      </c>
      <c r="H4" s="8">
        <v>2</v>
      </c>
      <c r="I4" s="1" t="s">
        <v>25</v>
      </c>
      <c r="J4" s="13">
        <v>1</v>
      </c>
      <c r="K4" s="1" t="s">
        <v>26</v>
      </c>
      <c r="L4" s="13">
        <v>1</v>
      </c>
      <c r="M4" s="1" t="s">
        <v>27</v>
      </c>
      <c r="N4" s="8">
        <v>2</v>
      </c>
      <c r="O4" s="1" t="s">
        <v>28</v>
      </c>
      <c r="P4" s="8">
        <v>2</v>
      </c>
      <c r="Q4" s="10">
        <f t="shared" si="1"/>
        <v>100</v>
      </c>
      <c r="R4" s="11" t="str">
        <f t="shared" si="0"/>
        <v>B</v>
      </c>
    </row>
    <row r="5" spans="1:21" ht="46.5" x14ac:dyDescent="0.35">
      <c r="A5" s="3" t="s">
        <v>29</v>
      </c>
      <c r="B5" s="3" t="s">
        <v>9</v>
      </c>
      <c r="C5" s="3" t="s">
        <v>30</v>
      </c>
      <c r="D5" s="4">
        <v>2009</v>
      </c>
      <c r="E5" s="5">
        <v>54105</v>
      </c>
      <c r="F5" s="13">
        <v>1</v>
      </c>
      <c r="G5" s="9" t="s">
        <v>18</v>
      </c>
      <c r="H5" s="13">
        <v>1</v>
      </c>
      <c r="I5" s="9" t="s">
        <v>31</v>
      </c>
      <c r="J5" s="8">
        <v>2</v>
      </c>
      <c r="K5" s="9" t="s">
        <v>18</v>
      </c>
      <c r="L5" s="13">
        <v>1</v>
      </c>
      <c r="M5" s="7" t="s">
        <v>18</v>
      </c>
      <c r="N5" s="13">
        <v>1</v>
      </c>
      <c r="O5" s="9" t="s">
        <v>32</v>
      </c>
      <c r="P5" s="8">
        <v>2</v>
      </c>
      <c r="Q5" s="10">
        <f t="shared" si="1"/>
        <v>85</v>
      </c>
      <c r="R5" s="11" t="str">
        <f t="shared" si="0"/>
        <v>B</v>
      </c>
    </row>
    <row r="6" spans="1:21" ht="62" x14ac:dyDescent="0.35">
      <c r="A6" s="3" t="s">
        <v>33</v>
      </c>
      <c r="B6" s="3" t="s">
        <v>9</v>
      </c>
      <c r="C6" s="3" t="s">
        <v>34</v>
      </c>
      <c r="D6" s="4">
        <v>2004</v>
      </c>
      <c r="E6" s="5">
        <v>135000</v>
      </c>
      <c r="F6" s="6">
        <v>3</v>
      </c>
      <c r="G6" s="9" t="s">
        <v>35</v>
      </c>
      <c r="H6" s="23">
        <v>3</v>
      </c>
      <c r="I6" s="9" t="s">
        <v>36</v>
      </c>
      <c r="J6" s="13">
        <v>1</v>
      </c>
      <c r="K6" s="9" t="s">
        <v>37</v>
      </c>
      <c r="L6" s="13">
        <v>1</v>
      </c>
      <c r="M6" s="7" t="s">
        <v>19</v>
      </c>
      <c r="N6" s="13">
        <v>1</v>
      </c>
      <c r="O6" s="9" t="s">
        <v>38</v>
      </c>
      <c r="P6" s="8">
        <v>2</v>
      </c>
      <c r="Q6" s="10">
        <f t="shared" si="1"/>
        <v>165</v>
      </c>
      <c r="R6" s="11" t="str">
        <f t="shared" si="0"/>
        <v>A</v>
      </c>
    </row>
    <row r="7" spans="1:21" ht="31" x14ac:dyDescent="0.35">
      <c r="A7" s="3" t="s">
        <v>39</v>
      </c>
      <c r="B7" s="3" t="s">
        <v>9</v>
      </c>
      <c r="C7" s="3" t="s">
        <v>40</v>
      </c>
      <c r="D7" s="4">
        <v>2009</v>
      </c>
      <c r="E7" s="5">
        <v>7420</v>
      </c>
      <c r="F7" s="13">
        <v>1</v>
      </c>
      <c r="G7" s="9" t="s">
        <v>18</v>
      </c>
      <c r="H7" s="13">
        <v>1</v>
      </c>
      <c r="I7" s="7" t="s">
        <v>18</v>
      </c>
      <c r="J7" s="13">
        <v>1</v>
      </c>
      <c r="K7" s="9" t="s">
        <v>18</v>
      </c>
      <c r="L7" s="13">
        <v>1</v>
      </c>
      <c r="M7" s="7" t="s">
        <v>18</v>
      </c>
      <c r="N7" s="13">
        <v>1</v>
      </c>
      <c r="O7" s="9" t="s">
        <v>41</v>
      </c>
      <c r="P7" s="8">
        <v>2</v>
      </c>
      <c r="Q7" s="10">
        <f t="shared" si="1"/>
        <v>75</v>
      </c>
      <c r="R7" s="11" t="str">
        <f t="shared" si="0"/>
        <v>C</v>
      </c>
    </row>
    <row r="8" spans="1:21" ht="77.5" x14ac:dyDescent="0.35">
      <c r="A8" s="3" t="s">
        <v>42</v>
      </c>
      <c r="B8" s="3" t="s">
        <v>0</v>
      </c>
      <c r="C8" s="3" t="s">
        <v>43</v>
      </c>
      <c r="D8" s="4">
        <v>2001</v>
      </c>
      <c r="E8" s="5">
        <v>130470</v>
      </c>
      <c r="F8" s="6">
        <v>3</v>
      </c>
      <c r="G8" s="7" t="s">
        <v>11</v>
      </c>
      <c r="H8" s="8">
        <v>2</v>
      </c>
      <c r="I8" s="7" t="s">
        <v>44</v>
      </c>
      <c r="J8" s="6">
        <v>3</v>
      </c>
      <c r="K8" s="7" t="s">
        <v>45</v>
      </c>
      <c r="L8" s="6">
        <v>3</v>
      </c>
      <c r="M8" s="7" t="s">
        <v>46</v>
      </c>
      <c r="N8" s="6">
        <v>3</v>
      </c>
      <c r="O8" s="7" t="s">
        <v>47</v>
      </c>
      <c r="P8" s="8">
        <v>2</v>
      </c>
      <c r="Q8" s="10">
        <f t="shared" si="1"/>
        <v>235</v>
      </c>
      <c r="R8" s="11" t="str">
        <f t="shared" si="0"/>
        <v>A</v>
      </c>
    </row>
    <row r="9" spans="1:21" ht="90" x14ac:dyDescent="0.35">
      <c r="A9" s="3" t="s">
        <v>48</v>
      </c>
      <c r="B9" s="3" t="s">
        <v>9</v>
      </c>
      <c r="C9" s="3" t="s">
        <v>49</v>
      </c>
      <c r="D9" s="4">
        <v>2007</v>
      </c>
      <c r="E9" s="5">
        <v>9613</v>
      </c>
      <c r="F9" s="13">
        <v>1</v>
      </c>
      <c r="G9" s="9" t="s">
        <v>11</v>
      </c>
      <c r="H9" s="13">
        <v>1</v>
      </c>
      <c r="I9" s="9" t="s">
        <v>50</v>
      </c>
      <c r="J9" s="13">
        <v>1</v>
      </c>
      <c r="K9" s="9" t="s">
        <v>51</v>
      </c>
      <c r="L9" s="13">
        <v>1</v>
      </c>
      <c r="M9" s="9" t="s">
        <v>51</v>
      </c>
      <c r="N9" s="13">
        <v>1</v>
      </c>
      <c r="O9" s="16" t="s">
        <v>32</v>
      </c>
      <c r="P9" s="13">
        <v>1</v>
      </c>
      <c r="Q9" s="10">
        <f t="shared" si="1"/>
        <v>65</v>
      </c>
      <c r="R9" s="11" t="str">
        <f t="shared" si="0"/>
        <v>C</v>
      </c>
    </row>
    <row r="10" spans="1:21" ht="45" x14ac:dyDescent="0.35">
      <c r="A10" s="3" t="s">
        <v>52</v>
      </c>
      <c r="B10" s="3" t="s">
        <v>9</v>
      </c>
      <c r="C10" s="3" t="s">
        <v>53</v>
      </c>
      <c r="D10" s="4">
        <v>2003</v>
      </c>
      <c r="E10" s="17">
        <v>71551</v>
      </c>
      <c r="F10" s="8">
        <v>2</v>
      </c>
      <c r="G10" s="18" t="s">
        <v>18</v>
      </c>
      <c r="H10" s="8">
        <v>2</v>
      </c>
      <c r="I10" s="18" t="s">
        <v>54</v>
      </c>
      <c r="J10" s="6">
        <v>3</v>
      </c>
      <c r="K10" s="18" t="s">
        <v>54</v>
      </c>
      <c r="L10" s="13">
        <v>1</v>
      </c>
      <c r="M10" s="18" t="s">
        <v>54</v>
      </c>
      <c r="N10" s="6">
        <v>3</v>
      </c>
      <c r="O10" s="19" t="s">
        <v>55</v>
      </c>
      <c r="P10" s="8">
        <v>2</v>
      </c>
      <c r="Q10" s="10">
        <f t="shared" si="1"/>
        <v>190</v>
      </c>
      <c r="R10" s="20" t="str">
        <f t="shared" si="0"/>
        <v>A</v>
      </c>
    </row>
    <row r="11" spans="1:21" ht="77.5" x14ac:dyDescent="0.35">
      <c r="A11" s="24" t="s">
        <v>56</v>
      </c>
      <c r="B11" s="3" t="s">
        <v>0</v>
      </c>
      <c r="C11" s="3" t="s">
        <v>57</v>
      </c>
      <c r="D11" s="4">
        <v>2002</v>
      </c>
      <c r="E11" s="5">
        <v>151126</v>
      </c>
      <c r="F11" s="6">
        <v>3</v>
      </c>
      <c r="G11" s="7" t="s">
        <v>11</v>
      </c>
      <c r="H11" s="8">
        <v>2</v>
      </c>
      <c r="I11" s="7" t="s">
        <v>58</v>
      </c>
      <c r="J11" s="6">
        <v>3</v>
      </c>
      <c r="K11" s="7" t="s">
        <v>45</v>
      </c>
      <c r="L11" s="6">
        <v>3</v>
      </c>
      <c r="M11" s="7" t="s">
        <v>46</v>
      </c>
      <c r="N11" s="6">
        <v>3</v>
      </c>
      <c r="O11" s="7" t="s">
        <v>47</v>
      </c>
      <c r="P11" s="8">
        <v>2</v>
      </c>
      <c r="Q11" s="10">
        <f t="shared" si="1"/>
        <v>235</v>
      </c>
      <c r="R11" s="11" t="str">
        <f t="shared" si="0"/>
        <v>A</v>
      </c>
    </row>
    <row r="12" spans="1:21" ht="31" x14ac:dyDescent="0.35">
      <c r="A12" s="3" t="s">
        <v>59</v>
      </c>
      <c r="B12" s="3" t="s">
        <v>9</v>
      </c>
      <c r="C12" s="3" t="s">
        <v>60</v>
      </c>
      <c r="D12" s="4">
        <v>2001</v>
      </c>
      <c r="E12" s="17">
        <v>114037</v>
      </c>
      <c r="F12" s="6">
        <v>3</v>
      </c>
      <c r="G12" s="18" t="s">
        <v>18</v>
      </c>
      <c r="H12" s="13">
        <v>1</v>
      </c>
      <c r="I12" s="18" t="s">
        <v>19</v>
      </c>
      <c r="J12" s="13">
        <v>1</v>
      </c>
      <c r="K12" s="18" t="s">
        <v>19</v>
      </c>
      <c r="L12" s="13">
        <v>1</v>
      </c>
      <c r="M12" s="18" t="s">
        <v>54</v>
      </c>
      <c r="N12" s="6">
        <v>3</v>
      </c>
      <c r="O12" s="18" t="s">
        <v>55</v>
      </c>
      <c r="P12" s="8">
        <v>2</v>
      </c>
      <c r="Q12" s="10">
        <f t="shared" si="1"/>
        <v>165</v>
      </c>
      <c r="R12" s="20" t="str">
        <f t="shared" si="0"/>
        <v>A</v>
      </c>
    </row>
    <row r="13" spans="1:21" ht="31" x14ac:dyDescent="0.35">
      <c r="A13" s="3" t="s">
        <v>59</v>
      </c>
      <c r="B13" s="3" t="s">
        <v>9</v>
      </c>
      <c r="C13" s="3" t="s">
        <v>61</v>
      </c>
      <c r="D13" s="4">
        <v>2008</v>
      </c>
      <c r="E13" s="17">
        <v>25500</v>
      </c>
      <c r="F13" s="13">
        <v>1</v>
      </c>
      <c r="G13" s="18" t="s">
        <v>18</v>
      </c>
      <c r="H13" s="13">
        <v>1</v>
      </c>
      <c r="I13" s="18" t="s">
        <v>19</v>
      </c>
      <c r="J13" s="13">
        <v>1</v>
      </c>
      <c r="K13" s="18" t="s">
        <v>19</v>
      </c>
      <c r="L13" s="13">
        <v>1</v>
      </c>
      <c r="M13" s="18" t="s">
        <v>62</v>
      </c>
      <c r="N13" s="21">
        <v>2</v>
      </c>
      <c r="O13" s="18" t="s">
        <v>55</v>
      </c>
      <c r="P13" s="8">
        <v>2</v>
      </c>
      <c r="Q13" s="10">
        <f t="shared" si="1"/>
        <v>85</v>
      </c>
      <c r="R13" s="20" t="str">
        <f t="shared" si="0"/>
        <v>B</v>
      </c>
    </row>
  </sheetData>
  <conditionalFormatting sqref="H2:H8 H10:H13">
    <cfRule type="cellIs" dxfId="7" priority="12" operator="greaterThan">
      <formula>2</formula>
    </cfRule>
    <cfRule type="cellIs" dxfId="6" priority="13" operator="greaterThan">
      <formula>2</formula>
    </cfRule>
  </conditionalFormatting>
  <conditionalFormatting sqref="Q2:Q13">
    <cfRule type="cellIs" dxfId="5" priority="9" operator="greaterThan">
      <formula>130</formula>
    </cfRule>
    <cfRule type="cellIs" dxfId="4" priority="10" operator="greaterThanOrEqual">
      <formula>76</formula>
    </cfRule>
    <cfRule type="cellIs" dxfId="3" priority="11" operator="lessThan">
      <formula>100</formula>
    </cfRule>
  </conditionalFormatting>
  <conditionalFormatting sqref="R2:R13">
    <cfRule type="cellIs" dxfId="2" priority="6" operator="equal">
      <formula>"C"</formula>
    </cfRule>
    <cfRule type="cellIs" dxfId="1" priority="7" operator="equal">
      <formula>"B"</formula>
    </cfRule>
    <cfRule type="cellIs" dxfId="0" priority="8" operator="equal">
      <formula>"A"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Состояние vs другие машины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Обозов Дмитрий Леонидович</dc:creator>
  <cp:lastModifiedBy>Егор Молчан</cp:lastModifiedBy>
  <dcterms:created xsi:type="dcterms:W3CDTF">2015-06-05T18:17:20Z</dcterms:created>
  <dcterms:modified xsi:type="dcterms:W3CDTF">2025-02-21T16:01:26Z</dcterms:modified>
</cp:coreProperties>
</file>