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PycharmProjects/BSHD/excel/"/>
    </mc:Choice>
  </mc:AlternateContent>
  <xr:revisionPtr revIDLastSave="0" documentId="13_ncr:1_{59D3C6E7-BDB3-8647-98CF-835E424FBF4A}" xr6:coauthVersionLast="45" xr6:coauthVersionMax="45" xr10:uidLastSave="{00000000-0000-0000-0000-000000000000}"/>
  <bookViews>
    <workbookView xWindow="15440" yWindow="460" windowWidth="22960" windowHeight="20640" xr2:uid="{D1120AEB-2FC7-47A1-9D45-93B66FBFDB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B14" i="1" l="1"/>
  <c r="G8" i="1" s="1"/>
  <c r="E7" i="1"/>
  <c r="B13" i="1" s="1"/>
  <c r="B6" i="1"/>
  <c r="B7" i="1" s="1"/>
  <c r="B8" i="1" l="1"/>
  <c r="B9" i="1"/>
  <c r="B10" i="1" s="1"/>
  <c r="B12" i="1" s="1"/>
  <c r="B11" i="1" l="1"/>
  <c r="E8" i="1" s="1"/>
  <c r="B15" i="1" s="1"/>
  <c r="B16" i="1" s="1"/>
  <c r="B17" i="1" s="1"/>
</calcChain>
</file>

<file path=xl/sharedStrings.xml><?xml version="1.0" encoding="utf-8"?>
<sst xmlns="http://schemas.openxmlformats.org/spreadsheetml/2006/main" count="38" uniqueCount="38">
  <si>
    <r>
      <t>Р</t>
    </r>
    <r>
      <rPr>
        <sz val="10"/>
        <color theme="1"/>
        <rFont val="Calibri"/>
        <family val="2"/>
        <charset val="204"/>
        <scheme val="minor"/>
      </rPr>
      <t>г</t>
    </r>
  </si>
  <si>
    <t>кВА</t>
  </si>
  <si>
    <t>Схема соединения</t>
  </si>
  <si>
    <t>A</t>
  </si>
  <si>
    <t>B</t>
  </si>
  <si>
    <t>L</t>
  </si>
  <si>
    <t>м</t>
  </si>
  <si>
    <t>Вид защиты</t>
  </si>
  <si>
    <t>плавкая вставка</t>
  </si>
  <si>
    <t>k</t>
  </si>
  <si>
    <r>
      <t>X</t>
    </r>
    <r>
      <rPr>
        <sz val="9"/>
        <color theme="1"/>
        <rFont val="Calibri"/>
        <family val="2"/>
        <charset val="204"/>
        <scheme val="minor"/>
      </rPr>
      <t>ф</t>
    </r>
  </si>
  <si>
    <r>
      <t>U</t>
    </r>
    <r>
      <rPr>
        <sz val="10"/>
        <color theme="1"/>
        <rFont val="Calibri"/>
        <family val="2"/>
        <charset val="204"/>
        <scheme val="minor"/>
      </rPr>
      <t>ф</t>
    </r>
  </si>
  <si>
    <t>В</t>
  </si>
  <si>
    <t>Тип линии</t>
  </si>
  <si>
    <r>
      <rPr>
        <u/>
        <sz val="11"/>
        <color theme="1"/>
        <rFont val="Calibri"/>
        <family val="2"/>
        <charset val="204"/>
        <scheme val="minor"/>
      </rPr>
      <t>X</t>
    </r>
    <r>
      <rPr>
        <u/>
        <sz val="10"/>
        <color theme="1"/>
        <rFont val="Calibri"/>
        <family val="2"/>
        <charset val="204"/>
        <scheme val="minor"/>
      </rPr>
      <t>п</t>
    </r>
  </si>
  <si>
    <r>
      <t>X</t>
    </r>
    <r>
      <rPr>
        <sz val="9"/>
        <color theme="1"/>
        <rFont val="Calibri"/>
        <family val="2"/>
        <charset val="204"/>
        <scheme val="minor"/>
      </rPr>
      <t>нз</t>
    </r>
  </si>
  <si>
    <r>
      <t>K</t>
    </r>
    <r>
      <rPr>
        <sz val="10"/>
        <color theme="1"/>
        <rFont val="Calibri"/>
        <family val="2"/>
        <charset val="204"/>
        <scheme val="minor"/>
      </rPr>
      <t>г</t>
    </r>
  </si>
  <si>
    <t>А/мм^2</t>
  </si>
  <si>
    <t>Материал провода</t>
  </si>
  <si>
    <t>p</t>
  </si>
  <si>
    <r>
      <t>P</t>
    </r>
    <r>
      <rPr>
        <sz val="8"/>
        <color theme="1"/>
        <rFont val="Calibri"/>
        <family val="2"/>
        <charset val="204"/>
        <scheme val="minor"/>
      </rPr>
      <t>1</t>
    </r>
  </si>
  <si>
    <t>Iн</t>
  </si>
  <si>
    <t>a</t>
  </si>
  <si>
    <t>Iкз</t>
  </si>
  <si>
    <t>Zп1</t>
  </si>
  <si>
    <t>Zп2</t>
  </si>
  <si>
    <t>Sф</t>
  </si>
  <si>
    <t>Sнз</t>
  </si>
  <si>
    <t>Rф</t>
  </si>
  <si>
    <t>Rнз</t>
  </si>
  <si>
    <r>
      <t>Z</t>
    </r>
    <r>
      <rPr>
        <sz val="8"/>
        <color theme="1"/>
        <rFont val="Calibri"/>
        <family val="2"/>
        <charset val="204"/>
        <scheme val="minor"/>
      </rPr>
      <t>T</t>
    </r>
  </si>
  <si>
    <t>Xп</t>
  </si>
  <si>
    <t>Zп</t>
  </si>
  <si>
    <r>
      <t>I</t>
    </r>
    <r>
      <rPr>
        <sz val="9"/>
        <color theme="1"/>
        <rFont val="Calibri"/>
        <family val="2"/>
        <charset val="204"/>
        <scheme val="minor"/>
      </rPr>
      <t>кэф</t>
    </r>
  </si>
  <si>
    <t>Iкэф&gt;Iкз</t>
  </si>
  <si>
    <t>треугольник-звезда</t>
  </si>
  <si>
    <t>кабельная линия</t>
  </si>
  <si>
    <t>алюминий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</si>
</sst>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7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8" borderId="0" xfId="0" applyFont="1" applyFill="1"/>
    <xf numFmtId="0" fontId="1" fillId="9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DD4B-62C7-4919-B651-86B479FEAE52}">
  <dimension ref="A1:K17"/>
  <sheetViews>
    <sheetView tabSelected="1" zoomScale="160" zoomScaleNormal="160" workbookViewId="0">
      <selection activeCell="H10" sqref="H10"/>
    </sheetView>
  </sheetViews>
  <sheetFormatPr baseColWidth="10" defaultColWidth="8.83203125" defaultRowHeight="15" x14ac:dyDescent="0.2"/>
  <sheetData>
    <row r="1" spans="1:11" x14ac:dyDescent="0.2">
      <c r="A1" t="s">
        <v>0</v>
      </c>
      <c r="B1" s="1">
        <v>320</v>
      </c>
      <c r="C1" t="s">
        <v>1</v>
      </c>
      <c r="D1" s="2" t="s">
        <v>2</v>
      </c>
      <c r="E1" s="2"/>
      <c r="F1" t="s">
        <v>35</v>
      </c>
      <c r="H1" s="2" t="s">
        <v>3</v>
      </c>
      <c r="I1" s="1">
        <v>22.54</v>
      </c>
      <c r="J1" s="2" t="s">
        <v>4</v>
      </c>
      <c r="K1" s="1">
        <v>-0.1176</v>
      </c>
    </row>
    <row r="2" spans="1:11" x14ac:dyDescent="0.2">
      <c r="A2" t="s">
        <v>5</v>
      </c>
      <c r="B2" s="1">
        <v>97</v>
      </c>
      <c r="C2" t="s">
        <v>6</v>
      </c>
      <c r="D2" s="3" t="s">
        <v>7</v>
      </c>
      <c r="E2" s="3"/>
      <c r="F2" t="s">
        <v>8</v>
      </c>
      <c r="H2" s="3" t="s">
        <v>9</v>
      </c>
      <c r="I2" s="1">
        <v>1.25</v>
      </c>
      <c r="J2" s="4" t="s">
        <v>10</v>
      </c>
      <c r="K2" s="5">
        <v>1.52E-2</v>
      </c>
    </row>
    <row r="3" spans="1:11" x14ac:dyDescent="0.2">
      <c r="A3" t="s">
        <v>11</v>
      </c>
      <c r="B3" s="1">
        <v>220</v>
      </c>
      <c r="C3" t="s">
        <v>12</v>
      </c>
      <c r="D3" s="6" t="s">
        <v>13</v>
      </c>
      <c r="E3" s="6"/>
      <c r="F3" t="s">
        <v>36</v>
      </c>
      <c r="H3" s="7" t="s">
        <v>14</v>
      </c>
      <c r="I3" s="1">
        <v>7.0000000000000007E-2</v>
      </c>
      <c r="J3" s="4" t="s">
        <v>15</v>
      </c>
      <c r="K3" s="5">
        <v>1.52E-2</v>
      </c>
    </row>
    <row r="4" spans="1:11" x14ac:dyDescent="0.2">
      <c r="A4" t="s">
        <v>16</v>
      </c>
      <c r="B4" s="1">
        <v>1</v>
      </c>
      <c r="C4" t="s">
        <v>17</v>
      </c>
      <c r="D4" s="4" t="s">
        <v>18</v>
      </c>
      <c r="E4" s="4"/>
      <c r="F4" t="s">
        <v>37</v>
      </c>
      <c r="H4" s="4" t="s">
        <v>19</v>
      </c>
      <c r="I4" s="1">
        <f>POWER(10,-8)*2.81</f>
        <v>2.81E-8</v>
      </c>
    </row>
    <row r="5" spans="1:11" ht="16" thickBot="1" x14ac:dyDescent="0.25"/>
    <row r="6" spans="1:11" x14ac:dyDescent="0.2">
      <c r="A6" s="8" t="s">
        <v>20</v>
      </c>
      <c r="B6" s="9">
        <f>B1/3</f>
        <v>106.66666666666667</v>
      </c>
    </row>
    <row r="7" spans="1:11" x14ac:dyDescent="0.2">
      <c r="A7" s="10" t="s">
        <v>21</v>
      </c>
      <c r="B7" s="11">
        <f>POWER(10,3)*B6/B3</f>
        <v>484.84848484848487</v>
      </c>
      <c r="D7" s="12" t="s">
        <v>22</v>
      </c>
      <c r="E7">
        <f>POWER(B3/230,2)</f>
        <v>0.91493383742911161</v>
      </c>
    </row>
    <row r="8" spans="1:11" x14ac:dyDescent="0.2">
      <c r="A8" s="10" t="s">
        <v>23</v>
      </c>
      <c r="B8" s="11">
        <f>I2*B7</f>
        <v>606.06060606060612</v>
      </c>
      <c r="D8" s="13" t="s">
        <v>24</v>
      </c>
      <c r="E8">
        <f>POWER(B11+B12,2)</f>
        <v>2.8443729000972653E-4</v>
      </c>
      <c r="F8" s="13" t="s">
        <v>25</v>
      </c>
      <c r="G8">
        <f>POWER(K2+K3+B14,2)</f>
        <v>1.3830961000000001E-3</v>
      </c>
    </row>
    <row r="9" spans="1:11" x14ac:dyDescent="0.2">
      <c r="A9" s="10" t="s">
        <v>26</v>
      </c>
      <c r="B9" s="11">
        <f>B7/B4</f>
        <v>484.84848484848487</v>
      </c>
    </row>
    <row r="10" spans="1:11" x14ac:dyDescent="0.2">
      <c r="A10" s="10" t="s">
        <v>27</v>
      </c>
      <c r="B10" s="11">
        <f>B9/2</f>
        <v>242.42424242424244</v>
      </c>
    </row>
    <row r="11" spans="1:11" x14ac:dyDescent="0.2">
      <c r="A11" s="10" t="s">
        <v>28</v>
      </c>
      <c r="B11" s="11">
        <f>POWER(10,6)*I4*B2/B9</f>
        <v>5.6217562499999993E-3</v>
      </c>
    </row>
    <row r="12" spans="1:11" x14ac:dyDescent="0.2">
      <c r="A12" s="10" t="s">
        <v>29</v>
      </c>
      <c r="B12" s="11">
        <f>POWER(10,6)*I4*B2/B10</f>
        <v>1.1243512499999999E-2</v>
      </c>
    </row>
    <row r="13" spans="1:11" x14ac:dyDescent="0.2">
      <c r="A13" s="10" t="s">
        <v>30</v>
      </c>
      <c r="B13" s="11">
        <f>I1*E7/(B1+K1)</f>
        <v>6.4469344658074884E-2</v>
      </c>
    </row>
    <row r="14" spans="1:11" x14ac:dyDescent="0.2">
      <c r="A14" s="10" t="s">
        <v>31</v>
      </c>
      <c r="B14" s="11">
        <f>POWER(10,-3)*I3*B2</f>
        <v>6.7900000000000009E-3</v>
      </c>
    </row>
    <row r="15" spans="1:11" x14ac:dyDescent="0.2">
      <c r="A15" s="10" t="s">
        <v>32</v>
      </c>
      <c r="B15" s="11">
        <f>SQRT(E8+G8)</f>
        <v>4.0835442816378603E-2</v>
      </c>
    </row>
    <row r="16" spans="1:11" ht="16" thickBot="1" x14ac:dyDescent="0.25">
      <c r="A16" s="10" t="s">
        <v>33</v>
      </c>
      <c r="B16" s="14">
        <f>B3/(B13/3+B15)</f>
        <v>3529.8709668051847</v>
      </c>
    </row>
    <row r="17" spans="1:3" ht="16" thickBot="1" x14ac:dyDescent="0.25">
      <c r="A17" s="15" t="s">
        <v>34</v>
      </c>
      <c r="B17" s="16" t="str">
        <f>IF(B16&gt;B8,"расчет окончен","ошибка")</f>
        <v>расчет окончен</v>
      </c>
      <c r="C1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Microsoft Office User</cp:lastModifiedBy>
  <dcterms:created xsi:type="dcterms:W3CDTF">2020-03-14T14:37:30Z</dcterms:created>
  <dcterms:modified xsi:type="dcterms:W3CDTF">2020-04-04T21:09:38Z</dcterms:modified>
</cp:coreProperties>
</file>